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2740" windowHeight="13050"/>
  </bookViews>
  <sheets>
    <sheet name="COSC" sheetId="4" r:id="rId1"/>
  </sheets>
  <definedNames>
    <definedName name="_xlnm.Print_Area" localSheetId="0">COSC!$A$1:$AN$73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4" l="1"/>
  <c r="I23" i="4" l="1"/>
  <c r="I34" i="4"/>
  <c r="I45" i="4"/>
  <c r="I54" i="4"/>
  <c r="AL38" i="4" l="1"/>
  <c r="M38" i="4"/>
  <c r="AL37" i="4"/>
  <c r="M37" i="4"/>
  <c r="AL36" i="4"/>
  <c r="M36" i="4"/>
  <c r="M8" i="4"/>
  <c r="M9" i="4"/>
  <c r="M10" i="4"/>
  <c r="M11" i="4"/>
  <c r="M12" i="4"/>
  <c r="AL12" i="4"/>
  <c r="M13" i="4"/>
  <c r="AL13" i="4"/>
  <c r="M14" i="4"/>
  <c r="AL14" i="4"/>
  <c r="M15" i="4"/>
  <c r="AL15" i="4"/>
  <c r="M17" i="4"/>
  <c r="AL17" i="4"/>
  <c r="M18" i="4"/>
  <c r="AL18" i="4"/>
  <c r="M19" i="4"/>
  <c r="AL19" i="4"/>
  <c r="M20" i="4"/>
  <c r="AL20" i="4"/>
  <c r="M21" i="4"/>
  <c r="AL21" i="4"/>
  <c r="M22" i="4"/>
  <c r="AL22" i="4"/>
  <c r="M25" i="4"/>
  <c r="M26" i="4"/>
  <c r="M27" i="4"/>
  <c r="M28" i="4"/>
  <c r="M29" i="4"/>
  <c r="M30" i="4"/>
  <c r="M31" i="4"/>
  <c r="M32" i="4"/>
  <c r="AL32" i="4"/>
  <c r="M33" i="4"/>
  <c r="AL33" i="4"/>
  <c r="M39" i="4"/>
  <c r="AL39" i="4"/>
  <c r="M40" i="4"/>
  <c r="AL40" i="4"/>
  <c r="M41" i="4"/>
  <c r="AL41" i="4"/>
  <c r="M42" i="4"/>
  <c r="AL42" i="4"/>
  <c r="M43" i="4"/>
  <c r="AL43" i="4"/>
  <c r="M44" i="4"/>
  <c r="AL44" i="4"/>
  <c r="M47" i="4"/>
  <c r="M48" i="4"/>
  <c r="M49" i="4"/>
  <c r="M50" i="4"/>
  <c r="AL50" i="4"/>
  <c r="M51" i="4"/>
  <c r="AL51" i="4"/>
  <c r="M52" i="4"/>
  <c r="AL52" i="4"/>
  <c r="M53" i="4"/>
  <c r="AL53" i="4"/>
  <c r="M58" i="4"/>
  <c r="AL54" i="4" l="1"/>
  <c r="M54" i="4"/>
  <c r="AL34" i="4"/>
  <c r="AL23" i="4"/>
  <c r="M23" i="4"/>
  <c r="AL45" i="4"/>
  <c r="M45" i="4"/>
  <c r="M34" i="4"/>
  <c r="M57" i="4" s="1"/>
  <c r="AL57" i="4" l="1"/>
</calcChain>
</file>

<file path=xl/sharedStrings.xml><?xml version="1.0" encoding="utf-8"?>
<sst xmlns="http://schemas.openxmlformats.org/spreadsheetml/2006/main" count="137" uniqueCount="100">
  <si>
    <t>STUDENT</t>
  </si>
  <si>
    <t>STUDENT  ID:</t>
  </si>
  <si>
    <t>ADVISOR</t>
  </si>
  <si>
    <t>TRANSFER INSTITUTION:</t>
  </si>
  <si>
    <t>GRAD DATE:</t>
  </si>
  <si>
    <t>Hrs</t>
  </si>
  <si>
    <t>Grade</t>
  </si>
  <si>
    <t>To  Go</t>
  </si>
  <si>
    <t>Notations &amp; Substitutions</t>
  </si>
  <si>
    <t>UD Hrs</t>
  </si>
  <si>
    <t>COMPUTER SCIENCE CORE</t>
  </si>
  <si>
    <t>Must have a grade of C or better in this section</t>
  </si>
  <si>
    <t>COSC</t>
  </si>
  <si>
    <t>Intro to Computer Science</t>
  </si>
  <si>
    <t>Computer Science I</t>
  </si>
  <si>
    <t>Computer Science II</t>
  </si>
  <si>
    <t>Computer Organization</t>
  </si>
  <si>
    <t>Software Design</t>
  </si>
  <si>
    <t>*</t>
  </si>
  <si>
    <t>Functional Programming</t>
  </si>
  <si>
    <t>Algor and Data Structures</t>
  </si>
  <si>
    <t>Ethics in Comp Program</t>
  </si>
  <si>
    <t>Theory course</t>
  </si>
  <si>
    <t>4100 [Foundations] or 4200 [Computability]</t>
  </si>
  <si>
    <t>OS course</t>
  </si>
  <si>
    <t>4740 [Operating Systems], 3750 Linux Programming</t>
  </si>
  <si>
    <t>PL course</t>
  </si>
  <si>
    <t>4780 [PPL], 4785 [Compiler]</t>
  </si>
  <si>
    <t>System course</t>
  </si>
  <si>
    <t>4820 [Database], 4760 [Networks]</t>
  </si>
  <si>
    <t>Senior Design I</t>
  </si>
  <si>
    <t>Section UD hours:</t>
  </si>
  <si>
    <t>MATH and SCIENCE  (30 hours required)</t>
  </si>
  <si>
    <t>Must have a grade of C or better for MATH and STAT courses</t>
  </si>
  <si>
    <t>Q</t>
  </si>
  <si>
    <t>MATH</t>
  </si>
  <si>
    <t>Calculus I</t>
  </si>
  <si>
    <t>Calculus II</t>
  </si>
  <si>
    <t>Elementary Linear Algebra</t>
  </si>
  <si>
    <t>STAT</t>
  </si>
  <si>
    <t>Stat course</t>
  </si>
  <si>
    <t xml:space="preserve"> STAT 2010/2050/2070</t>
  </si>
  <si>
    <t xml:space="preserve"> COSC/MATH</t>
  </si>
  <si>
    <t>Discrete Structures</t>
  </si>
  <si>
    <t>PN</t>
  </si>
  <si>
    <t>Science</t>
  </si>
  <si>
    <t>See Note 2</t>
  </si>
  <si>
    <t>Two 3 credit courses or One 4 credit course.</t>
  </si>
  <si>
    <t>See Note 3</t>
  </si>
  <si>
    <t>Minimum Required-30</t>
  </si>
  <si>
    <t>Computer Science Major</t>
  </si>
  <si>
    <t>Courses may not be used in this section and in the USP secion.</t>
  </si>
  <si>
    <t>Cosc Elective #1</t>
  </si>
  <si>
    <t>3000+ COSC courses, See Note 1</t>
  </si>
  <si>
    <t>Cosc Elective #2</t>
  </si>
  <si>
    <t>Cosc Elective #3</t>
  </si>
  <si>
    <t>General Elective #1</t>
  </si>
  <si>
    <t>Upper Division Elective and see note 3 and 4</t>
  </si>
  <si>
    <t>General Elective #2</t>
  </si>
  <si>
    <t>General Elective #3</t>
  </si>
  <si>
    <t>1000 level or higher Elective and see note 3 and 4</t>
  </si>
  <si>
    <t>General Elective #4</t>
  </si>
  <si>
    <t>General Elective #5</t>
  </si>
  <si>
    <t>Free elective if needed.</t>
  </si>
  <si>
    <t>UNIVERSITY STUDIES PROGRAM</t>
  </si>
  <si>
    <t>FYS</t>
  </si>
  <si>
    <t>First Year Semiar</t>
  </si>
  <si>
    <t>COM1</t>
  </si>
  <si>
    <t>COM2</t>
  </si>
  <si>
    <t>COM3</t>
  </si>
  <si>
    <t>H</t>
  </si>
  <si>
    <t>Human Culture</t>
  </si>
  <si>
    <t>V</t>
  </si>
  <si>
    <t>Government</t>
  </si>
  <si>
    <t>Minimum Required-21</t>
  </si>
  <si>
    <t>TOTAL HOURS REMAINING =</t>
  </si>
  <si>
    <t>UPPER DIVISION HOURS REMAINING =</t>
  </si>
  <si>
    <t>(Must have 42 hours of upper division credit)</t>
  </si>
  <si>
    <t xml:space="preserve">  </t>
  </si>
  <si>
    <t>Student Signature</t>
  </si>
  <si>
    <t xml:space="preserve">date   </t>
  </si>
  <si>
    <t>Advisor approval</t>
  </si>
  <si>
    <t>date</t>
  </si>
  <si>
    <t>Department approval</t>
  </si>
  <si>
    <t>College approval</t>
  </si>
  <si>
    <t>NOTES:</t>
  </si>
  <si>
    <t>COSC 3000+ electives cannot be use in any other spot and a total of 3 credits of COSC 3970 can be used.</t>
  </si>
  <si>
    <t>Science Elective list: AECL 1000,ANTH 1100,ASTR 1050,ATSC 2000,CHEM 1020,CHEM 1030,CHEM 1050,CHEM 1060,ESS 2000,ENTO 1001,</t>
  </si>
  <si>
    <t>ENR 1500,GEOG 1010,GEOL 1100,GEOL 1500,GEOL 2000,LIFE 1010,LIFE 2022,LIFE 2023,PHYS 1110,PHYS 1120,PHYS 1210,PHYS 1220,</t>
  </si>
  <si>
    <t>PSYC 4080,SOIL 2010,EE 2390</t>
  </si>
  <si>
    <t>MATH courses above Calculus II or STAT courses 3000 and up. Exceptions: cannot count MATH 2350, MATH 2355, MATH 4000</t>
  </si>
  <si>
    <t xml:space="preserve">or any variable credit courses toward this requirement.  </t>
  </si>
  <si>
    <t>And could include Science courses from note 2, as long as there were not used for another requirement</t>
  </si>
  <si>
    <t>A total of 3 credits for COSC 3970 can be used in all the electives slots, including the cosc electives above.</t>
  </si>
  <si>
    <t>as</t>
  </si>
  <si>
    <t>a C or better is required for all MATH, STAT, and COSC courses.</t>
  </si>
  <si>
    <t>Computer Security</t>
  </si>
  <si>
    <t>Minimum Required-45</t>
  </si>
  <si>
    <t>Minimum Required-24</t>
  </si>
  <si>
    <t>COMPUTER SCIENCE DEGREE CHECK 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</si>
</sst>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MS Sans Serif"/>
    </font>
    <font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Helvetica"/>
      <family val="2"/>
    </font>
    <font>
      <b/>
      <sz val="8"/>
      <name val="Arial"/>
      <family val="2"/>
    </font>
    <font>
      <sz val="10"/>
      <color indexed="0"/>
      <name val="Helvetica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5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 vertical="top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/>
    <xf numFmtId="0" fontId="1" fillId="0" borderId="1" xfId="0" applyFont="1" applyBorder="1"/>
    <xf numFmtId="0" fontId="2" fillId="0" borderId="5" xfId="0" applyFont="1" applyBorder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1" xfId="0" applyNumberFormat="1" applyFont="1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tabSelected="1" zoomScaleNormal="100" workbookViewId="0">
      <selection activeCell="M2" sqref="M2"/>
    </sheetView>
  </sheetViews>
  <sheetFormatPr defaultRowHeight="12.75" x14ac:dyDescent="0.2"/>
  <cols>
    <col min="1" max="1" width="5.28515625" style="4" customWidth="1"/>
    <col min="2" max="2" width="0.85546875" style="3" customWidth="1"/>
    <col min="3" max="3" width="7.7109375" style="3" customWidth="1"/>
    <col min="4" max="4" width="0.85546875" style="3" customWidth="1"/>
    <col min="5" max="5" width="7.5703125" style="2" customWidth="1"/>
    <col min="6" max="6" width="0.85546875" style="2" customWidth="1"/>
    <col min="7" max="7" width="22.140625" style="2" customWidth="1"/>
    <col min="8" max="8" width="0.85546875" style="2" customWidth="1"/>
    <col min="9" max="9" width="4.7109375" style="4" customWidth="1"/>
    <col min="10" max="10" width="0.85546875" style="4" customWidth="1"/>
    <col min="11" max="11" width="8.5703125" style="3" customWidth="1"/>
    <col min="12" max="12" width="0.85546875" style="3" customWidth="1"/>
    <col min="13" max="13" width="8" style="3" customWidth="1"/>
    <col min="14" max="14" width="0.85546875" style="3" customWidth="1"/>
    <col min="15" max="15" width="4.7109375" style="4" customWidth="1"/>
    <col min="16" max="16" width="0.85546875" style="4" customWidth="1"/>
    <col min="17" max="17" width="4.7109375" style="4" customWidth="1"/>
    <col min="18" max="18" width="0.85546875" style="4" customWidth="1"/>
    <col min="19" max="19" width="4.7109375" style="4" customWidth="1"/>
    <col min="20" max="20" width="0.85546875" style="4" customWidth="1"/>
    <col min="21" max="21" width="4.7109375" style="4" customWidth="1"/>
    <col min="22" max="22" width="0.85546875" style="4" customWidth="1"/>
    <col min="23" max="23" width="4.7109375" style="4" customWidth="1"/>
    <col min="24" max="24" width="0.85546875" style="4" customWidth="1"/>
    <col min="25" max="25" width="4.7109375" style="4" customWidth="1"/>
    <col min="26" max="26" width="0.85546875" style="4" customWidth="1"/>
    <col min="27" max="27" width="4.7109375" style="3" customWidth="1"/>
    <col min="28" max="28" width="0.85546875" style="3" customWidth="1"/>
    <col min="29" max="29" width="4.7109375" style="3" customWidth="1"/>
    <col min="30" max="30" width="0.85546875" style="3" customWidth="1"/>
    <col min="31" max="31" width="4.7109375" style="3" customWidth="1"/>
    <col min="32" max="32" width="0.85546875" style="3" customWidth="1"/>
    <col min="33" max="33" width="4.7109375" style="3" customWidth="1"/>
    <col min="34" max="34" width="0.85546875" style="3" customWidth="1"/>
    <col min="35" max="35" width="5.140625" style="3" customWidth="1"/>
    <col min="36" max="36" width="0.85546875" style="3" customWidth="1"/>
    <col min="37" max="37" width="0.85546875" style="1" customWidth="1"/>
    <col min="38" max="38" width="4.7109375" style="1" customWidth="1"/>
    <col min="39" max="39" width="0.85546875" style="1" customWidth="1"/>
    <col min="40" max="41" width="4.7109375" style="1" customWidth="1"/>
    <col min="42" max="44" width="4.7109375" customWidth="1"/>
  </cols>
  <sheetData>
    <row r="1" spans="1:38" ht="15" customHeight="1" x14ac:dyDescent="0.25">
      <c r="A1" s="2"/>
      <c r="M1" s="49" t="s">
        <v>99</v>
      </c>
      <c r="O1" s="46"/>
      <c r="P1" s="46"/>
      <c r="Q1" s="3"/>
    </row>
    <row r="2" spans="1:38" ht="5.0999999999999996" customHeight="1" x14ac:dyDescent="0.2">
      <c r="O2" s="46"/>
      <c r="P2" s="46"/>
    </row>
    <row r="3" spans="1:38" ht="15.75" customHeight="1" x14ac:dyDescent="0.2">
      <c r="A3" s="5" t="s">
        <v>0</v>
      </c>
      <c r="D3" s="6"/>
      <c r="E3" s="7"/>
      <c r="F3" s="7"/>
      <c r="G3" s="7"/>
      <c r="H3" s="7"/>
      <c r="I3" s="8"/>
      <c r="J3" s="8"/>
      <c r="O3" s="9" t="s">
        <v>1</v>
      </c>
      <c r="Q3" s="7"/>
      <c r="R3" s="8"/>
      <c r="S3" s="6"/>
      <c r="T3" s="6"/>
      <c r="U3" s="6"/>
      <c r="V3" s="6"/>
      <c r="W3" s="6"/>
      <c r="X3" s="6"/>
      <c r="Y3" s="6"/>
      <c r="Z3" s="6"/>
      <c r="AA3" s="6"/>
      <c r="AI3" s="47"/>
    </row>
    <row r="4" spans="1:38" ht="15" customHeight="1" x14ac:dyDescent="0.2">
      <c r="A4" s="5" t="s">
        <v>2</v>
      </c>
      <c r="D4" s="32"/>
      <c r="E4" s="33"/>
      <c r="F4" s="33"/>
      <c r="G4" s="33"/>
      <c r="K4" s="5"/>
      <c r="O4" s="9" t="s">
        <v>3</v>
      </c>
      <c r="Q4" s="34"/>
      <c r="R4" s="34"/>
      <c r="S4" s="32"/>
      <c r="T4" s="32"/>
      <c r="U4" s="32"/>
      <c r="V4" s="32"/>
      <c r="W4" s="32"/>
      <c r="AE4" s="9" t="s">
        <v>4</v>
      </c>
      <c r="AG4" s="42"/>
      <c r="AH4" s="6"/>
      <c r="AI4" s="35"/>
      <c r="AJ4" s="6"/>
    </row>
    <row r="5" spans="1:38" ht="4.5" customHeight="1" thickBot="1" x14ac:dyDescent="0.25">
      <c r="A5" s="10"/>
      <c r="B5" s="11"/>
      <c r="C5" s="11"/>
      <c r="D5" s="11"/>
      <c r="E5" s="12"/>
      <c r="F5" s="12"/>
      <c r="G5" s="12"/>
      <c r="H5" s="12"/>
      <c r="I5" s="13"/>
      <c r="J5" s="13"/>
      <c r="K5" s="13"/>
      <c r="L5" s="13"/>
      <c r="M5" s="13"/>
      <c r="N5" s="13"/>
      <c r="O5" s="10"/>
      <c r="P5" s="10"/>
      <c r="Q5" s="10"/>
      <c r="R5" s="10"/>
      <c r="S5" s="13"/>
      <c r="T5" s="13"/>
      <c r="U5" s="10"/>
      <c r="V5" s="10"/>
      <c r="W5" s="10"/>
      <c r="X5" s="10"/>
      <c r="Y5" s="10"/>
      <c r="Z5" s="14"/>
      <c r="AA5" s="11"/>
      <c r="AB5" s="11"/>
      <c r="AC5" s="11"/>
      <c r="AD5" s="11"/>
      <c r="AE5" s="11"/>
      <c r="AF5" s="11"/>
      <c r="AG5" s="11"/>
      <c r="AH5" s="11"/>
      <c r="AI5" s="15"/>
      <c r="AJ5" s="11"/>
    </row>
    <row r="6" spans="1:38" ht="11.25" customHeight="1" x14ac:dyDescent="0.2">
      <c r="I6" s="16" t="s">
        <v>5</v>
      </c>
      <c r="J6" s="17"/>
      <c r="K6" s="18" t="s">
        <v>6</v>
      </c>
      <c r="L6" s="18"/>
      <c r="M6" s="18" t="s">
        <v>7</v>
      </c>
      <c r="N6" s="19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"/>
      <c r="AB6" s="20" t="s">
        <v>8</v>
      </c>
      <c r="AL6" s="37" t="s">
        <v>9</v>
      </c>
    </row>
    <row r="7" spans="1:38" ht="12" customHeight="1" x14ac:dyDescent="0.2">
      <c r="A7" s="5" t="s">
        <v>10</v>
      </c>
      <c r="K7" s="2" t="s">
        <v>11</v>
      </c>
    </row>
    <row r="8" spans="1:38" ht="12" customHeight="1" x14ac:dyDescent="0.2">
      <c r="A8" s="5"/>
      <c r="C8" s="3" t="s">
        <v>12</v>
      </c>
      <c r="E8" s="2">
        <v>1010</v>
      </c>
      <c r="G8" s="2" t="s">
        <v>13</v>
      </c>
      <c r="I8" s="4">
        <v>4</v>
      </c>
      <c r="K8" s="21"/>
      <c r="M8" s="21">
        <f t="shared" ref="M8:M22" si="0">IF(K8="",I8,0)</f>
        <v>4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8" ht="12" customHeight="1" x14ac:dyDescent="0.2">
      <c r="C9" s="3" t="s">
        <v>12</v>
      </c>
      <c r="E9" s="2">
        <v>1030</v>
      </c>
      <c r="G9" s="2" t="s">
        <v>14</v>
      </c>
      <c r="I9" s="4">
        <v>4</v>
      </c>
      <c r="K9" s="21"/>
      <c r="M9" s="21">
        <f t="shared" si="0"/>
        <v>4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8" ht="12" customHeight="1" x14ac:dyDescent="0.2">
      <c r="C10" s="3" t="s">
        <v>12</v>
      </c>
      <c r="E10" s="2">
        <v>2030</v>
      </c>
      <c r="F10" s="3"/>
      <c r="G10" s="3" t="s">
        <v>15</v>
      </c>
      <c r="I10" s="4">
        <v>4</v>
      </c>
      <c r="K10" s="21"/>
      <c r="M10" s="21">
        <f t="shared" si="0"/>
        <v>4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8" ht="12" customHeight="1" x14ac:dyDescent="0.2">
      <c r="C11" s="3" t="s">
        <v>12</v>
      </c>
      <c r="E11" s="2">
        <v>2150</v>
      </c>
      <c r="G11" s="2" t="s">
        <v>16</v>
      </c>
      <c r="I11" s="4">
        <v>3</v>
      </c>
      <c r="K11" s="21"/>
      <c r="M11" s="21">
        <f t="shared" si="0"/>
        <v>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8" ht="12" customHeight="1" x14ac:dyDescent="0.2">
      <c r="C12" s="3" t="s">
        <v>12</v>
      </c>
      <c r="E12" s="2">
        <v>3011</v>
      </c>
      <c r="G12" s="2" t="s">
        <v>17</v>
      </c>
      <c r="I12" s="4">
        <v>3</v>
      </c>
      <c r="K12" s="21"/>
      <c r="M12" s="21">
        <f t="shared" si="0"/>
        <v>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L12" s="1">
        <f>IF(K12="",0,3)</f>
        <v>0</v>
      </c>
    </row>
    <row r="13" spans="1:38" ht="12" customHeight="1" x14ac:dyDescent="0.2">
      <c r="A13" s="4" t="s">
        <v>18</v>
      </c>
      <c r="C13" s="3" t="s">
        <v>12</v>
      </c>
      <c r="E13" s="2">
        <v>3015</v>
      </c>
      <c r="G13" s="2" t="s">
        <v>19</v>
      </c>
      <c r="I13" s="4">
        <v>3</v>
      </c>
      <c r="K13" s="21"/>
      <c r="M13" s="21">
        <f t="shared" si="0"/>
        <v>3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L13" s="1">
        <f>IF(K13="",0,3)</f>
        <v>0</v>
      </c>
    </row>
    <row r="14" spans="1:38" ht="12" customHeight="1" x14ac:dyDescent="0.2">
      <c r="C14" s="3" t="s">
        <v>12</v>
      </c>
      <c r="E14" s="2">
        <v>3020</v>
      </c>
      <c r="G14" s="2" t="s">
        <v>20</v>
      </c>
      <c r="I14" s="4">
        <v>4</v>
      </c>
      <c r="K14" s="21"/>
      <c r="M14" s="21">
        <f t="shared" si="0"/>
        <v>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L14" s="1">
        <f>IF(K14="",0,4)</f>
        <v>0</v>
      </c>
    </row>
    <row r="15" spans="1:38" x14ac:dyDescent="0.2">
      <c r="C15" s="3" t="s">
        <v>12</v>
      </c>
      <c r="E15" s="2">
        <v>3050</v>
      </c>
      <c r="G15" s="2" t="s">
        <v>21</v>
      </c>
      <c r="I15" s="4">
        <v>1</v>
      </c>
      <c r="K15" s="21"/>
      <c r="M15" s="21">
        <f t="shared" si="0"/>
        <v>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L15" s="1">
        <f>IF(K15="",0,1)</f>
        <v>0</v>
      </c>
    </row>
    <row r="16" spans="1:38" x14ac:dyDescent="0.2">
      <c r="C16" s="3" t="s">
        <v>12</v>
      </c>
      <c r="E16" s="2">
        <v>3765</v>
      </c>
      <c r="G16" s="2" t="s">
        <v>96</v>
      </c>
      <c r="I16" s="4">
        <v>3</v>
      </c>
      <c r="K16" s="21"/>
      <c r="M16" s="21">
        <f t="shared" si="0"/>
        <v>3</v>
      </c>
      <c r="O16" s="22"/>
      <c r="P16" s="51"/>
      <c r="Q16" s="51"/>
      <c r="R16" s="51"/>
      <c r="S16" s="51"/>
      <c r="T16" s="51"/>
      <c r="U16" s="22"/>
      <c r="V16" s="22"/>
      <c r="W16" s="22"/>
      <c r="X16" s="22"/>
      <c r="Y16" s="22"/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8" ht="12" customHeight="1" x14ac:dyDescent="0.2">
      <c r="C17" s="3" t="s">
        <v>12</v>
      </c>
      <c r="E17" s="21"/>
      <c r="G17" s="2" t="s">
        <v>22</v>
      </c>
      <c r="I17" s="4">
        <v>3</v>
      </c>
      <c r="K17" s="21"/>
      <c r="M17" s="21">
        <f t="shared" si="0"/>
        <v>3</v>
      </c>
      <c r="O17" s="24" t="s">
        <v>23</v>
      </c>
      <c r="U17" s="22"/>
      <c r="V17" s="22"/>
      <c r="W17" s="22"/>
      <c r="X17" s="22"/>
      <c r="Y17" s="22"/>
      <c r="Z17" s="22"/>
      <c r="AA17" s="22"/>
      <c r="AB17" s="22"/>
      <c r="AC17" s="21"/>
      <c r="AD17" s="21"/>
      <c r="AE17" s="21"/>
      <c r="AF17" s="21"/>
      <c r="AG17" s="21"/>
      <c r="AH17" s="21"/>
      <c r="AI17" s="21"/>
      <c r="AJ17" s="21"/>
      <c r="AL17" s="1">
        <f>IF(K17="",0,3)</f>
        <v>0</v>
      </c>
    </row>
    <row r="18" spans="1:38" ht="12" customHeight="1" x14ac:dyDescent="0.2">
      <c r="C18" s="3" t="s">
        <v>12</v>
      </c>
      <c r="E18" s="21"/>
      <c r="G18" s="2" t="s">
        <v>24</v>
      </c>
      <c r="I18" s="50">
        <v>4</v>
      </c>
      <c r="K18" s="21"/>
      <c r="M18" s="21">
        <f t="shared" si="0"/>
        <v>4</v>
      </c>
      <c r="O18" s="24" t="s">
        <v>25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L18" s="1">
        <f>IF(K18="",0,4)</f>
        <v>0</v>
      </c>
    </row>
    <row r="19" spans="1:38" ht="12" customHeight="1" x14ac:dyDescent="0.2">
      <c r="A19" s="5"/>
      <c r="C19" s="3" t="s">
        <v>12</v>
      </c>
      <c r="E19" s="21"/>
      <c r="G19" s="2" t="s">
        <v>26</v>
      </c>
      <c r="I19" s="4">
        <v>3</v>
      </c>
      <c r="K19" s="21"/>
      <c r="M19" s="21">
        <f t="shared" si="0"/>
        <v>3</v>
      </c>
      <c r="O19" s="24" t="s">
        <v>27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L19" s="1">
        <f>IF(K19="",0,3)</f>
        <v>0</v>
      </c>
    </row>
    <row r="20" spans="1:38" ht="12" customHeight="1" x14ac:dyDescent="0.2">
      <c r="C20" s="3" t="s">
        <v>12</v>
      </c>
      <c r="E20" s="21"/>
      <c r="G20" s="2" t="s">
        <v>28</v>
      </c>
      <c r="I20" s="4">
        <v>3</v>
      </c>
      <c r="K20" s="21"/>
      <c r="M20" s="21">
        <f t="shared" si="0"/>
        <v>3</v>
      </c>
      <c r="O20" s="24" t="s">
        <v>29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L20" s="1">
        <f>IF(K20="",0,3)</f>
        <v>0</v>
      </c>
    </row>
    <row r="21" spans="1:38" ht="12" customHeight="1" x14ac:dyDescent="0.2">
      <c r="C21" s="3" t="s">
        <v>12</v>
      </c>
      <c r="E21" s="2">
        <v>4950</v>
      </c>
      <c r="G21" s="2" t="s">
        <v>30</v>
      </c>
      <c r="I21" s="4">
        <v>1</v>
      </c>
      <c r="K21" s="21"/>
      <c r="M21" s="21">
        <f t="shared" si="0"/>
        <v>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L21" s="1">
        <f>IF(K21="",0,1)</f>
        <v>0</v>
      </c>
    </row>
    <row r="22" spans="1:38" ht="12" customHeight="1" x14ac:dyDescent="0.2">
      <c r="C22" s="3" t="s">
        <v>12</v>
      </c>
      <c r="E22" s="2">
        <v>4955</v>
      </c>
      <c r="G22" s="2" t="s">
        <v>30</v>
      </c>
      <c r="I22" s="8">
        <v>2</v>
      </c>
      <c r="K22" s="21"/>
      <c r="M22" s="39">
        <f t="shared" si="0"/>
        <v>2</v>
      </c>
      <c r="O22" s="2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L22" s="38">
        <f>IF(AND(E22&gt;=3000,K22&lt;&gt;""),I22,0)</f>
        <v>0</v>
      </c>
    </row>
    <row r="23" spans="1:38" ht="12" customHeight="1" x14ac:dyDescent="0.2">
      <c r="A23" s="5"/>
      <c r="G23" s="23" t="s">
        <v>97</v>
      </c>
      <c r="H23" s="46"/>
      <c r="I23" s="46">
        <f>SUM(I8:I22)</f>
        <v>45</v>
      </c>
      <c r="J23" s="46"/>
      <c r="M23" s="5">
        <f>SUM(M8:M22)</f>
        <v>45</v>
      </c>
      <c r="S23" s="46"/>
      <c r="U23" s="46"/>
      <c r="W23" s="46"/>
      <c r="Y23" s="46"/>
      <c r="AA23" s="46"/>
      <c r="AB23" s="4"/>
      <c r="AC23" s="46"/>
      <c r="AE23" s="5" t="s">
        <v>31</v>
      </c>
      <c r="AG23" s="5"/>
      <c r="AL23" s="37">
        <f>SUM(AL8:AL22)</f>
        <v>0</v>
      </c>
    </row>
    <row r="24" spans="1:38" ht="12" customHeight="1" x14ac:dyDescent="0.2">
      <c r="A24" s="5" t="s">
        <v>32</v>
      </c>
      <c r="K24" s="2" t="s">
        <v>33</v>
      </c>
      <c r="M24"/>
      <c r="O24" s="2"/>
    </row>
    <row r="25" spans="1:38" ht="12" customHeight="1" x14ac:dyDescent="0.2">
      <c r="A25" s="4" t="s">
        <v>34</v>
      </c>
      <c r="C25" s="3" t="s">
        <v>35</v>
      </c>
      <c r="E25" s="2">
        <v>2200</v>
      </c>
      <c r="G25" s="2" t="s">
        <v>36</v>
      </c>
      <c r="I25" s="4">
        <v>4</v>
      </c>
      <c r="K25" s="21"/>
      <c r="M25" s="21">
        <f t="shared" ref="M25:M33" si="1">IF(K25="",I25,0)</f>
        <v>4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8" ht="12" customHeight="1" x14ac:dyDescent="0.2">
      <c r="C26" s="3" t="s">
        <v>35</v>
      </c>
      <c r="E26" s="2">
        <v>2205</v>
      </c>
      <c r="G26" s="2" t="s">
        <v>37</v>
      </c>
      <c r="I26" s="4">
        <v>4</v>
      </c>
      <c r="K26" s="21"/>
      <c r="M26" s="21">
        <f t="shared" si="1"/>
        <v>4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8" ht="12" customHeight="1" x14ac:dyDescent="0.2">
      <c r="C27" s="3" t="s">
        <v>35</v>
      </c>
      <c r="E27" s="2">
        <v>2250</v>
      </c>
      <c r="G27" s="2" t="s">
        <v>38</v>
      </c>
      <c r="I27" s="4">
        <v>3</v>
      </c>
      <c r="K27" s="21"/>
      <c r="M27" s="21">
        <f t="shared" si="1"/>
        <v>3</v>
      </c>
      <c r="O27" s="24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1"/>
      <c r="AB27" s="21"/>
      <c r="AC27" s="21"/>
      <c r="AD27" s="21"/>
      <c r="AE27" s="21"/>
      <c r="AF27" s="21"/>
      <c r="AG27" s="21"/>
      <c r="AH27" s="21"/>
      <c r="AI27" s="36"/>
      <c r="AJ27" s="21"/>
    </row>
    <row r="28" spans="1:38" ht="12" customHeight="1" x14ac:dyDescent="0.2">
      <c r="C28" s="3" t="s">
        <v>39</v>
      </c>
      <c r="E28" s="21"/>
      <c r="G28" s="3" t="s">
        <v>40</v>
      </c>
      <c r="I28" s="4">
        <v>4</v>
      </c>
      <c r="K28" s="21"/>
      <c r="M28" s="21">
        <f t="shared" si="1"/>
        <v>4</v>
      </c>
      <c r="O28" s="24" t="s">
        <v>41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1"/>
      <c r="AB28" s="21"/>
      <c r="AC28" s="21"/>
      <c r="AD28" s="21"/>
      <c r="AE28" s="21"/>
      <c r="AF28" s="21"/>
      <c r="AG28" s="21"/>
      <c r="AH28" s="21"/>
      <c r="AI28" s="25"/>
      <c r="AJ28" s="21"/>
    </row>
    <row r="29" spans="1:38" ht="12" customHeight="1" x14ac:dyDescent="0.2">
      <c r="A29" s="3" t="s">
        <v>42</v>
      </c>
      <c r="E29" s="2">
        <v>2300</v>
      </c>
      <c r="G29" s="2" t="s">
        <v>43</v>
      </c>
      <c r="I29" s="4">
        <v>3</v>
      </c>
      <c r="K29" s="21"/>
      <c r="M29" s="21">
        <f t="shared" si="1"/>
        <v>3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8" ht="12" customHeight="1" x14ac:dyDescent="0.2">
      <c r="A30" s="4" t="s">
        <v>44</v>
      </c>
      <c r="C30" s="21"/>
      <c r="D30"/>
      <c r="E30" s="21"/>
      <c r="G30" s="2" t="s">
        <v>45</v>
      </c>
      <c r="I30" s="4">
        <v>4</v>
      </c>
      <c r="K30" s="21"/>
      <c r="M30" s="21">
        <f t="shared" si="1"/>
        <v>4</v>
      </c>
      <c r="O30" s="24" t="s">
        <v>46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21"/>
    </row>
    <row r="31" spans="1:38" ht="12" customHeight="1" x14ac:dyDescent="0.2">
      <c r="A31" s="4" t="s">
        <v>44</v>
      </c>
      <c r="C31" s="21"/>
      <c r="D31"/>
      <c r="E31" s="21"/>
      <c r="G31" s="2" t="s">
        <v>45</v>
      </c>
      <c r="I31" s="4">
        <v>4</v>
      </c>
      <c r="K31" s="21"/>
      <c r="M31" s="21">
        <f t="shared" si="1"/>
        <v>4</v>
      </c>
      <c r="O31" s="24" t="s">
        <v>46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21"/>
    </row>
    <row r="32" spans="1:38" ht="12" customHeight="1" x14ac:dyDescent="0.2">
      <c r="C32" s="21"/>
      <c r="D32"/>
      <c r="E32" s="21"/>
      <c r="G32" s="21"/>
      <c r="I32" s="4">
        <v>4</v>
      </c>
      <c r="K32" s="21"/>
      <c r="M32" s="21">
        <f t="shared" si="1"/>
        <v>4</v>
      </c>
      <c r="O32" s="24" t="s">
        <v>47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1"/>
      <c r="AB32" s="21"/>
      <c r="AC32" s="21" t="s">
        <v>48</v>
      </c>
      <c r="AD32" s="21"/>
      <c r="AE32" s="21"/>
      <c r="AF32" s="21"/>
      <c r="AG32" s="21"/>
      <c r="AH32" s="21"/>
      <c r="AI32" s="21"/>
      <c r="AJ32" s="21"/>
      <c r="AL32" s="1">
        <f>IF(AND(E32&gt;=3000,K32&lt;&gt;""),I32,0)</f>
        <v>0</v>
      </c>
    </row>
    <row r="33" spans="1:46" ht="12" customHeight="1" x14ac:dyDescent="0.2">
      <c r="C33" s="21"/>
      <c r="D33"/>
      <c r="E33" s="21"/>
      <c r="G33" s="21"/>
      <c r="I33" s="8"/>
      <c r="K33" s="21"/>
      <c r="M33" s="39">
        <f t="shared" si="1"/>
        <v>0</v>
      </c>
      <c r="O33" s="24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L33" s="38">
        <f>IF(AND(E33&gt;=3000,K33&lt;&gt;""),I33,0)</f>
        <v>0</v>
      </c>
      <c r="AT33" s="48"/>
    </row>
    <row r="34" spans="1:46" ht="12" customHeight="1" x14ac:dyDescent="0.2">
      <c r="G34" s="23" t="s">
        <v>49</v>
      </c>
      <c r="H34" s="46"/>
      <c r="I34" s="46">
        <f>SUM(I25:I33)</f>
        <v>30</v>
      </c>
      <c r="J34" s="46"/>
      <c r="M34" s="5">
        <f>SUM(M25:M33)</f>
        <v>30</v>
      </c>
      <c r="O34" s="44"/>
      <c r="AE34" s="5" t="s">
        <v>31</v>
      </c>
      <c r="AI34" s="45"/>
      <c r="AL34" s="37">
        <f>SUM(AL25:AL33)</f>
        <v>0</v>
      </c>
    </row>
    <row r="35" spans="1:46" ht="12" customHeight="1" x14ac:dyDescent="0.2">
      <c r="A35" s="5" t="s">
        <v>50</v>
      </c>
      <c r="K35" t="s">
        <v>51</v>
      </c>
      <c r="M35"/>
      <c r="O35" s="2"/>
    </row>
    <row r="36" spans="1:46" ht="12" customHeight="1" x14ac:dyDescent="0.2">
      <c r="C36" s="3" t="s">
        <v>12</v>
      </c>
      <c r="E36" s="21"/>
      <c r="G36" s="2" t="s">
        <v>52</v>
      </c>
      <c r="I36" s="4">
        <v>3</v>
      </c>
      <c r="K36" s="21"/>
      <c r="M36" s="21">
        <f t="shared" ref="M36:M44" si="2">IF(K36="",I36,0)</f>
        <v>3</v>
      </c>
      <c r="O36" s="24" t="s">
        <v>53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L36" s="1">
        <f>IF(K36="",0,3)</f>
        <v>0</v>
      </c>
    </row>
    <row r="37" spans="1:46" ht="12" customHeight="1" x14ac:dyDescent="0.2">
      <c r="C37" s="3" t="s">
        <v>12</v>
      </c>
      <c r="E37" s="21"/>
      <c r="G37" s="2" t="s">
        <v>54</v>
      </c>
      <c r="I37" s="4">
        <v>3</v>
      </c>
      <c r="K37" s="21"/>
      <c r="M37" s="21">
        <f t="shared" si="2"/>
        <v>3</v>
      </c>
      <c r="O37" s="24" t="s">
        <v>53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L37" s="1">
        <f>IF(K37="",0,3)</f>
        <v>0</v>
      </c>
    </row>
    <row r="38" spans="1:46" ht="12" customHeight="1" x14ac:dyDescent="0.2">
      <c r="C38" s="3" t="s">
        <v>12</v>
      </c>
      <c r="E38" s="21"/>
      <c r="G38" s="2" t="s">
        <v>55</v>
      </c>
      <c r="I38" s="4">
        <v>3</v>
      </c>
      <c r="K38" s="21"/>
      <c r="M38" s="21">
        <f t="shared" si="2"/>
        <v>3</v>
      </c>
      <c r="O38" s="24" t="s">
        <v>53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L38" s="1">
        <f>IF(K38="",0,3)</f>
        <v>0</v>
      </c>
    </row>
    <row r="39" spans="1:46" ht="12" customHeight="1" x14ac:dyDescent="0.2">
      <c r="C39" s="21"/>
      <c r="E39" s="21"/>
      <c r="G39" s="2" t="s">
        <v>56</v>
      </c>
      <c r="I39" s="4">
        <v>3</v>
      </c>
      <c r="K39" s="21"/>
      <c r="M39" s="21">
        <f t="shared" si="2"/>
        <v>3</v>
      </c>
      <c r="O39" s="24" t="s">
        <v>57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L39" s="1">
        <f t="shared" ref="AL39:AL44" si="3">IF(AND(E39&gt;=3000,K39&lt;&gt;""),I39,0)</f>
        <v>0</v>
      </c>
    </row>
    <row r="40" spans="1:46" ht="12" customHeight="1" x14ac:dyDescent="0.2">
      <c r="C40" s="21"/>
      <c r="E40" s="21"/>
      <c r="G40" s="2" t="s">
        <v>58</v>
      </c>
      <c r="I40" s="4">
        <v>3</v>
      </c>
      <c r="K40" s="21"/>
      <c r="M40" s="21">
        <f t="shared" si="2"/>
        <v>3</v>
      </c>
      <c r="O40" s="24" t="s">
        <v>57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L40" s="1">
        <f t="shared" si="3"/>
        <v>0</v>
      </c>
    </row>
    <row r="41" spans="1:46" ht="12" customHeight="1" x14ac:dyDescent="0.2">
      <c r="C41" s="21"/>
      <c r="E41" s="21"/>
      <c r="G41" s="2" t="s">
        <v>59</v>
      </c>
      <c r="I41" s="4">
        <v>3</v>
      </c>
      <c r="K41" s="21"/>
      <c r="M41" s="21">
        <f t="shared" si="2"/>
        <v>3</v>
      </c>
      <c r="O41" s="24" t="s">
        <v>60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L41" s="1">
        <f t="shared" si="3"/>
        <v>0</v>
      </c>
    </row>
    <row r="42" spans="1:46" ht="12" customHeight="1" x14ac:dyDescent="0.2">
      <c r="C42" s="21"/>
      <c r="E42" s="21"/>
      <c r="G42" s="2" t="s">
        <v>61</v>
      </c>
      <c r="I42" s="4">
        <v>3</v>
      </c>
      <c r="K42" s="21"/>
      <c r="M42" s="21">
        <f t="shared" si="2"/>
        <v>3</v>
      </c>
      <c r="O42" s="24" t="s">
        <v>60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L42" s="1">
        <f t="shared" si="3"/>
        <v>0</v>
      </c>
    </row>
    <row r="43" spans="1:46" ht="12" customHeight="1" x14ac:dyDescent="0.2">
      <c r="C43" s="21"/>
      <c r="E43" s="21"/>
      <c r="G43" s="2" t="s">
        <v>62</v>
      </c>
      <c r="I43" s="4">
        <v>3</v>
      </c>
      <c r="K43" s="21"/>
      <c r="M43" s="3">
        <f t="shared" si="2"/>
        <v>3</v>
      </c>
      <c r="O43" s="24" t="s">
        <v>60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L43" s="1">
        <f t="shared" si="3"/>
        <v>0</v>
      </c>
    </row>
    <row r="44" spans="1:46" ht="12" customHeight="1" x14ac:dyDescent="0.2">
      <c r="C44" s="21"/>
      <c r="E44" s="21"/>
      <c r="G44" s="2" t="s">
        <v>63</v>
      </c>
      <c r="I44" s="8"/>
      <c r="K44" s="21"/>
      <c r="M44" s="39">
        <f t="shared" si="2"/>
        <v>0</v>
      </c>
      <c r="O44" s="24" t="s">
        <v>60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L44" s="38">
        <f t="shared" si="3"/>
        <v>0</v>
      </c>
    </row>
    <row r="45" spans="1:46" ht="12" customHeight="1" x14ac:dyDescent="0.2">
      <c r="E45" s="3"/>
      <c r="G45" s="23" t="s">
        <v>98</v>
      </c>
      <c r="H45" s="46"/>
      <c r="I45" s="46">
        <f>SUM(I36:I44)</f>
        <v>24</v>
      </c>
      <c r="J45" s="46"/>
      <c r="M45" s="5">
        <f>SUM(M36:M44)</f>
        <v>24</v>
      </c>
      <c r="O45" s="2"/>
      <c r="AE45" s="5" t="s">
        <v>31</v>
      </c>
      <c r="AI45" s="26"/>
      <c r="AL45" s="37">
        <f>SUM(AL36:AL44)</f>
        <v>0</v>
      </c>
    </row>
    <row r="46" spans="1:46" ht="12" customHeight="1" x14ac:dyDescent="0.2">
      <c r="A46" s="5" t="s">
        <v>64</v>
      </c>
    </row>
    <row r="47" spans="1:46" ht="12" customHeight="1" x14ac:dyDescent="0.2">
      <c r="A47" s="4" t="s">
        <v>65</v>
      </c>
      <c r="C47" s="21"/>
      <c r="E47" s="21"/>
      <c r="G47" s="43" t="s">
        <v>66</v>
      </c>
      <c r="I47" s="4">
        <v>3</v>
      </c>
      <c r="K47" s="21"/>
      <c r="M47" s="21">
        <f t="shared" ref="M47:M53" si="4">IF(K47="",I47,0)</f>
        <v>3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46" ht="12" customHeight="1" x14ac:dyDescent="0.2">
      <c r="A48" s="4" t="s">
        <v>67</v>
      </c>
      <c r="C48" s="21"/>
      <c r="E48" s="21"/>
      <c r="G48" s="21"/>
      <c r="I48" s="4">
        <v>3</v>
      </c>
      <c r="K48" s="21"/>
      <c r="M48" s="21">
        <f t="shared" si="4"/>
        <v>3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8" ht="12" customHeight="1" x14ac:dyDescent="0.2">
      <c r="A49" s="4" t="s">
        <v>68</v>
      </c>
      <c r="C49" s="21"/>
      <c r="E49" s="21"/>
      <c r="G49" s="21"/>
      <c r="I49" s="4">
        <v>3</v>
      </c>
      <c r="K49" s="21"/>
      <c r="M49" s="21">
        <f t="shared" si="4"/>
        <v>3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8" ht="12" customHeight="1" x14ac:dyDescent="0.2">
      <c r="A50" s="4" t="s">
        <v>69</v>
      </c>
      <c r="C50" s="21"/>
      <c r="E50" s="21"/>
      <c r="G50" s="21"/>
      <c r="I50" s="4">
        <v>3</v>
      </c>
      <c r="K50" s="21"/>
      <c r="M50" s="21">
        <f t="shared" si="4"/>
        <v>3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L50" s="1">
        <f>IF(AND(E50&gt;=3000,K50&lt;&gt;""),I50,0)</f>
        <v>0</v>
      </c>
    </row>
    <row r="51" spans="1:38" ht="12" customHeight="1" x14ac:dyDescent="0.2">
      <c r="A51" s="4" t="s">
        <v>70</v>
      </c>
      <c r="C51" s="21"/>
      <c r="E51" s="21"/>
      <c r="F51" s="4"/>
      <c r="G51" s="2" t="s">
        <v>71</v>
      </c>
      <c r="I51" s="4">
        <v>3</v>
      </c>
      <c r="K51" s="21"/>
      <c r="M51" s="21">
        <f t="shared" si="4"/>
        <v>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L51" s="1">
        <f>IF(AND(E51&gt;=3000,K51&lt;&gt;""),I51,0)</f>
        <v>0</v>
      </c>
    </row>
    <row r="52" spans="1:38" ht="12" customHeight="1" x14ac:dyDescent="0.2">
      <c r="A52" s="4" t="s">
        <v>70</v>
      </c>
      <c r="C52" s="21"/>
      <c r="D52"/>
      <c r="E52" s="21"/>
      <c r="F52"/>
      <c r="G52" s="2" t="s">
        <v>71</v>
      </c>
      <c r="I52" s="4">
        <v>3</v>
      </c>
      <c r="K52" s="21"/>
      <c r="M52" s="21">
        <f t="shared" si="4"/>
        <v>3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L52" s="1">
        <f>IF(AND(E52&gt;=3000,K52&lt;&gt;""),I52,0)</f>
        <v>0</v>
      </c>
    </row>
    <row r="53" spans="1:38" ht="12" customHeight="1" x14ac:dyDescent="0.2">
      <c r="A53" s="4" t="s">
        <v>72</v>
      </c>
      <c r="C53" s="21"/>
      <c r="D53"/>
      <c r="E53" s="21"/>
      <c r="F53"/>
      <c r="G53" s="2" t="s">
        <v>73</v>
      </c>
      <c r="I53" s="8">
        <v>3</v>
      </c>
      <c r="K53" s="21"/>
      <c r="M53" s="39">
        <f t="shared" si="4"/>
        <v>3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L53" s="38">
        <f>IF(AND(E53&gt;=3000,K53&lt;&gt;""),I53,0)</f>
        <v>0</v>
      </c>
    </row>
    <row r="54" spans="1:38" ht="12" customHeight="1" x14ac:dyDescent="0.2">
      <c r="E54" s="46"/>
      <c r="F54" s="46"/>
      <c r="G54" s="23" t="s">
        <v>74</v>
      </c>
      <c r="H54" s="46"/>
      <c r="I54" s="46">
        <f>SUM(I47:I53)</f>
        <v>21</v>
      </c>
      <c r="J54" s="46"/>
      <c r="M54" s="5">
        <f>SUM(M47:M53)</f>
        <v>21</v>
      </c>
      <c r="AE54" s="5" t="s">
        <v>31</v>
      </c>
      <c r="AI54" s="26"/>
      <c r="AL54" s="37">
        <f>SUM(AL47:AL53)</f>
        <v>0</v>
      </c>
    </row>
    <row r="55" spans="1:38" ht="12" customHeight="1" x14ac:dyDescent="0.2">
      <c r="E55" s="46"/>
      <c r="F55" s="46"/>
      <c r="G55" s="23"/>
      <c r="H55" s="46"/>
      <c r="I55" s="46"/>
      <c r="J55" s="46"/>
      <c r="M55" s="5"/>
      <c r="AE55" s="5"/>
      <c r="AI55" s="26"/>
      <c r="AL55" s="37"/>
    </row>
    <row r="57" spans="1:38" ht="12" customHeight="1" x14ac:dyDescent="0.2">
      <c r="E57" s="46"/>
      <c r="F57" s="46"/>
      <c r="G57" s="23"/>
      <c r="H57" s="46"/>
      <c r="I57" s="46"/>
      <c r="J57" s="46"/>
      <c r="K57" s="23" t="s">
        <v>75</v>
      </c>
      <c r="M57" s="5">
        <f>M23+M54+M45+M34</f>
        <v>120</v>
      </c>
      <c r="W57" s="41" t="s">
        <v>76</v>
      </c>
      <c r="Y57" s="41"/>
      <c r="AI57" s="40"/>
      <c r="AL57" s="37">
        <f>IF(SUM(AL23,AL34,AL45,AL54)&gt;42,0,42-SUM(AL23,AL34,AL45,AL54))</f>
        <v>42</v>
      </c>
    </row>
    <row r="58" spans="1:38" ht="12" customHeight="1" x14ac:dyDescent="0.2">
      <c r="E58" s="46"/>
      <c r="F58" s="46"/>
      <c r="H58" s="46"/>
      <c r="I58" s="46"/>
      <c r="J58" s="46"/>
      <c r="K58" s="23"/>
      <c r="M58" s="5">
        <f>IF(SUM(M24,M35,M55)&gt;121,0,SUM(M24,M35,M55))</f>
        <v>0</v>
      </c>
      <c r="Q58" s="2"/>
      <c r="S58" s="2"/>
      <c r="W58" s="2" t="s">
        <v>77</v>
      </c>
      <c r="AI58" s="26"/>
    </row>
    <row r="59" spans="1:38" ht="12" customHeight="1" x14ac:dyDescent="0.2">
      <c r="E59" s="46"/>
      <c r="F59" s="46"/>
      <c r="G59" s="23"/>
      <c r="H59" s="46"/>
      <c r="I59" s="46"/>
      <c r="J59" s="46"/>
      <c r="AI59" s="26"/>
    </row>
    <row r="60" spans="1:38" ht="12" customHeight="1" x14ac:dyDescent="0.2">
      <c r="C60" s="21"/>
      <c r="D60" s="21"/>
      <c r="E60" s="24"/>
      <c r="F60" s="24"/>
      <c r="G60" s="24"/>
      <c r="H60" s="24"/>
      <c r="I60" s="22"/>
      <c r="J60" s="22"/>
      <c r="K60" s="21"/>
      <c r="M60" s="21"/>
      <c r="N60" s="22"/>
      <c r="O60" s="22"/>
      <c r="P60" s="21"/>
      <c r="S60" s="22"/>
      <c r="T60" s="21"/>
      <c r="U60" s="27"/>
      <c r="V60" s="22"/>
      <c r="W60" s="22"/>
      <c r="X60" s="22"/>
      <c r="Y60" s="27"/>
      <c r="Z60" s="22"/>
      <c r="AA60" s="21"/>
      <c r="AB60" s="21"/>
      <c r="AC60" s="21"/>
      <c r="AD60" s="21"/>
      <c r="AE60" s="21"/>
      <c r="AG60" s="21"/>
      <c r="AH60" s="21"/>
      <c r="AI60" s="21"/>
      <c r="AJ60" s="21"/>
    </row>
    <row r="61" spans="1:38" ht="9.75" customHeight="1" x14ac:dyDescent="0.2">
      <c r="D61" s="3" t="s">
        <v>78</v>
      </c>
      <c r="G61" s="31" t="s">
        <v>79</v>
      </c>
      <c r="N61" s="28" t="s">
        <v>80</v>
      </c>
      <c r="P61" s="3"/>
      <c r="Y61" s="28" t="s">
        <v>81</v>
      </c>
      <c r="AH61" s="28" t="s">
        <v>82</v>
      </c>
    </row>
    <row r="62" spans="1:38" ht="15.75" customHeight="1" x14ac:dyDescent="0.2">
      <c r="C62" s="21"/>
      <c r="D62" s="21"/>
      <c r="E62" s="24"/>
      <c r="F62" s="24"/>
      <c r="G62" s="24"/>
      <c r="H62" s="24"/>
      <c r="I62" s="22"/>
      <c r="J62" s="22"/>
      <c r="K62" s="21"/>
      <c r="M62" s="21"/>
      <c r="N62" s="22"/>
      <c r="O62" s="22"/>
      <c r="P62" s="21"/>
      <c r="S62" s="22"/>
      <c r="T62" s="22"/>
      <c r="U62" s="22"/>
      <c r="V62" s="22"/>
      <c r="W62" s="22"/>
      <c r="X62" s="22"/>
      <c r="Y62" s="29"/>
      <c r="Z62" s="22"/>
      <c r="AA62" s="21"/>
      <c r="AB62" s="21"/>
      <c r="AC62" s="21"/>
      <c r="AD62" s="21"/>
      <c r="AE62" s="21"/>
      <c r="AG62" s="21"/>
      <c r="AH62" s="30"/>
      <c r="AI62" s="21"/>
      <c r="AJ62" s="21"/>
    </row>
    <row r="63" spans="1:38" ht="9.75" customHeight="1" x14ac:dyDescent="0.2">
      <c r="D63" s="3" t="s">
        <v>78</v>
      </c>
      <c r="G63" s="31" t="s">
        <v>83</v>
      </c>
      <c r="N63" s="28" t="s">
        <v>80</v>
      </c>
      <c r="P63" s="3"/>
      <c r="Y63" s="28" t="s">
        <v>84</v>
      </c>
      <c r="AH63" s="28" t="s">
        <v>82</v>
      </c>
    </row>
    <row r="64" spans="1:38" x14ac:dyDescent="0.2">
      <c r="A64" s="41" t="s">
        <v>85</v>
      </c>
    </row>
    <row r="65" spans="1:5" x14ac:dyDescent="0.2">
      <c r="A65" s="4">
        <v>1</v>
      </c>
      <c r="C65" s="2" t="s">
        <v>86</v>
      </c>
    </row>
    <row r="66" spans="1:5" x14ac:dyDescent="0.2">
      <c r="A66" s="4">
        <v>2</v>
      </c>
      <c r="C66" s="3" t="s">
        <v>87</v>
      </c>
    </row>
    <row r="67" spans="1:5" x14ac:dyDescent="0.2">
      <c r="C67" s="3" t="s">
        <v>88</v>
      </c>
    </row>
    <row r="68" spans="1:5" x14ac:dyDescent="0.2">
      <c r="C68" s="3" t="s">
        <v>89</v>
      </c>
    </row>
    <row r="69" spans="1:5" x14ac:dyDescent="0.2">
      <c r="A69" s="4">
        <v>3</v>
      </c>
      <c r="C69" s="3" t="s">
        <v>90</v>
      </c>
    </row>
    <row r="70" spans="1:5" x14ac:dyDescent="0.2">
      <c r="E70" s="2" t="s">
        <v>91</v>
      </c>
    </row>
    <row r="71" spans="1:5" x14ac:dyDescent="0.2">
      <c r="E71" s="3" t="s">
        <v>92</v>
      </c>
    </row>
    <row r="72" spans="1:5" x14ac:dyDescent="0.2">
      <c r="A72" s="4">
        <v>4</v>
      </c>
      <c r="C72" s="3" t="s">
        <v>93</v>
      </c>
    </row>
    <row r="73" spans="1:5" x14ac:dyDescent="0.2">
      <c r="A73" s="4" t="s">
        <v>94</v>
      </c>
      <c r="E73" s="3" t="s">
        <v>95</v>
      </c>
    </row>
  </sheetData>
  <printOptions horizontalCentered="1" verticalCentered="1"/>
  <pageMargins left="0.7" right="0.7" top="0.75" bottom="0.75" header="0.3" footer="0.3"/>
  <pageSetup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2B23A61C1B1B449CFE66115223506E" ma:contentTypeVersion="12" ma:contentTypeDescription="Create a new document." ma:contentTypeScope="" ma:versionID="8bd96a93108ec560858d084bd2a1d73b">
  <xsd:schema xmlns:xsd="http://www.w3.org/2001/XMLSchema" xmlns:xs="http://www.w3.org/2001/XMLSchema" xmlns:p="http://schemas.microsoft.com/office/2006/metadata/properties" xmlns:ns3="16733d68-300f-498e-b2aa-d1215ad8bd03" xmlns:ns4="f18c50fd-e33f-41e0-917e-fd7f19c50c2c" targetNamespace="http://schemas.microsoft.com/office/2006/metadata/properties" ma:root="true" ma:fieldsID="ee1f50b7a207033653cfd96664c9103f" ns3:_="" ns4:_="">
    <xsd:import namespace="16733d68-300f-498e-b2aa-d1215ad8bd03"/>
    <xsd:import namespace="f18c50fd-e33f-41e0-917e-fd7f19c50c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33d68-300f-498e-b2aa-d1215ad8bd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c50fd-e33f-41e0-917e-fd7f19c50c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2DE501-D2BA-44B1-9948-D0F1491B9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33d68-300f-498e-b2aa-d1215ad8bd03"/>
    <ds:schemaRef ds:uri="f18c50fd-e33f-41e0-917e-fd7f19c50c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F0F72C-E690-4A00-A047-ED3E462F9EA9}">
  <ds:schemaRefs>
    <ds:schemaRef ds:uri="http://www.w3.org/XML/1998/namespace"/>
    <ds:schemaRef ds:uri="f18c50fd-e33f-41e0-917e-fd7f19c50c2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6733d68-300f-498e-b2aa-d1215ad8bd0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380ACC-8A80-41C1-B7D1-2D4F3B388B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COSC</vt:lpstr>
      <vt:lpstr>COSC!Print_Area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2009-04-29T21:01:09Z</dcterms:created>
  <dcterms:modified xsi:type="dcterms:W3CDTF">2022-10-06T14:07:12Z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0x010100252B23A61C1B1B449CFE66115223506E</vt:lpwstr>
  </property>
</Properties>
</file>