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BluePages_I_FINAL" sheetId="1" r:id="rId1"/>
  </sheets>
  <definedNames>
    <definedName name="BluePages_I_FINAL">'BluePages_I_FINAL'!$A$1:$W$592</definedName>
    <definedName name="_xlnm.Print_Area" localSheetId="0">'BluePages_I_FINAL'!$A$1:$W$598</definedName>
    <definedName name="_xlnm.Print_Titles" localSheetId="0">'BluePages_I_FINAL'!$1:$5</definedName>
  </definedNames>
  <calcPr fullCalcOnLoad="1"/>
</workbook>
</file>

<file path=xl/sharedStrings.xml><?xml version="1.0" encoding="utf-8"?>
<sst xmlns="http://schemas.openxmlformats.org/spreadsheetml/2006/main" count="606" uniqueCount="580">
  <si>
    <t>DIV</t>
  </si>
  <si>
    <t>FUNCTION</t>
  </si>
  <si>
    <t>FUND</t>
  </si>
  <si>
    <t>ORG</t>
  </si>
  <si>
    <t>PROJECT_ID</t>
  </si>
  <si>
    <t>Instruction-Engineer</t>
  </si>
  <si>
    <t>Engineering Sum Sch</t>
  </si>
  <si>
    <t>AES-Ag Engineering</t>
  </si>
  <si>
    <t>Atmospheric Science</t>
  </si>
  <si>
    <t>Civil/Arch Engineering</t>
  </si>
  <si>
    <t>Chemical Engineering</t>
  </si>
  <si>
    <t>Electr/Computer Engr</t>
  </si>
  <si>
    <t>Engineering Science</t>
  </si>
  <si>
    <t>Mechanical Engr</t>
  </si>
  <si>
    <t>Inst-Health Science</t>
  </si>
  <si>
    <t>Health Sci Sum Sch</t>
  </si>
  <si>
    <t>Nursing</t>
  </si>
  <si>
    <t>Social Work</t>
  </si>
  <si>
    <t>Communication Disorders</t>
  </si>
  <si>
    <t>Pharmacy</t>
  </si>
  <si>
    <t>Kinesiology and Health</t>
  </si>
  <si>
    <t>Instruction - Law</t>
  </si>
  <si>
    <t>Summer Session Academic</t>
  </si>
  <si>
    <t>Instructional Telecom - TV</t>
  </si>
  <si>
    <t>Extended Credit Prog</t>
  </si>
  <si>
    <t>UW/CC Academic Programs</t>
  </si>
  <si>
    <t>ROTC-Air Force</t>
  </si>
  <si>
    <t>ROTC-Army</t>
  </si>
  <si>
    <t>GA Training</t>
  </si>
  <si>
    <t>University Studies</t>
  </si>
  <si>
    <t>Correspondence Study</t>
  </si>
  <si>
    <t>Extension Classes</t>
  </si>
  <si>
    <t>Instr Telecomm</t>
  </si>
  <si>
    <t>Non-Credit Educ Serv</t>
  </si>
  <si>
    <t>Family Pract Casper</t>
  </si>
  <si>
    <t>Family Practice Chey</t>
  </si>
  <si>
    <t>Summer Scholars Inst</t>
  </si>
  <si>
    <t>Grad Assts-Reserve</t>
  </si>
  <si>
    <t>Cultural Outreach</t>
  </si>
  <si>
    <t>Inst Telecomm-Radio</t>
  </si>
  <si>
    <t>Directors Office</t>
  </si>
  <si>
    <t>Custodians</t>
  </si>
  <si>
    <t>Misc Maint-Director's Office</t>
  </si>
  <si>
    <t>Hvac Maintenance</t>
  </si>
  <si>
    <t>Central Energy Plant</t>
  </si>
  <si>
    <t>Preventive Maint</t>
  </si>
  <si>
    <t>Rentals And Fees</t>
  </si>
  <si>
    <t>Utilities</t>
  </si>
  <si>
    <t>Athletic Facilities</t>
  </si>
  <si>
    <t>Campus Planning</t>
  </si>
  <si>
    <t>Roof Maintenance</t>
  </si>
  <si>
    <t>Stock Farm Phys Plnt</t>
  </si>
  <si>
    <t>Equipment Repairs</t>
  </si>
  <si>
    <t>Off-Campus Resrch Fa</t>
  </si>
  <si>
    <t>Board Of Trustees</t>
  </si>
  <si>
    <t>General Services Reserve</t>
  </si>
  <si>
    <t>Faculty Athletic Rep</t>
  </si>
  <si>
    <t>Data Conn/Subsc Serv</t>
  </si>
  <si>
    <t>VP Academic Affairs</t>
  </si>
  <si>
    <t>Ofc/Assoc Provost/Student Aff</t>
  </si>
  <si>
    <t>Sponsored Programs</t>
  </si>
  <si>
    <t>Postal Service</t>
  </si>
  <si>
    <t>Univ Relations</t>
  </si>
  <si>
    <t>Personnel Admin</t>
  </si>
  <si>
    <t>IT/Admin Systems-Division Ofc</t>
  </si>
  <si>
    <t>IT/Admin Systems - Operations</t>
  </si>
  <si>
    <t>IT/Admin Systems-Applic Dev</t>
  </si>
  <si>
    <t>Institutional Analysis</t>
  </si>
  <si>
    <t>Internal Auditor</t>
  </si>
  <si>
    <t>UW Articulation</t>
  </si>
  <si>
    <t>Office of Academic Affairs</t>
  </si>
  <si>
    <t>International Progms</t>
  </si>
  <si>
    <t>Univ Safety Office</t>
  </si>
  <si>
    <t>Campus Police</t>
  </si>
  <si>
    <t>Centrex Telephone</t>
  </si>
  <si>
    <t>Centennial Singers</t>
  </si>
  <si>
    <t>Faculty Senate</t>
  </si>
  <si>
    <t>Staff Council</t>
  </si>
  <si>
    <t>Commencement Expense</t>
  </si>
  <si>
    <t>General Expense</t>
  </si>
  <si>
    <t>Insurance</t>
  </si>
  <si>
    <t>Mtr Vech Acc Repairs</t>
  </si>
  <si>
    <t>Natl/Regional Dues</t>
  </si>
  <si>
    <t>President Exp Allow</t>
  </si>
  <si>
    <t>Visitor Info Center</t>
  </si>
  <si>
    <t>Flexible Enrollment Fee Refund</t>
  </si>
  <si>
    <t>Regular Fee Refunds</t>
  </si>
  <si>
    <t>Hazardous Waste Disposal</t>
  </si>
  <si>
    <t>Work-Study Match</t>
  </si>
  <si>
    <t>Perkins Loan Match</t>
  </si>
  <si>
    <t>Office Of Development</t>
  </si>
  <si>
    <t>General Expense Fees Reserve</t>
  </si>
  <si>
    <t>VP Administration  Office</t>
  </si>
  <si>
    <t>Accounting Office</t>
  </si>
  <si>
    <t>Cashiers Office</t>
  </si>
  <si>
    <t>Payroll Office</t>
  </si>
  <si>
    <t>Purchasing Office</t>
  </si>
  <si>
    <t>Student Financial Op</t>
  </si>
  <si>
    <t>Govt Aff/Spec Proj</t>
  </si>
  <si>
    <t>Risk Management</t>
  </si>
  <si>
    <t>Iss-Student Affairs</t>
  </si>
  <si>
    <t>Registration/Records</t>
  </si>
  <si>
    <t>Registrar Summer Sch</t>
  </si>
  <si>
    <t>Univ Art Museum</t>
  </si>
  <si>
    <t>Geology Museum</t>
  </si>
  <si>
    <t>Law Library Acq</t>
  </si>
  <si>
    <t>Library General</t>
  </si>
  <si>
    <t>Library Acquisitions</t>
  </si>
  <si>
    <t>Library-Casper</t>
  </si>
  <si>
    <t>Amer Herit Ctr</t>
  </si>
  <si>
    <t>Information Technology</t>
  </si>
  <si>
    <t>Center for Teaching Excellence</t>
  </si>
  <si>
    <t>Academic Affairs</t>
  </si>
  <si>
    <t>Observatory</t>
  </si>
  <si>
    <t>Dean's Office-Arts&amp;Sciences</t>
  </si>
  <si>
    <t>Dean's Office-COB</t>
  </si>
  <si>
    <t>Dean's Office-Education</t>
  </si>
  <si>
    <t>Dean's Office-Engineering</t>
  </si>
  <si>
    <t>Eng Col Course Fees</t>
  </si>
  <si>
    <t>Deans Off-Health Sci</t>
  </si>
  <si>
    <t>Deans Office - Law</t>
  </si>
  <si>
    <t>Info Tech - Oper</t>
  </si>
  <si>
    <t>Info Tech - Sys Dev</t>
  </si>
  <si>
    <t>Info Tech-CSS Dept Consulting</t>
  </si>
  <si>
    <t>Info Tech-CSS Acad Support</t>
  </si>
  <si>
    <t>Co Comm Scholarships</t>
  </si>
  <si>
    <t>Debate Scholarships</t>
  </si>
  <si>
    <t>Grad Asstantships</t>
  </si>
  <si>
    <t>Grad Sch Scholarship</t>
  </si>
  <si>
    <t>Honor Scholarships</t>
  </si>
  <si>
    <t>Law Serv Scholarship</t>
  </si>
  <si>
    <t>Marching Band Schols</t>
  </si>
  <si>
    <t>Music Scholarships</t>
  </si>
  <si>
    <t>Rodeo Team Schols</t>
  </si>
  <si>
    <t>ROTC Room &amp; Board</t>
  </si>
  <si>
    <t>Spec Serv Stipends</t>
  </si>
  <si>
    <t>Summer Inst Schol</t>
  </si>
  <si>
    <t>Theatre Scholarships</t>
  </si>
  <si>
    <t>Wy Student Leader Sc</t>
  </si>
  <si>
    <t>Miscellaneous Schol</t>
  </si>
  <si>
    <t>SEOG Match</t>
  </si>
  <si>
    <t>E R I P-Instruction</t>
  </si>
  <si>
    <t>Sum Sess-Ag-EPB</t>
  </si>
  <si>
    <t>Sum Sess-A&amp;S-EPB</t>
  </si>
  <si>
    <t>Sum Sess-Business-EPB</t>
  </si>
  <si>
    <t>Sum Sess-Education-EPB</t>
  </si>
  <si>
    <t>Sum Sess-Engineering-EPB</t>
  </si>
  <si>
    <t>Sum Sess-Health Sciences-EPB</t>
  </si>
  <si>
    <t>Anthropology</t>
  </si>
  <si>
    <t>American Studies</t>
  </si>
  <si>
    <t>Art</t>
  </si>
  <si>
    <t>Botany</t>
  </si>
  <si>
    <t>Chemistry</t>
  </si>
  <si>
    <t>Computer Science</t>
  </si>
  <si>
    <t>Comm/Mass Media</t>
  </si>
  <si>
    <t>English</t>
  </si>
  <si>
    <t>Religious Studies</t>
  </si>
  <si>
    <t>Forensics</t>
  </si>
  <si>
    <t>Geography</t>
  </si>
  <si>
    <t>Geology/Geophysics</t>
  </si>
  <si>
    <t>History</t>
  </si>
  <si>
    <t>Mathematics</t>
  </si>
  <si>
    <t>Music</t>
  </si>
  <si>
    <t>Philosophy</t>
  </si>
  <si>
    <t>Political Science</t>
  </si>
  <si>
    <t>Intl Studies</t>
  </si>
  <si>
    <t>Psychology</t>
  </si>
  <si>
    <t>Sociology</t>
  </si>
  <si>
    <t>Statistics</t>
  </si>
  <si>
    <t>Theatre Dance</t>
  </si>
  <si>
    <t>Univ Honors Program</t>
  </si>
  <si>
    <t>Criminal Justice</t>
  </si>
  <si>
    <t>Women's Studies</t>
  </si>
  <si>
    <t>Instruction-Business</t>
  </si>
  <si>
    <t>Business Summer Sch</t>
  </si>
  <si>
    <t>Graduate Bus Programs-COB</t>
  </si>
  <si>
    <t>Accounting-COB</t>
  </si>
  <si>
    <t>Mgmt &amp; Mktg - COB</t>
  </si>
  <si>
    <t>Econ &amp; Finance - COB</t>
  </si>
  <si>
    <t>Inst-Education</t>
  </si>
  <si>
    <t>Education Summer Sch</t>
  </si>
  <si>
    <t>Ed/Partnership</t>
  </si>
  <si>
    <t>ED/SMTC</t>
  </si>
  <si>
    <t>Undergrad Studies</t>
  </si>
  <si>
    <t>SEO</t>
  </si>
  <si>
    <t>Stu Financial Aid</t>
  </si>
  <si>
    <t>Univ Counseling Ctr</t>
  </si>
  <si>
    <t>Cultural Affairs</t>
  </si>
  <si>
    <t>Multicultural Resour</t>
  </si>
  <si>
    <t>Pepsters</t>
  </si>
  <si>
    <t>Academic Advising Ofc - COB</t>
  </si>
  <si>
    <t>UW Rifle Team</t>
  </si>
  <si>
    <t>Job Development</t>
  </si>
  <si>
    <t>Telecoun/West Coast</t>
  </si>
  <si>
    <t>Adm Recr Proj Fees</t>
  </si>
  <si>
    <t>Admissions</t>
  </si>
  <si>
    <t>Career Services Center</t>
  </si>
  <si>
    <t>Off Of Student Life</t>
  </si>
  <si>
    <t>Inter Stu Prog Fees</t>
  </si>
  <si>
    <t>Disabled Student Ser</t>
  </si>
  <si>
    <t>Coun Ctr/Drug Educ</t>
  </si>
  <si>
    <t>Student Health Serv</t>
  </si>
  <si>
    <t>Student Services General</t>
  </si>
  <si>
    <t>Afro American Educ</t>
  </si>
  <si>
    <t>Indian Education</t>
  </si>
  <si>
    <t>Womens/Adult Student</t>
  </si>
  <si>
    <t>Minority Affairs Off</t>
  </si>
  <si>
    <t>Recruit/Retention</t>
  </si>
  <si>
    <t>E R I P - Research</t>
  </si>
  <si>
    <t>Div Research Support</t>
  </si>
  <si>
    <t>National Pk Res Ctr</t>
  </si>
  <si>
    <t>Enhncd Oil Recv-Engr</t>
  </si>
  <si>
    <t>Epscor II</t>
  </si>
  <si>
    <t>Office of Research</t>
  </si>
  <si>
    <t>Wold Chair</t>
  </si>
  <si>
    <t>E R I P - Athletics</t>
  </si>
  <si>
    <t>Athletic Dir Office</t>
  </si>
  <si>
    <t>Basketball</t>
  </si>
  <si>
    <t>Athletics Bus Off</t>
  </si>
  <si>
    <t>Football</t>
  </si>
  <si>
    <t>Golf - Men</t>
  </si>
  <si>
    <t>Sports Information</t>
  </si>
  <si>
    <t>Swimming</t>
  </si>
  <si>
    <t>Training Room</t>
  </si>
  <si>
    <t>Wrestling</t>
  </si>
  <si>
    <t>Equipment Room</t>
  </si>
  <si>
    <t>Academic Counselor</t>
  </si>
  <si>
    <t>Ticket Office</t>
  </si>
  <si>
    <t>Basketball - Women</t>
  </si>
  <si>
    <t>Swimming - Women</t>
  </si>
  <si>
    <t>Track - Women</t>
  </si>
  <si>
    <t>Track - Men</t>
  </si>
  <si>
    <t>Volleyball - Women</t>
  </si>
  <si>
    <t>Golf - Women</t>
  </si>
  <si>
    <t>Soccer - Women</t>
  </si>
  <si>
    <t>Tennis-Women</t>
  </si>
  <si>
    <t>Instr-Admin-Supp</t>
  </si>
  <si>
    <t>Instr-Ac Prog-Supp</t>
  </si>
  <si>
    <t>Instr-Ac Prog-Summ School</t>
  </si>
  <si>
    <t>Instr-Devel-PR</t>
  </si>
  <si>
    <t>Instr-Devel-Supp</t>
  </si>
  <si>
    <t>Instr-Ag Econ-PR</t>
  </si>
  <si>
    <t>Instr-Ag Econ-Supp</t>
  </si>
  <si>
    <t>Instr-An Sci-PR</t>
  </si>
  <si>
    <t>Instr-An Sci-Supp</t>
  </si>
  <si>
    <t>Instr-FCS-PR</t>
  </si>
  <si>
    <t>Instr-FCS-Supp</t>
  </si>
  <si>
    <t>Instr-Mol Bio-PR</t>
  </si>
  <si>
    <t>Instr-Mol Bio-Supp</t>
  </si>
  <si>
    <t>Instr-PS-PR</t>
  </si>
  <si>
    <t>Instr-PS-Supp</t>
  </si>
  <si>
    <t>Instr-REWM-PR</t>
  </si>
  <si>
    <t>Instr-REWM-Supp</t>
  </si>
  <si>
    <t>Instr-Vet Sci-PR</t>
  </si>
  <si>
    <t>Instr-Vet Sci-Supp</t>
  </si>
  <si>
    <t>Instr-Admin-PR</t>
  </si>
  <si>
    <t>St AES-Admin-Supp</t>
  </si>
  <si>
    <t>Sect 1-MS 4 Admin-Supp</t>
  </si>
  <si>
    <t>054MSADMNS</t>
  </si>
  <si>
    <t>Sect 1-MS 1-3 Admin-Supp</t>
  </si>
  <si>
    <t>063MSADMNS</t>
  </si>
  <si>
    <t>Sect 1-HF 1-3 Admin-Supp</t>
  </si>
  <si>
    <t>063HFADMNS</t>
  </si>
  <si>
    <t>Sect 1-HF 4 Admin-Supp</t>
  </si>
  <si>
    <t>054HFADMNS</t>
  </si>
  <si>
    <t>Sect 1-RRF 4 Admin-Supp</t>
  </si>
  <si>
    <t>054RRFADMNS</t>
  </si>
  <si>
    <t>Sect 1-RRF 1-3 Admin-Supp</t>
  </si>
  <si>
    <t>063RRFADMNS</t>
  </si>
  <si>
    <t>St AES-R&amp;E Admin-Supp</t>
  </si>
  <si>
    <t>SAREC R&amp;E-PR/SUPP</t>
  </si>
  <si>
    <t>Archer R&amp;E-PR/Supp</t>
  </si>
  <si>
    <t>Powell R&amp;E-PR/Supp</t>
  </si>
  <si>
    <t>Sheridan R&amp;E-PR/Supp</t>
  </si>
  <si>
    <t>Torrington R&amp;E-PR/Supp</t>
  </si>
  <si>
    <t>Phys Plant Support-Stock Farm</t>
  </si>
  <si>
    <t>Phys Plant Support-Afton</t>
  </si>
  <si>
    <t>Phys Plant Support-Archer</t>
  </si>
  <si>
    <t>Phys Plant Support-Powell</t>
  </si>
  <si>
    <t>Phys Plant Support-Sheridan</t>
  </si>
  <si>
    <t>Phys Plant Support-Torrington</t>
  </si>
  <si>
    <t>St AES-Ag Econ-Supp</t>
  </si>
  <si>
    <t>Sect 1-HF 1-3 Ag Econ-Supp</t>
  </si>
  <si>
    <t>063HFAECS</t>
  </si>
  <si>
    <t>Sect 1-HF 4 Ag Econ-Supp</t>
  </si>
  <si>
    <t>054HFAECS</t>
  </si>
  <si>
    <t>Sect 1-RRF 4 Ag Econ-Supp</t>
  </si>
  <si>
    <t>054RRFAECS</t>
  </si>
  <si>
    <t>Sect 1-RRF 1-3 Ag Econ-Supp</t>
  </si>
  <si>
    <t>063RRFAECS</t>
  </si>
  <si>
    <t>St AES-An Sci-Supp</t>
  </si>
  <si>
    <t>Sect 1-RRF 4 An Sci-Supp</t>
  </si>
  <si>
    <t>054RRFANSS</t>
  </si>
  <si>
    <t>Sect 1-RRF 1-3 An Sci-Supp</t>
  </si>
  <si>
    <t>063RRFANSS</t>
  </si>
  <si>
    <t>St AES-FCS-Supp</t>
  </si>
  <si>
    <t>St AES-Mol Bio-Supp</t>
  </si>
  <si>
    <t>Sect 1-HF 1-3 Mol Bio-Supp</t>
  </si>
  <si>
    <t>063HFMBS</t>
  </si>
  <si>
    <t>Sect 1-HF 4 Mol Bio-Supp</t>
  </si>
  <si>
    <t>054HFMBS</t>
  </si>
  <si>
    <t>St AES-PS-Supp</t>
  </si>
  <si>
    <t>Sect 1-HF 1-3 PS-Supp</t>
  </si>
  <si>
    <t>063HFPSS</t>
  </si>
  <si>
    <t>Sect 1-HF 4 PS-Supp</t>
  </si>
  <si>
    <t>054HFPSS</t>
  </si>
  <si>
    <t>St AES-REWM-Supp</t>
  </si>
  <si>
    <t>St AES-Vet Sci-Supp</t>
  </si>
  <si>
    <t>St AES-Vet Lab-Supp</t>
  </si>
  <si>
    <t>St AES-Admin-PR</t>
  </si>
  <si>
    <t>Sect 1-MS 4 Admin-PR</t>
  </si>
  <si>
    <t>054MSADMNP</t>
  </si>
  <si>
    <t>Sect 1-MS 1-3 Admin-PR</t>
  </si>
  <si>
    <t>063MSADMNP</t>
  </si>
  <si>
    <t>Sect 1-HF 1-3 Admin-PR</t>
  </si>
  <si>
    <t>063HFADMNP</t>
  </si>
  <si>
    <t>Sect 1-HF 4 Admin-PR</t>
  </si>
  <si>
    <t>054HFADMNP</t>
  </si>
  <si>
    <t>Sect 1-RRF 4 Admin-PR</t>
  </si>
  <si>
    <t>054RRFADMNP</t>
  </si>
  <si>
    <t>Sect 1-RRF 1-3 Admin-PR</t>
  </si>
  <si>
    <t>063RRFADMNP</t>
  </si>
  <si>
    <t>Rodeo Team-PR/Supp</t>
  </si>
  <si>
    <t>St AES-Ag Econ-PR</t>
  </si>
  <si>
    <t>Sect 1-HF 1-3 Ag Econ-PR</t>
  </si>
  <si>
    <t>063HFAECP</t>
  </si>
  <si>
    <t>Sect 1-HF 4 Ag Econ-PR</t>
  </si>
  <si>
    <t>054HFAECP</t>
  </si>
  <si>
    <t>Sect 1-RRF 1-3 Ag Econ-PR</t>
  </si>
  <si>
    <t>063RRFAECP</t>
  </si>
  <si>
    <t>St AES-An Sci-PR</t>
  </si>
  <si>
    <t>Sect 1-RRF 4 An Sci-PR</t>
  </si>
  <si>
    <t>054RRFANSP</t>
  </si>
  <si>
    <t>Sect 1-RRF 1-3 An Sci-PR</t>
  </si>
  <si>
    <t>063RRFANSP</t>
  </si>
  <si>
    <t>St AES-FCS-PR</t>
  </si>
  <si>
    <t>Sect 1-RRF 1-3 FCS-PR</t>
  </si>
  <si>
    <t>063RRFFCSP</t>
  </si>
  <si>
    <t>St AES-Mol Bio-PR</t>
  </si>
  <si>
    <t>Sect 1-HF 1-3 Mol Bio-PR</t>
  </si>
  <si>
    <t>063HFMBP</t>
  </si>
  <si>
    <t>Sect 1-HF 4 Mol Bio-PR</t>
  </si>
  <si>
    <t>054HFMBP</t>
  </si>
  <si>
    <t>St AES-PS-PR</t>
  </si>
  <si>
    <t>Sect 1-HF 1-3 PS-PR</t>
  </si>
  <si>
    <t>063HFPSP</t>
  </si>
  <si>
    <t>Sect 1-HF 4 PS-PR</t>
  </si>
  <si>
    <t>054HFPSP</t>
  </si>
  <si>
    <t>Sect 1-RRF 4 PS-PR</t>
  </si>
  <si>
    <t>054RRFPSP</t>
  </si>
  <si>
    <t>Sect 1-RRF 1-3 PS-PR</t>
  </si>
  <si>
    <t>063RRFPSP</t>
  </si>
  <si>
    <t>St AES-REWM-PR</t>
  </si>
  <si>
    <t>Sect 1-HF 1-3 REWM-PR</t>
  </si>
  <si>
    <t>063HFNRP</t>
  </si>
  <si>
    <t>Sect 1-HF 4 REWM-PR</t>
  </si>
  <si>
    <t>054HFNRP</t>
  </si>
  <si>
    <t>Sect 1-RRF 4 RR-PR</t>
  </si>
  <si>
    <t>054RRFRRP</t>
  </si>
  <si>
    <t>Sect 1-RRF 1-3 RR-PR</t>
  </si>
  <si>
    <t>063RRFRRP</t>
  </si>
  <si>
    <t>Sect 1-MS 4 REWM-PR</t>
  </si>
  <si>
    <t>054MSNRP</t>
  </si>
  <si>
    <t>Sect 1-MS 1-3 REWM-PR</t>
  </si>
  <si>
    <t>063MSNRP</t>
  </si>
  <si>
    <t>St AES-Vet Sci-PR</t>
  </si>
  <si>
    <t>Sect 1-HF 1-3 Vet Sci-PR</t>
  </si>
  <si>
    <t>063HFVSCP</t>
  </si>
  <si>
    <t>Sect 1-HF 4 Vet Sci-PR</t>
  </si>
  <si>
    <t>054HFVSCP</t>
  </si>
  <si>
    <t>St CES-Admin-Supp</t>
  </si>
  <si>
    <t>St CES-Ag Dean-Supp</t>
  </si>
  <si>
    <t>Sect 1-S/L 1-3 Admin-Supp</t>
  </si>
  <si>
    <t>063SLADMNS</t>
  </si>
  <si>
    <t>Sect 1-S/L 4 Admin-Supp</t>
  </si>
  <si>
    <t>054SLADMNS</t>
  </si>
  <si>
    <t>Sect 1-S/L 1-3 Admin Trav-Supp</t>
  </si>
  <si>
    <t>063SLTRAV</t>
  </si>
  <si>
    <t>St CES-Ag Econ-Supp</t>
  </si>
  <si>
    <t>St CES-An Sci-Supp</t>
  </si>
  <si>
    <t>St CES-FCS-Supp</t>
  </si>
  <si>
    <t>St CES-PS-Supp</t>
  </si>
  <si>
    <t>St CES-REWM-Supp</t>
  </si>
  <si>
    <t>St CES-Vet Sci-Supp</t>
  </si>
  <si>
    <t>St CES-Admin-PR</t>
  </si>
  <si>
    <t>Sect 1-S/L 1-3 Fed Retirement</t>
  </si>
  <si>
    <t>063SLRET</t>
  </si>
  <si>
    <t>Sect 1-S/L 4 Fed Retirement</t>
  </si>
  <si>
    <t>054SLRET</t>
  </si>
  <si>
    <t>Sect 1-S/L 1-3 Admin-PR</t>
  </si>
  <si>
    <t>063SLADMNP</t>
  </si>
  <si>
    <t>Sect 1-S/L 4 Admin-PR</t>
  </si>
  <si>
    <t>054SLADMNP</t>
  </si>
  <si>
    <t>St CES-Ag Econ-PR</t>
  </si>
  <si>
    <t>St CES-An Sci-PR</t>
  </si>
  <si>
    <t>St CES-FCS-PR</t>
  </si>
  <si>
    <t>St CES-PS-PR</t>
  </si>
  <si>
    <t>St CES-REWM-PR</t>
  </si>
  <si>
    <t>St CES-Vet Sci-PR</t>
  </si>
  <si>
    <t>Law College Computer Fee</t>
  </si>
  <si>
    <t>Ag College Computer Fee</t>
  </si>
  <si>
    <t>Business College Computer Fee</t>
  </si>
  <si>
    <t>Health Sciences Computer Fee</t>
  </si>
  <si>
    <t>Info Tech Computer Fee</t>
  </si>
  <si>
    <t>Wy Natural Diversity Database</t>
  </si>
  <si>
    <t>Tuition Discount Charges</t>
  </si>
  <si>
    <t>Student Serv Computer Fee</t>
  </si>
  <si>
    <t>Student Health Service EPB</t>
  </si>
  <si>
    <t>Energy &amp; Environment</t>
  </si>
  <si>
    <t>Staff Recognition Day</t>
  </si>
  <si>
    <t>Chicano Studies</t>
  </si>
  <si>
    <t>Inst for Envir and Nat Res</t>
  </si>
  <si>
    <t>ED/Adult Learning &amp; Technology</t>
  </si>
  <si>
    <t>ED/Educational Leadership</t>
  </si>
  <si>
    <t>ED/Elem &amp; Early Childhood Educ</t>
  </si>
  <si>
    <t>ED/Secondary Education</t>
  </si>
  <si>
    <t>ED/Counseling &amp; Educ Found</t>
  </si>
  <si>
    <t>ED/Special Education</t>
  </si>
  <si>
    <t>Centralized Pos Ctrl-AA</t>
  </si>
  <si>
    <t>Business Services Operation</t>
  </si>
  <si>
    <t>eBusiness Program</t>
  </si>
  <si>
    <t>Elevator Maintenance</t>
  </si>
  <si>
    <t>Physical Plant Special Project</t>
  </si>
  <si>
    <t>Budget Reallocations</t>
  </si>
  <si>
    <t>PACMWA</t>
  </si>
  <si>
    <t>Admissions Office Publications</t>
  </si>
  <si>
    <t>HR Training &amp; Development</t>
  </si>
  <si>
    <t>WyGisc</t>
  </si>
  <si>
    <t>PLUS Budget</t>
  </si>
  <si>
    <t>Classroom Building Coordinator</t>
  </si>
  <si>
    <t>House Mentor Subsidy</t>
  </si>
  <si>
    <t>Week of Welcome</t>
  </si>
  <si>
    <t>Controller's Office</t>
  </si>
  <si>
    <t>Campus ID System Maintenance</t>
  </si>
  <si>
    <t>Security System Maintenance</t>
  </si>
  <si>
    <t>Grad Asst Health Ins Schol</t>
  </si>
  <si>
    <t>Grad School Allocations</t>
  </si>
  <si>
    <t>Accounts Receivable</t>
  </si>
  <si>
    <t>Farm Bureau Maintenance &amp; Util</t>
  </si>
  <si>
    <t>ED/PR and College Climate</t>
  </si>
  <si>
    <t>Leadership Wyoming Program</t>
  </si>
  <si>
    <t>Overtime/PT Phys Plnt Bud Hld</t>
  </si>
  <si>
    <t>Business Office Physical Plnt</t>
  </si>
  <si>
    <t>Computer Operations Phys Plant</t>
  </si>
  <si>
    <t>General Labor Physical Plant</t>
  </si>
  <si>
    <t>Stage Technicians</t>
  </si>
  <si>
    <t>Craft Services/Strike Team</t>
  </si>
  <si>
    <t>Predictive Maintenance</t>
  </si>
  <si>
    <t>Heavy Equipment General Labor</t>
  </si>
  <si>
    <t>Custodial Services Movers</t>
  </si>
  <si>
    <t>Physical Plant Equipment</t>
  </si>
  <si>
    <t>Assoc Dir Maintenance Craft Sv</t>
  </si>
  <si>
    <t>Academic Success Center LEARN</t>
  </si>
  <si>
    <t>Project Team</t>
  </si>
  <si>
    <t>Pharmacy Tuition Differential</t>
  </si>
  <si>
    <t>Biology Program</t>
  </si>
  <si>
    <t>Synergy</t>
  </si>
  <si>
    <t>ACCOUNT NAME</t>
  </si>
  <si>
    <t>ADMIN</t>
  </si>
  <si>
    <t>FTE</t>
  </si>
  <si>
    <t>FACULTY</t>
  </si>
  <si>
    <t>STAFF</t>
  </si>
  <si>
    <t>PRO</t>
  </si>
  <si>
    <t>ACAD</t>
  </si>
  <si>
    <t>CON-</t>
  </si>
  <si>
    <t>TRACT</t>
  </si>
  <si>
    <t>FULL-TIME</t>
  </si>
  <si>
    <t>PERSONAL</t>
  </si>
  <si>
    <t>SERVICES</t>
  </si>
  <si>
    <t>1000-1900</t>
  </si>
  <si>
    <t>TOTAL</t>
  </si>
  <si>
    <t>OVER-</t>
  </si>
  <si>
    <t>TIME</t>
  </si>
  <si>
    <t>PART-TIME</t>
  </si>
  <si>
    <t>GRAD</t>
  </si>
  <si>
    <t>ASSIST</t>
  </si>
  <si>
    <t>EMPLOYER</t>
  </si>
  <si>
    <t>PAID</t>
  </si>
  <si>
    <t>BENEFITS</t>
  </si>
  <si>
    <t>SUPPORT</t>
  </si>
  <si>
    <t>GRANT</t>
  </si>
  <si>
    <t>&amp; AID</t>
  </si>
  <si>
    <t>PAYMENT</t>
  </si>
  <si>
    <t>NON-OP</t>
  </si>
  <si>
    <t>EXPEND</t>
  </si>
  <si>
    <t>SPECIAL</t>
  </si>
  <si>
    <t>ED/Educational Studies</t>
  </si>
  <si>
    <t>Internships &amp; Online Prgm COB</t>
  </si>
  <si>
    <t>Study Abroad</t>
  </si>
  <si>
    <t>Instruction - A &amp; S</t>
  </si>
  <si>
    <t>A &amp; S Summer School</t>
  </si>
  <si>
    <t>Mod &amp; Class Lang</t>
  </si>
  <si>
    <t>Physics &amp; Astronomy</t>
  </si>
  <si>
    <t>Zoology &amp; Physiology</t>
  </si>
  <si>
    <t>Grad Studies&amp;Resrch</t>
  </si>
  <si>
    <t>Inst-Educ&amp;Svc Outrch</t>
  </si>
  <si>
    <t>Grad Sch-Admin &amp; Tch</t>
  </si>
  <si>
    <t>A&amp;S College Computer Fee</t>
  </si>
  <si>
    <t>Lands &amp; Gardening</t>
  </si>
  <si>
    <t>Shipping &amp; Receiving</t>
  </si>
  <si>
    <t>SCHOLARSHIPS</t>
  </si>
  <si>
    <t>INSTRUCTION</t>
  </si>
  <si>
    <t>RESEARCH</t>
  </si>
  <si>
    <t>PUBLIC SERVICE</t>
  </si>
  <si>
    <t>ACADEMIC SUPPORT</t>
  </si>
  <si>
    <t>ATHLETICS</t>
  </si>
  <si>
    <t>MAINTENANCE &amp; OPERATION OF PLANT</t>
  </si>
  <si>
    <t>INSTITUTIONAL SUPPORT</t>
  </si>
  <si>
    <t>STUDENT SERVICES</t>
  </si>
  <si>
    <t>Office Of The President</t>
  </si>
  <si>
    <t>Vice President - Budget &amp; Planning</t>
  </si>
  <si>
    <t>VP Research &amp; Economic Develop</t>
  </si>
  <si>
    <t>WWAMI Med Educ/Instruction</t>
  </si>
  <si>
    <t>COLLEGE OF AGRICULTURE</t>
  </si>
  <si>
    <t>TOTAL COLLEGE OF AGRICULTURE</t>
  </si>
  <si>
    <t>COLLEGE OF ARTS &amp; SCIENCES</t>
  </si>
  <si>
    <t>TOTAL COLLEGE OF ARTS &amp; SCIENCES</t>
  </si>
  <si>
    <t>COLLEGE OF BUSINESS</t>
  </si>
  <si>
    <t>TOTAL COLLEGE OF BUSINESS</t>
  </si>
  <si>
    <t>COLLEGE OF EDUCATION</t>
  </si>
  <si>
    <t>Education Course Fees</t>
  </si>
  <si>
    <t>TOTAL COLLEGE OF EDUCATION</t>
  </si>
  <si>
    <t>COLLEGE OF ENGINEERING</t>
  </si>
  <si>
    <t>TOTAL COLLEGE OF ENGINEERING</t>
  </si>
  <si>
    <t>COLLEGE OF HEALTH SCIENCES</t>
  </si>
  <si>
    <t>TOTAL COLLEGE OF HEALTH SCIENCES</t>
  </si>
  <si>
    <t>COLLEGE OF LAW</t>
  </si>
  <si>
    <t>OUTREACH SCHOOL</t>
  </si>
  <si>
    <t>TOTAL OUTREACH SCHOOL</t>
  </si>
  <si>
    <t>ACADEMIC AFFAIRS</t>
  </si>
  <si>
    <t>TOTAL ACADEMIC AFFAIRS</t>
  </si>
  <si>
    <t>TOTAL INSTRUCTION</t>
  </si>
  <si>
    <t>RESEARCH &amp; EXTENSION CENTERS</t>
  </si>
  <si>
    <t>TOTAL RESEARCH &amp; EXT CENTERS</t>
  </si>
  <si>
    <t>TOTAL AES ADMINISTRATION</t>
  </si>
  <si>
    <t>TOTAL AES - AG &amp; APPLIED ECONOMICS</t>
  </si>
  <si>
    <t>TOTAL AES - ANIMAL SCIENCE</t>
  </si>
  <si>
    <t>TOTAL AES - FAMILY &amp; CONS SCIENCES</t>
  </si>
  <si>
    <t>TOTAL AES - MOLECULAR BIOLOGY</t>
  </si>
  <si>
    <t>TOTAL AES - PLANT SCIENCES</t>
  </si>
  <si>
    <t>TOTAL AES - RENEW RESOURCES</t>
  </si>
  <si>
    <t>TOTAL AES - VETERINARY SCIENCES</t>
  </si>
  <si>
    <t>AG EXPERIMENT STATION</t>
  </si>
  <si>
    <t>AES State</t>
  </si>
  <si>
    <t>AES Hatch</t>
  </si>
  <si>
    <t>AES Regional Research</t>
  </si>
  <si>
    <t>AES McIntire-Stennis</t>
  </si>
  <si>
    <t>TOTAL AG EXPERIMENT STATION</t>
  </si>
  <si>
    <t>TOTAL RESEARCH</t>
  </si>
  <si>
    <t>COOPERATIVE EXTENSION SERVICE</t>
  </si>
  <si>
    <t>TOTAL EXTENSION</t>
  </si>
  <si>
    <t>AG EXTENSION FUNDING</t>
  </si>
  <si>
    <t>State Funding</t>
  </si>
  <si>
    <t>Smith-Lever Federal Funding</t>
  </si>
  <si>
    <t>TOTAL AGRICULTURE EXTENSION</t>
  </si>
  <si>
    <t>TOTAL PUBLIC SERVICE</t>
  </si>
  <si>
    <t>E R I P-Academic Support</t>
  </si>
  <si>
    <t>ED/UW Lab School</t>
  </si>
  <si>
    <t>Academic Affairs Computer Fee</t>
  </si>
  <si>
    <t>SEO/ADA-Computer Fee</t>
  </si>
  <si>
    <t>TOTAL ACADEMIC SUPPORT</t>
  </si>
  <si>
    <t>Univ Concert/Band Trvl</t>
  </si>
  <si>
    <t>WWAMI/U Wash Contract</t>
  </si>
  <si>
    <t>TOTAL STUDENT SERVICES</t>
  </si>
  <si>
    <t>Employer Paid Benefits</t>
  </si>
  <si>
    <t>Accrued Limited Service</t>
  </si>
  <si>
    <t>E R I P - MORP</t>
  </si>
  <si>
    <t>TOTAL INSTITUTIONAL SUPPORT</t>
  </si>
  <si>
    <t>TOTAL MAINT &amp; OPER OF PLANT</t>
  </si>
  <si>
    <t>TOTAL SCHOLARSHIPS</t>
  </si>
  <si>
    <t>TOTAL ATHLETICS</t>
  </si>
  <si>
    <t>E R I P-Public Service</t>
  </si>
  <si>
    <t>E R I P-Institutional Support</t>
  </si>
  <si>
    <t>SIS Project</t>
  </si>
  <si>
    <t>Superior Student Scholar</t>
  </si>
  <si>
    <t>Superior Student In Educ</t>
  </si>
  <si>
    <t>Univ Scholars Schol</t>
  </si>
  <si>
    <t>Vietnam Veteran Awards</t>
  </si>
  <si>
    <t>Youth Opportunity Grants</t>
  </si>
  <si>
    <t>TOTAL FY 2006 SECTION I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</si>
</sst>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 quotePrefix="1">
      <alignment horizontal="left"/>
    </xf>
    <xf numFmtId="0" fontId="1" fillId="0" borderId="0" xfId="0" applyNumberFormat="1" applyFont="1" applyAlignment="1" quotePrefix="1">
      <alignment/>
    </xf>
    <xf numFmtId="164" fontId="1" fillId="0" borderId="0" xfId="0" applyNumberFormat="1" applyFont="1" applyAlignment="1" quotePrefix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41" fontId="1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 quotePrefix="1">
      <alignment/>
    </xf>
    <xf numFmtId="41" fontId="0" fillId="0" borderId="11" xfId="0" applyNumberFormat="1" applyBorder="1" applyAlignment="1" quotePrefix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1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5"/>
  <sheetViews>
    <sheetView tabSelected="1" zoomScalePageLayoutView="0" workbookViewId="0" topLeftCell="C584">
      <selection activeCell="F597" sqref="F597"/>
    </sheetView>
  </sheetViews>
  <sheetFormatPr defaultColWidth="23.00390625" defaultRowHeight="12.75"/>
  <cols>
    <col min="1" max="1" width="5.140625" style="0" hidden="1" customWidth="1"/>
    <col min="2" max="2" width="11.140625" style="0" hidden="1" customWidth="1"/>
    <col min="3" max="3" width="6.57421875" style="9" customWidth="1"/>
    <col min="4" max="4" width="7.7109375" style="9" customWidth="1"/>
    <col min="5" max="5" width="15.57421875" style="0" hidden="1" customWidth="1"/>
    <col min="6" max="6" width="38.00390625" style="0" customWidth="1"/>
    <col min="7" max="7" width="7.7109375" style="3" customWidth="1"/>
    <col min="8" max="8" width="10.00390625" style="3" customWidth="1"/>
    <col min="9" max="12" width="7.7109375" style="3" customWidth="1"/>
    <col min="13" max="13" width="11.7109375" style="5" customWidth="1"/>
    <col min="14" max="14" width="9.00390625" style="5" customWidth="1"/>
    <col min="15" max="15" width="12.00390625" style="5" customWidth="1"/>
    <col min="16" max="16" width="9.7109375" style="5" customWidth="1"/>
    <col min="17" max="17" width="11.8515625" style="5" customWidth="1"/>
    <col min="18" max="18" width="12.421875" style="5" customWidth="1"/>
    <col min="19" max="19" width="11.28125" style="5" customWidth="1"/>
    <col min="20" max="20" width="11.140625" style="5" customWidth="1"/>
    <col min="21" max="21" width="8.57421875" style="5" customWidth="1"/>
    <col min="22" max="22" width="10.7109375" style="5" customWidth="1"/>
    <col min="23" max="23" width="12.00390625" style="5" customWidth="1"/>
    <col min="24" max="24" width="13.421875" style="0" customWidth="1"/>
  </cols>
  <sheetData>
    <row r="1" spans="1:23" ht="12.75">
      <c r="A1" s="1" t="s">
        <v>0</v>
      </c>
      <c r="B1" s="1" t="s">
        <v>1</v>
      </c>
      <c r="C1" s="10"/>
      <c r="D1" s="10"/>
      <c r="E1" s="11" t="s">
        <v>4</v>
      </c>
      <c r="F1" s="11"/>
      <c r="G1" s="12"/>
      <c r="H1" s="12"/>
      <c r="I1" s="12"/>
      <c r="J1" s="12"/>
      <c r="K1" s="12"/>
      <c r="L1" s="12"/>
      <c r="M1" s="13" t="s">
        <v>466</v>
      </c>
      <c r="N1" s="14"/>
      <c r="O1" s="13" t="s">
        <v>473</v>
      </c>
      <c r="P1" s="14"/>
      <c r="Q1" s="13" t="s">
        <v>476</v>
      </c>
      <c r="R1" s="13" t="s">
        <v>470</v>
      </c>
      <c r="S1" s="14"/>
      <c r="T1" s="13" t="s">
        <v>480</v>
      </c>
      <c r="U1" s="14"/>
      <c r="V1" s="14"/>
      <c r="W1" s="14"/>
    </row>
    <row r="2" spans="1:23" ht="12.75">
      <c r="A2" s="1"/>
      <c r="B2" s="1"/>
      <c r="C2" s="10"/>
      <c r="D2" s="10"/>
      <c r="E2" s="11"/>
      <c r="F2" s="11"/>
      <c r="G2" s="12"/>
      <c r="H2" s="12"/>
      <c r="I2" s="12"/>
      <c r="J2" s="15" t="s">
        <v>463</v>
      </c>
      <c r="K2" s="15" t="s">
        <v>458</v>
      </c>
      <c r="L2" s="15" t="s">
        <v>464</v>
      </c>
      <c r="M2" s="13" t="s">
        <v>467</v>
      </c>
      <c r="N2" s="13" t="s">
        <v>471</v>
      </c>
      <c r="O2" s="13" t="s">
        <v>467</v>
      </c>
      <c r="P2" s="13" t="s">
        <v>474</v>
      </c>
      <c r="Q2" s="13" t="s">
        <v>477</v>
      </c>
      <c r="R2" s="13" t="s">
        <v>467</v>
      </c>
      <c r="S2" s="13" t="s">
        <v>479</v>
      </c>
      <c r="T2" s="13" t="s">
        <v>481</v>
      </c>
      <c r="U2" s="13" t="s">
        <v>483</v>
      </c>
      <c r="V2" s="13" t="s">
        <v>485</v>
      </c>
      <c r="W2" s="14"/>
    </row>
    <row r="3" spans="1:23" ht="12.75">
      <c r="A3" s="1"/>
      <c r="B3" s="1"/>
      <c r="C3" s="10"/>
      <c r="D3" s="10"/>
      <c r="E3" s="11"/>
      <c r="F3" s="11"/>
      <c r="G3" s="15" t="s">
        <v>458</v>
      </c>
      <c r="H3" s="15" t="s">
        <v>460</v>
      </c>
      <c r="I3" s="15" t="s">
        <v>461</v>
      </c>
      <c r="J3" s="15" t="s">
        <v>462</v>
      </c>
      <c r="K3" s="15" t="s">
        <v>462</v>
      </c>
      <c r="L3" s="15" t="s">
        <v>465</v>
      </c>
      <c r="M3" s="13" t="s">
        <v>468</v>
      </c>
      <c r="N3" s="13" t="s">
        <v>472</v>
      </c>
      <c r="O3" s="13" t="s">
        <v>468</v>
      </c>
      <c r="P3" s="13" t="s">
        <v>475</v>
      </c>
      <c r="Q3" s="13" t="s">
        <v>478</v>
      </c>
      <c r="R3" s="13" t="s">
        <v>468</v>
      </c>
      <c r="S3" s="13" t="s">
        <v>468</v>
      </c>
      <c r="T3" s="13" t="s">
        <v>482</v>
      </c>
      <c r="U3" s="13" t="s">
        <v>484</v>
      </c>
      <c r="V3" s="13" t="s">
        <v>468</v>
      </c>
      <c r="W3" s="14"/>
    </row>
    <row r="4" spans="1:23" ht="13.5" thickBot="1">
      <c r="A4" s="1"/>
      <c r="B4" s="1"/>
      <c r="C4" s="16" t="s">
        <v>2</v>
      </c>
      <c r="D4" s="16" t="s">
        <v>3</v>
      </c>
      <c r="E4" s="17"/>
      <c r="F4" s="18" t="s">
        <v>457</v>
      </c>
      <c r="G4" s="19" t="s">
        <v>459</v>
      </c>
      <c r="H4" s="19" t="s">
        <v>459</v>
      </c>
      <c r="I4" s="19" t="s">
        <v>459</v>
      </c>
      <c r="J4" s="19" t="s">
        <v>459</v>
      </c>
      <c r="K4" s="19" t="s">
        <v>459</v>
      </c>
      <c r="L4" s="19" t="s">
        <v>459</v>
      </c>
      <c r="M4" s="20">
        <v>1000</v>
      </c>
      <c r="N4" s="20">
        <v>1100</v>
      </c>
      <c r="O4" s="20">
        <v>1200</v>
      </c>
      <c r="P4" s="20">
        <v>1400</v>
      </c>
      <c r="Q4" s="20">
        <v>1900</v>
      </c>
      <c r="R4" s="18" t="s">
        <v>469</v>
      </c>
      <c r="S4" s="20">
        <v>2000</v>
      </c>
      <c r="T4" s="20">
        <v>6000</v>
      </c>
      <c r="U4" s="20">
        <v>8000</v>
      </c>
      <c r="V4" s="20">
        <v>9000</v>
      </c>
      <c r="W4" s="21" t="s">
        <v>470</v>
      </c>
    </row>
    <row r="5" spans="1:23" ht="12.75">
      <c r="A5" s="1"/>
      <c r="B5" s="1"/>
      <c r="C5" s="8"/>
      <c r="D5" s="8"/>
      <c r="E5" s="1"/>
      <c r="F5" s="6"/>
      <c r="H5" s="2"/>
      <c r="I5" s="2"/>
      <c r="J5" s="2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"/>
      <c r="B6" s="1"/>
      <c r="C6" s="7"/>
      <c r="D6" s="7"/>
      <c r="E6" s="1"/>
      <c r="F6" s="6" t="s">
        <v>501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1"/>
      <c r="B7" s="1"/>
      <c r="C7" s="7"/>
      <c r="D7" s="7"/>
      <c r="E7" s="1"/>
      <c r="F7" s="1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1">
        <v>160</v>
      </c>
      <c r="B8" s="1">
        <v>2</v>
      </c>
      <c r="C8" s="7">
        <v>1100</v>
      </c>
      <c r="D8" s="7">
        <v>12069</v>
      </c>
      <c r="E8" s="1"/>
      <c r="F8" s="1" t="s">
        <v>564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4">
        <v>0</v>
      </c>
      <c r="N8" s="4">
        <v>0</v>
      </c>
      <c r="O8" s="4">
        <v>0</v>
      </c>
      <c r="P8" s="4">
        <v>0</v>
      </c>
      <c r="Q8" s="4">
        <v>17123655</v>
      </c>
      <c r="R8" s="4">
        <f aca="true" t="shared" si="0" ref="R8:R78">SUM(M8:Q8)</f>
        <v>17123655</v>
      </c>
      <c r="S8" s="4">
        <v>0</v>
      </c>
      <c r="T8" s="4">
        <v>0</v>
      </c>
      <c r="U8" s="4">
        <v>0</v>
      </c>
      <c r="V8" s="4">
        <v>0</v>
      </c>
      <c r="W8" s="4">
        <f aca="true" t="shared" si="1" ref="W8:W78">SUM(R8:V8)</f>
        <v>17123655</v>
      </c>
    </row>
    <row r="9" spans="1:23" ht="12.75">
      <c r="A9" s="1">
        <v>160</v>
      </c>
      <c r="B9" s="1">
        <v>2</v>
      </c>
      <c r="C9" s="7">
        <v>1100</v>
      </c>
      <c r="D9" s="7">
        <v>12072</v>
      </c>
      <c r="E9" s="1"/>
      <c r="F9" s="1" t="s">
        <v>565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4">
        <v>0</v>
      </c>
      <c r="N9" s="4">
        <v>0</v>
      </c>
      <c r="O9" s="4">
        <v>0</v>
      </c>
      <c r="P9" s="4">
        <v>0</v>
      </c>
      <c r="Q9" s="4">
        <v>47799</v>
      </c>
      <c r="R9" s="4">
        <f t="shared" si="0"/>
        <v>47799</v>
      </c>
      <c r="S9" s="4">
        <v>0</v>
      </c>
      <c r="T9" s="4">
        <v>0</v>
      </c>
      <c r="U9" s="4">
        <v>0</v>
      </c>
      <c r="V9" s="4">
        <v>0</v>
      </c>
      <c r="W9" s="4">
        <f t="shared" si="1"/>
        <v>47799</v>
      </c>
    </row>
    <row r="10" spans="1:23" ht="12.75">
      <c r="A10" s="1">
        <v>160</v>
      </c>
      <c r="B10" s="1">
        <v>2</v>
      </c>
      <c r="C10" s="7">
        <v>1100</v>
      </c>
      <c r="D10" s="7">
        <v>12074</v>
      </c>
      <c r="E10" s="1"/>
      <c r="F10" s="1" t="s">
        <v>141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4">
        <v>0</v>
      </c>
      <c r="N10" s="4">
        <v>0</v>
      </c>
      <c r="O10" s="4">
        <v>0</v>
      </c>
      <c r="P10" s="4">
        <v>0</v>
      </c>
      <c r="Q10" s="4">
        <v>6270</v>
      </c>
      <c r="R10" s="4">
        <f t="shared" si="0"/>
        <v>6270</v>
      </c>
      <c r="S10" s="4">
        <v>0</v>
      </c>
      <c r="T10" s="4">
        <v>0</v>
      </c>
      <c r="U10" s="4">
        <v>0</v>
      </c>
      <c r="V10" s="4">
        <v>0</v>
      </c>
      <c r="W10" s="4">
        <f t="shared" si="1"/>
        <v>6270</v>
      </c>
    </row>
    <row r="11" spans="1:23" ht="12.75">
      <c r="A11" s="1"/>
      <c r="B11" s="1"/>
      <c r="C11" s="7"/>
      <c r="D11" s="7"/>
      <c r="E11" s="1"/>
      <c r="F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1"/>
      <c r="B12" s="1"/>
      <c r="C12" s="7"/>
      <c r="D12" s="7"/>
      <c r="E12" s="1"/>
      <c r="F12" s="6" t="s">
        <v>513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1"/>
      <c r="B13" s="1"/>
      <c r="C13" s="7"/>
      <c r="D13" s="7"/>
      <c r="E13" s="1"/>
      <c r="F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1">
        <v>220</v>
      </c>
      <c r="B14" s="1">
        <v>2</v>
      </c>
      <c r="C14" s="7">
        <v>1100</v>
      </c>
      <c r="D14" s="7">
        <v>12076</v>
      </c>
      <c r="E14" s="1"/>
      <c r="F14" s="1" t="s">
        <v>142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  <c r="N14" s="4">
        <v>0</v>
      </c>
      <c r="O14" s="4">
        <v>0</v>
      </c>
      <c r="P14" s="4">
        <v>0</v>
      </c>
      <c r="Q14" s="4">
        <v>5513</v>
      </c>
      <c r="R14" s="4">
        <f>SUM(M14:Q14)</f>
        <v>5513</v>
      </c>
      <c r="S14" s="4">
        <v>0</v>
      </c>
      <c r="T14" s="4">
        <v>0</v>
      </c>
      <c r="U14" s="4">
        <v>0</v>
      </c>
      <c r="V14" s="4">
        <v>0</v>
      </c>
      <c r="W14" s="4">
        <f>SUM(R14:V14)</f>
        <v>5513</v>
      </c>
    </row>
    <row r="15" spans="1:23" ht="12.75">
      <c r="A15" s="1">
        <v>220</v>
      </c>
      <c r="B15" s="1">
        <v>2</v>
      </c>
      <c r="C15" s="7">
        <v>1100</v>
      </c>
      <c r="D15" s="7">
        <v>15206</v>
      </c>
      <c r="E15" s="1"/>
      <c r="F15" s="1" t="s">
        <v>236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aca="true" t="shared" si="2" ref="R15:R32">SUM(M15:Q15)</f>
        <v>0</v>
      </c>
      <c r="S15" s="4">
        <v>100000</v>
      </c>
      <c r="T15" s="4">
        <v>0</v>
      </c>
      <c r="U15" s="4">
        <v>0</v>
      </c>
      <c r="V15" s="4">
        <v>0</v>
      </c>
      <c r="W15" s="4">
        <f aca="true" t="shared" si="3" ref="W15:W32">SUM(R15:V15)</f>
        <v>100000</v>
      </c>
    </row>
    <row r="16" spans="1:23" ht="12.75">
      <c r="A16" s="1">
        <v>220</v>
      </c>
      <c r="B16" s="1">
        <v>2</v>
      </c>
      <c r="C16" s="7">
        <v>1100</v>
      </c>
      <c r="D16" s="7">
        <v>15210</v>
      </c>
      <c r="E16" s="1"/>
      <c r="F16" s="1" t="s">
        <v>237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2"/>
        <v>0</v>
      </c>
      <c r="S16" s="4">
        <v>84750</v>
      </c>
      <c r="T16" s="4">
        <v>0</v>
      </c>
      <c r="U16" s="4">
        <v>0</v>
      </c>
      <c r="V16" s="4">
        <v>0</v>
      </c>
      <c r="W16" s="4">
        <f t="shared" si="3"/>
        <v>84750</v>
      </c>
    </row>
    <row r="17" spans="1:23" ht="12.75">
      <c r="A17" s="1">
        <v>220</v>
      </c>
      <c r="B17" s="1">
        <v>2</v>
      </c>
      <c r="C17" s="7">
        <v>1100</v>
      </c>
      <c r="D17" s="7">
        <v>15211</v>
      </c>
      <c r="E17" s="1"/>
      <c r="F17" s="1" t="s">
        <v>238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4">
        <v>0</v>
      </c>
      <c r="N17" s="4">
        <v>0</v>
      </c>
      <c r="O17" s="4">
        <v>24987</v>
      </c>
      <c r="P17" s="4">
        <v>0</v>
      </c>
      <c r="Q17" s="4">
        <v>0</v>
      </c>
      <c r="R17" s="4">
        <f t="shared" si="2"/>
        <v>24987</v>
      </c>
      <c r="S17" s="4">
        <v>0</v>
      </c>
      <c r="T17" s="4">
        <v>0</v>
      </c>
      <c r="U17" s="4">
        <v>0</v>
      </c>
      <c r="V17" s="4">
        <v>0</v>
      </c>
      <c r="W17" s="4">
        <f t="shared" si="3"/>
        <v>24987</v>
      </c>
    </row>
    <row r="18" spans="1:23" ht="12.75">
      <c r="A18" s="1">
        <v>220</v>
      </c>
      <c r="B18" s="1">
        <v>2</v>
      </c>
      <c r="C18" s="7">
        <v>1100</v>
      </c>
      <c r="D18" s="7">
        <v>15230</v>
      </c>
      <c r="E18" s="1"/>
      <c r="F18" s="1" t="s">
        <v>241</v>
      </c>
      <c r="G18" s="2">
        <v>0</v>
      </c>
      <c r="H18" s="2">
        <v>3.585</v>
      </c>
      <c r="I18" s="2">
        <v>0.5720000000000001</v>
      </c>
      <c r="J18" s="2">
        <v>0</v>
      </c>
      <c r="K18" s="2">
        <v>0</v>
      </c>
      <c r="L18" s="2">
        <v>0</v>
      </c>
      <c r="M18" s="4">
        <v>272668</v>
      </c>
      <c r="N18" s="4">
        <v>0</v>
      </c>
      <c r="O18" s="4">
        <v>25347</v>
      </c>
      <c r="P18" s="4">
        <v>0</v>
      </c>
      <c r="Q18" s="4">
        <v>0</v>
      </c>
      <c r="R18" s="4">
        <f t="shared" si="2"/>
        <v>298015</v>
      </c>
      <c r="S18" s="4">
        <v>0</v>
      </c>
      <c r="T18" s="4">
        <v>0</v>
      </c>
      <c r="U18" s="4">
        <v>0</v>
      </c>
      <c r="V18" s="4">
        <v>0</v>
      </c>
      <c r="W18" s="4">
        <f t="shared" si="3"/>
        <v>298015</v>
      </c>
    </row>
    <row r="19" spans="1:23" ht="12.75">
      <c r="A19" s="1">
        <v>220</v>
      </c>
      <c r="B19" s="1">
        <v>2</v>
      </c>
      <c r="C19" s="7">
        <v>1100</v>
      </c>
      <c r="D19" s="7">
        <v>15239</v>
      </c>
      <c r="E19" s="1"/>
      <c r="F19" s="1" t="s">
        <v>242</v>
      </c>
      <c r="G19" s="2">
        <v>0</v>
      </c>
      <c r="H19" s="2">
        <v>0</v>
      </c>
      <c r="I19" s="2">
        <v>0.028</v>
      </c>
      <c r="J19" s="2">
        <v>0.139</v>
      </c>
      <c r="K19" s="2">
        <v>0</v>
      </c>
      <c r="L19" s="2">
        <v>0</v>
      </c>
      <c r="M19" s="4">
        <v>6976</v>
      </c>
      <c r="N19" s="4">
        <v>0</v>
      </c>
      <c r="O19" s="4">
        <v>0</v>
      </c>
      <c r="P19" s="4">
        <v>0</v>
      </c>
      <c r="Q19" s="4">
        <v>0</v>
      </c>
      <c r="R19" s="4">
        <f t="shared" si="2"/>
        <v>6976</v>
      </c>
      <c r="S19" s="4">
        <v>9028</v>
      </c>
      <c r="T19" s="4">
        <v>0</v>
      </c>
      <c r="U19" s="4">
        <v>0</v>
      </c>
      <c r="V19" s="4">
        <v>0</v>
      </c>
      <c r="W19" s="4">
        <f t="shared" si="3"/>
        <v>16004</v>
      </c>
    </row>
    <row r="20" spans="1:23" ht="12.75">
      <c r="A20" s="1">
        <v>220</v>
      </c>
      <c r="B20" s="1">
        <v>2</v>
      </c>
      <c r="C20" s="7">
        <v>1100</v>
      </c>
      <c r="D20" s="7">
        <v>15240</v>
      </c>
      <c r="E20" s="1"/>
      <c r="F20" s="1" t="s">
        <v>243</v>
      </c>
      <c r="G20" s="2">
        <v>0</v>
      </c>
      <c r="H20" s="2">
        <v>5.309000000000001</v>
      </c>
      <c r="I20" s="2">
        <v>4.973</v>
      </c>
      <c r="J20" s="2">
        <v>0.092</v>
      </c>
      <c r="K20" s="2">
        <v>0</v>
      </c>
      <c r="L20" s="2">
        <v>0</v>
      </c>
      <c r="M20" s="4">
        <v>551939</v>
      </c>
      <c r="N20" s="4">
        <v>0</v>
      </c>
      <c r="O20" s="4">
        <v>0</v>
      </c>
      <c r="P20" s="4">
        <v>0</v>
      </c>
      <c r="Q20" s="4">
        <v>0</v>
      </c>
      <c r="R20" s="4">
        <f t="shared" si="2"/>
        <v>551939</v>
      </c>
      <c r="S20" s="4">
        <v>0</v>
      </c>
      <c r="T20" s="4">
        <v>0</v>
      </c>
      <c r="U20" s="4">
        <v>0</v>
      </c>
      <c r="V20" s="4">
        <v>0</v>
      </c>
      <c r="W20" s="4">
        <f t="shared" si="3"/>
        <v>551939</v>
      </c>
    </row>
    <row r="21" spans="1:23" ht="12.75">
      <c r="A21" s="1">
        <v>220</v>
      </c>
      <c r="B21" s="1">
        <v>2</v>
      </c>
      <c r="C21" s="7">
        <v>1100</v>
      </c>
      <c r="D21" s="7">
        <v>15249</v>
      </c>
      <c r="E21" s="1"/>
      <c r="F21" s="1" t="s">
        <v>244</v>
      </c>
      <c r="G21" s="2">
        <v>0</v>
      </c>
      <c r="H21" s="2">
        <v>0</v>
      </c>
      <c r="I21" s="2">
        <v>0.23299999999999998</v>
      </c>
      <c r="J21" s="2">
        <v>0.052</v>
      </c>
      <c r="K21" s="2">
        <v>0</v>
      </c>
      <c r="L21" s="2">
        <v>0</v>
      </c>
      <c r="M21" s="4">
        <v>10635</v>
      </c>
      <c r="N21" s="4">
        <v>0</v>
      </c>
      <c r="O21" s="4">
        <v>0</v>
      </c>
      <c r="P21" s="4">
        <v>0</v>
      </c>
      <c r="Q21" s="4">
        <v>0</v>
      </c>
      <c r="R21" s="4">
        <f t="shared" si="2"/>
        <v>10635</v>
      </c>
      <c r="S21" s="4">
        <v>9193</v>
      </c>
      <c r="T21" s="4">
        <v>0</v>
      </c>
      <c r="U21" s="4">
        <v>0</v>
      </c>
      <c r="V21" s="4">
        <v>0</v>
      </c>
      <c r="W21" s="4">
        <f t="shared" si="3"/>
        <v>19828</v>
      </c>
    </row>
    <row r="22" spans="1:23" ht="12.75">
      <c r="A22" s="1">
        <v>220</v>
      </c>
      <c r="B22" s="1">
        <v>2</v>
      </c>
      <c r="C22" s="7">
        <v>1100</v>
      </c>
      <c r="D22" s="7">
        <v>15250</v>
      </c>
      <c r="E22" s="1"/>
      <c r="F22" s="1" t="s">
        <v>245</v>
      </c>
      <c r="G22" s="2">
        <v>0</v>
      </c>
      <c r="H22" s="2">
        <v>5.9510000000000005</v>
      </c>
      <c r="I22" s="2">
        <v>1.251</v>
      </c>
      <c r="J22" s="2">
        <v>2</v>
      </c>
      <c r="K22" s="2">
        <v>0</v>
      </c>
      <c r="L22" s="2">
        <v>0</v>
      </c>
      <c r="M22" s="4">
        <v>452473</v>
      </c>
      <c r="N22" s="4">
        <v>0</v>
      </c>
      <c r="O22" s="4">
        <v>0</v>
      </c>
      <c r="P22" s="4">
        <v>0</v>
      </c>
      <c r="Q22" s="4">
        <v>0</v>
      </c>
      <c r="R22" s="4">
        <f t="shared" si="2"/>
        <v>452473</v>
      </c>
      <c r="S22" s="4">
        <v>0</v>
      </c>
      <c r="T22" s="4">
        <v>0</v>
      </c>
      <c r="U22" s="4">
        <v>0</v>
      </c>
      <c r="V22" s="4">
        <v>0</v>
      </c>
      <c r="W22" s="4">
        <f t="shared" si="3"/>
        <v>452473</v>
      </c>
    </row>
    <row r="23" spans="1:23" ht="12.75">
      <c r="A23" s="1">
        <v>220</v>
      </c>
      <c r="B23" s="1">
        <v>2</v>
      </c>
      <c r="C23" s="7">
        <v>1100</v>
      </c>
      <c r="D23" s="7">
        <v>15259</v>
      </c>
      <c r="E23" s="1"/>
      <c r="F23" s="1" t="s">
        <v>246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2"/>
        <v>0</v>
      </c>
      <c r="S23" s="4">
        <v>21664</v>
      </c>
      <c r="T23" s="4">
        <v>0</v>
      </c>
      <c r="U23" s="4">
        <v>0</v>
      </c>
      <c r="V23" s="4">
        <v>0</v>
      </c>
      <c r="W23" s="4">
        <f t="shared" si="3"/>
        <v>21664</v>
      </c>
    </row>
    <row r="24" spans="1:23" ht="12.75">
      <c r="A24" s="1">
        <v>220</v>
      </c>
      <c r="B24" s="1">
        <v>2</v>
      </c>
      <c r="C24" s="7">
        <v>1100</v>
      </c>
      <c r="D24" s="7">
        <v>15260</v>
      </c>
      <c r="E24" s="1"/>
      <c r="F24" s="1" t="s">
        <v>247</v>
      </c>
      <c r="G24" s="2">
        <v>0</v>
      </c>
      <c r="H24" s="2">
        <v>5.131</v>
      </c>
      <c r="I24" s="2">
        <v>2.751</v>
      </c>
      <c r="J24" s="2">
        <v>1</v>
      </c>
      <c r="K24" s="2">
        <v>0</v>
      </c>
      <c r="L24" s="2">
        <v>0</v>
      </c>
      <c r="M24" s="4">
        <v>513270</v>
      </c>
      <c r="N24" s="4">
        <v>0</v>
      </c>
      <c r="O24" s="4">
        <v>11748</v>
      </c>
      <c r="P24" s="4">
        <v>0</v>
      </c>
      <c r="Q24" s="4">
        <v>0</v>
      </c>
      <c r="R24" s="4">
        <f t="shared" si="2"/>
        <v>525018</v>
      </c>
      <c r="S24" s="4">
        <v>0</v>
      </c>
      <c r="T24" s="4">
        <v>0</v>
      </c>
      <c r="U24" s="4">
        <v>0</v>
      </c>
      <c r="V24" s="4">
        <v>0</v>
      </c>
      <c r="W24" s="4">
        <f t="shared" si="3"/>
        <v>525018</v>
      </c>
    </row>
    <row r="25" spans="1:23" ht="12.75">
      <c r="A25" s="1">
        <v>220</v>
      </c>
      <c r="B25" s="1">
        <v>2</v>
      </c>
      <c r="C25" s="7">
        <v>1100</v>
      </c>
      <c r="D25" s="7">
        <v>15269</v>
      </c>
      <c r="E25" s="1"/>
      <c r="F25" s="1" t="s">
        <v>248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2"/>
        <v>0</v>
      </c>
      <c r="S25" s="4">
        <v>17324</v>
      </c>
      <c r="T25" s="4">
        <v>0</v>
      </c>
      <c r="U25" s="4">
        <v>0</v>
      </c>
      <c r="V25" s="4">
        <v>0</v>
      </c>
      <c r="W25" s="4">
        <f t="shared" si="3"/>
        <v>17324</v>
      </c>
    </row>
    <row r="26" spans="1:23" ht="12.75">
      <c r="A26" s="1">
        <v>220</v>
      </c>
      <c r="B26" s="1">
        <v>2</v>
      </c>
      <c r="C26" s="7">
        <v>1100</v>
      </c>
      <c r="D26" s="7">
        <v>15270</v>
      </c>
      <c r="E26" s="1"/>
      <c r="F26" s="1" t="s">
        <v>249</v>
      </c>
      <c r="G26" s="2">
        <v>0</v>
      </c>
      <c r="H26" s="2">
        <v>1.833</v>
      </c>
      <c r="I26" s="2">
        <v>1.167</v>
      </c>
      <c r="J26" s="2">
        <v>0.667</v>
      </c>
      <c r="K26" s="2">
        <v>0</v>
      </c>
      <c r="L26" s="2">
        <v>0</v>
      </c>
      <c r="M26" s="4">
        <v>208416</v>
      </c>
      <c r="N26" s="4">
        <v>0</v>
      </c>
      <c r="O26" s="4">
        <v>5950</v>
      </c>
      <c r="P26" s="4">
        <v>0</v>
      </c>
      <c r="Q26" s="4">
        <v>0</v>
      </c>
      <c r="R26" s="4">
        <f t="shared" si="2"/>
        <v>214366</v>
      </c>
      <c r="S26" s="4">
        <v>0</v>
      </c>
      <c r="T26" s="4">
        <v>0</v>
      </c>
      <c r="U26" s="4">
        <v>0</v>
      </c>
      <c r="V26" s="4">
        <v>0</v>
      </c>
      <c r="W26" s="4">
        <f t="shared" si="3"/>
        <v>214366</v>
      </c>
    </row>
    <row r="27" spans="1:23" ht="12.75">
      <c r="A27" s="1">
        <v>220</v>
      </c>
      <c r="B27" s="1">
        <v>2</v>
      </c>
      <c r="C27" s="7">
        <v>1100</v>
      </c>
      <c r="D27" s="7">
        <v>15279</v>
      </c>
      <c r="E27" s="1"/>
      <c r="F27" s="1" t="s">
        <v>250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2"/>
        <v>0</v>
      </c>
      <c r="S27" s="4">
        <v>7332</v>
      </c>
      <c r="T27" s="4">
        <v>0</v>
      </c>
      <c r="U27" s="4">
        <v>0</v>
      </c>
      <c r="V27" s="4">
        <v>0</v>
      </c>
      <c r="W27" s="4">
        <f t="shared" si="3"/>
        <v>7332</v>
      </c>
    </row>
    <row r="28" spans="1:23" ht="12.75">
      <c r="A28" s="1">
        <v>220</v>
      </c>
      <c r="B28" s="1">
        <v>2</v>
      </c>
      <c r="C28" s="7">
        <v>1100</v>
      </c>
      <c r="D28" s="7">
        <v>15280</v>
      </c>
      <c r="E28" s="1"/>
      <c r="F28" s="1" t="s">
        <v>251</v>
      </c>
      <c r="G28" s="2">
        <v>0</v>
      </c>
      <c r="H28" s="2">
        <v>8.418</v>
      </c>
      <c r="I28" s="2">
        <v>0.8340000000000001</v>
      </c>
      <c r="J28" s="2">
        <v>0</v>
      </c>
      <c r="K28" s="2">
        <v>0</v>
      </c>
      <c r="L28" s="2">
        <v>0</v>
      </c>
      <c r="M28" s="4">
        <v>652198</v>
      </c>
      <c r="N28" s="4">
        <v>0</v>
      </c>
      <c r="O28" s="4">
        <v>4129</v>
      </c>
      <c r="P28" s="4">
        <v>0</v>
      </c>
      <c r="Q28" s="4">
        <v>0</v>
      </c>
      <c r="R28" s="4">
        <f t="shared" si="2"/>
        <v>656327</v>
      </c>
      <c r="S28" s="4">
        <v>0</v>
      </c>
      <c r="T28" s="4">
        <v>0</v>
      </c>
      <c r="U28" s="4">
        <v>0</v>
      </c>
      <c r="V28" s="4">
        <v>0</v>
      </c>
      <c r="W28" s="4">
        <f t="shared" si="3"/>
        <v>656327</v>
      </c>
    </row>
    <row r="29" spans="1:23" ht="12.75">
      <c r="A29" s="1">
        <v>220</v>
      </c>
      <c r="B29" s="1">
        <v>2</v>
      </c>
      <c r="C29" s="7">
        <v>1100</v>
      </c>
      <c r="D29" s="7">
        <v>15289</v>
      </c>
      <c r="E29" s="1"/>
      <c r="F29" s="1" t="s">
        <v>252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2"/>
        <v>0</v>
      </c>
      <c r="S29" s="4">
        <v>33664</v>
      </c>
      <c r="T29" s="4">
        <v>0</v>
      </c>
      <c r="U29" s="4">
        <v>0</v>
      </c>
      <c r="V29" s="4">
        <v>0</v>
      </c>
      <c r="W29" s="4">
        <f t="shared" si="3"/>
        <v>33664</v>
      </c>
    </row>
    <row r="30" spans="1:23" ht="12.75">
      <c r="A30" s="1">
        <v>220</v>
      </c>
      <c r="B30" s="1">
        <v>2</v>
      </c>
      <c r="C30" s="7">
        <v>1100</v>
      </c>
      <c r="D30" s="7">
        <v>15290</v>
      </c>
      <c r="E30" s="1"/>
      <c r="F30" s="1" t="s">
        <v>253</v>
      </c>
      <c r="G30" s="2">
        <v>0</v>
      </c>
      <c r="H30" s="2">
        <v>4.584</v>
      </c>
      <c r="I30" s="2">
        <v>0.5840000000000001</v>
      </c>
      <c r="J30" s="2">
        <v>0</v>
      </c>
      <c r="K30" s="2">
        <v>0</v>
      </c>
      <c r="L30" s="2">
        <v>0</v>
      </c>
      <c r="M30" s="4">
        <v>381882</v>
      </c>
      <c r="N30" s="4">
        <v>0</v>
      </c>
      <c r="O30" s="4">
        <v>0</v>
      </c>
      <c r="P30" s="4">
        <v>0</v>
      </c>
      <c r="Q30" s="4">
        <v>0</v>
      </c>
      <c r="R30" s="4">
        <f t="shared" si="2"/>
        <v>381882</v>
      </c>
      <c r="S30" s="4">
        <v>0</v>
      </c>
      <c r="T30" s="4">
        <v>0</v>
      </c>
      <c r="U30" s="4">
        <v>0</v>
      </c>
      <c r="V30" s="4">
        <v>0</v>
      </c>
      <c r="W30" s="4">
        <f t="shared" si="3"/>
        <v>381882</v>
      </c>
    </row>
    <row r="31" spans="1:23" ht="12.75">
      <c r="A31" s="1">
        <v>220</v>
      </c>
      <c r="B31" s="1">
        <v>2</v>
      </c>
      <c r="C31" s="7">
        <v>1100</v>
      </c>
      <c r="D31" s="7">
        <v>15299</v>
      </c>
      <c r="E31" s="1"/>
      <c r="F31" s="1" t="s">
        <v>254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2"/>
        <v>0</v>
      </c>
      <c r="S31" s="4">
        <v>13664</v>
      </c>
      <c r="T31" s="4">
        <v>0</v>
      </c>
      <c r="U31" s="4">
        <v>0</v>
      </c>
      <c r="V31" s="4">
        <v>0</v>
      </c>
      <c r="W31" s="4">
        <f t="shared" si="3"/>
        <v>13664</v>
      </c>
    </row>
    <row r="32" spans="1:23" ht="12.75">
      <c r="A32" s="1">
        <v>220</v>
      </c>
      <c r="B32" s="1">
        <v>2</v>
      </c>
      <c r="C32" s="7">
        <v>1100</v>
      </c>
      <c r="D32" s="7">
        <v>15300</v>
      </c>
      <c r="E32" s="1"/>
      <c r="F32" s="1" t="s">
        <v>255</v>
      </c>
      <c r="G32" s="22">
        <v>0.334</v>
      </c>
      <c r="H32" s="22">
        <v>0</v>
      </c>
      <c r="I32" s="22">
        <v>2.4170000000000003</v>
      </c>
      <c r="J32" s="22">
        <v>0.083</v>
      </c>
      <c r="K32" s="22">
        <v>0</v>
      </c>
      <c r="L32" s="22">
        <v>0</v>
      </c>
      <c r="M32" s="23">
        <v>151595</v>
      </c>
      <c r="N32" s="23">
        <v>0</v>
      </c>
      <c r="O32" s="23">
        <v>56941</v>
      </c>
      <c r="P32" s="23">
        <v>0</v>
      </c>
      <c r="Q32" s="23">
        <v>0</v>
      </c>
      <c r="R32" s="23">
        <f t="shared" si="2"/>
        <v>208536</v>
      </c>
      <c r="S32" s="23">
        <v>0</v>
      </c>
      <c r="T32" s="23">
        <v>0</v>
      </c>
      <c r="U32" s="23">
        <v>0</v>
      </c>
      <c r="V32" s="23">
        <v>0</v>
      </c>
      <c r="W32" s="23">
        <f t="shared" si="3"/>
        <v>208536</v>
      </c>
    </row>
    <row r="33" spans="1:23" ht="12.75">
      <c r="A33" s="1"/>
      <c r="B33" s="1"/>
      <c r="C33" s="7"/>
      <c r="D33" s="7"/>
      <c r="E33" s="1"/>
      <c r="F33" s="1"/>
      <c r="G33" s="2"/>
      <c r="H33" s="2"/>
      <c r="I33" s="2"/>
      <c r="J33" s="2"/>
      <c r="K33" s="2"/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"/>
      <c r="B34" s="1"/>
      <c r="C34" s="7"/>
      <c r="D34" s="7"/>
      <c r="E34" s="1"/>
      <c r="F34" s="6" t="s">
        <v>514</v>
      </c>
      <c r="G34" s="2">
        <f aca="true" t="shared" si="4" ref="G34:L34">SUM(G14:G33)</f>
        <v>0.334</v>
      </c>
      <c r="H34" s="2">
        <f t="shared" si="4"/>
        <v>34.811</v>
      </c>
      <c r="I34" s="2">
        <f t="shared" si="4"/>
        <v>14.809999999999999</v>
      </c>
      <c r="J34" s="2">
        <f t="shared" si="4"/>
        <v>4.033</v>
      </c>
      <c r="K34" s="2">
        <f t="shared" si="4"/>
        <v>0</v>
      </c>
      <c r="L34" s="2">
        <f t="shared" si="4"/>
        <v>0</v>
      </c>
      <c r="M34" s="4">
        <f>SUM(M14:M32)</f>
        <v>3202052</v>
      </c>
      <c r="N34" s="4">
        <f aca="true" t="shared" si="5" ref="N34:W34">SUM(N14:N32)</f>
        <v>0</v>
      </c>
      <c r="O34" s="4">
        <f t="shared" si="5"/>
        <v>129102</v>
      </c>
      <c r="P34" s="4">
        <f t="shared" si="5"/>
        <v>0</v>
      </c>
      <c r="Q34" s="4">
        <f t="shared" si="5"/>
        <v>5513</v>
      </c>
      <c r="R34" s="4">
        <f t="shared" si="5"/>
        <v>3336667</v>
      </c>
      <c r="S34" s="4">
        <f t="shared" si="5"/>
        <v>296619</v>
      </c>
      <c r="T34" s="4">
        <f t="shared" si="5"/>
        <v>0</v>
      </c>
      <c r="U34" s="4">
        <f t="shared" si="5"/>
        <v>0</v>
      </c>
      <c r="V34" s="4">
        <f t="shared" si="5"/>
        <v>0</v>
      </c>
      <c r="W34" s="4">
        <f t="shared" si="5"/>
        <v>3633286</v>
      </c>
    </row>
    <row r="35" spans="1:23" ht="12.75">
      <c r="A35" s="1"/>
      <c r="B35" s="1"/>
      <c r="C35" s="7"/>
      <c r="D35" s="7"/>
      <c r="E35" s="1"/>
      <c r="F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"/>
      <c r="B36" s="1"/>
      <c r="C36" s="7"/>
      <c r="D36" s="7"/>
      <c r="E36" s="1"/>
      <c r="F36" s="6" t="s">
        <v>515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"/>
      <c r="B37" s="1"/>
      <c r="C37" s="7"/>
      <c r="D37" s="7"/>
      <c r="E37" s="1"/>
      <c r="F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">
        <v>210</v>
      </c>
      <c r="B38" s="1">
        <v>2</v>
      </c>
      <c r="C38" s="7">
        <v>1100</v>
      </c>
      <c r="D38" s="7">
        <v>12077</v>
      </c>
      <c r="E38" s="1"/>
      <c r="F38" s="1" t="s">
        <v>143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4">
        <v>0</v>
      </c>
      <c r="N38" s="4">
        <v>0</v>
      </c>
      <c r="O38" s="4">
        <v>0</v>
      </c>
      <c r="P38" s="4">
        <v>0</v>
      </c>
      <c r="Q38" s="4">
        <v>103754</v>
      </c>
      <c r="R38" s="4">
        <f>SUM(M38:Q38)</f>
        <v>103754</v>
      </c>
      <c r="S38" s="4">
        <v>0</v>
      </c>
      <c r="T38" s="4">
        <v>0</v>
      </c>
      <c r="U38" s="4">
        <v>0</v>
      </c>
      <c r="V38" s="4">
        <v>0</v>
      </c>
      <c r="W38" s="4">
        <f>SUM(R38:V38)</f>
        <v>103754</v>
      </c>
    </row>
    <row r="39" spans="1:23" ht="12.75">
      <c r="A39" s="1">
        <v>210</v>
      </c>
      <c r="B39" s="1">
        <v>2</v>
      </c>
      <c r="C39" s="7">
        <v>1100</v>
      </c>
      <c r="D39" s="7">
        <v>12115</v>
      </c>
      <c r="E39" s="1"/>
      <c r="F39" s="1" t="s">
        <v>489</v>
      </c>
      <c r="G39" s="2">
        <v>0</v>
      </c>
      <c r="H39" s="2">
        <v>5.5</v>
      </c>
      <c r="I39" s="2">
        <v>1.5</v>
      </c>
      <c r="J39" s="2">
        <v>11.5</v>
      </c>
      <c r="K39" s="2">
        <v>0</v>
      </c>
      <c r="L39" s="2">
        <v>0</v>
      </c>
      <c r="M39" s="4">
        <v>418444</v>
      </c>
      <c r="N39" s="4">
        <v>0</v>
      </c>
      <c r="O39" s="4">
        <v>5855</v>
      </c>
      <c r="P39" s="4">
        <v>0</v>
      </c>
      <c r="Q39" s="4">
        <v>0</v>
      </c>
      <c r="R39" s="4">
        <f t="shared" si="0"/>
        <v>424299</v>
      </c>
      <c r="S39" s="4">
        <v>21309</v>
      </c>
      <c r="T39" s="4">
        <v>0</v>
      </c>
      <c r="U39" s="4">
        <v>0</v>
      </c>
      <c r="V39" s="4">
        <v>0</v>
      </c>
      <c r="W39" s="4">
        <f t="shared" si="1"/>
        <v>445608</v>
      </c>
    </row>
    <row r="40" spans="1:23" ht="12.75">
      <c r="A40" s="1">
        <v>210</v>
      </c>
      <c r="B40" s="1">
        <v>2</v>
      </c>
      <c r="C40" s="7">
        <v>1100</v>
      </c>
      <c r="D40" s="7">
        <v>12118</v>
      </c>
      <c r="E40" s="1"/>
      <c r="F40" s="1" t="s">
        <v>490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4">
        <v>0</v>
      </c>
      <c r="N40" s="4">
        <v>0</v>
      </c>
      <c r="O40" s="4">
        <v>470246</v>
      </c>
      <c r="P40" s="4">
        <v>0</v>
      </c>
      <c r="Q40" s="4">
        <v>0</v>
      </c>
      <c r="R40" s="4">
        <f t="shared" si="0"/>
        <v>470246</v>
      </c>
      <c r="S40" s="4">
        <v>0</v>
      </c>
      <c r="T40" s="4">
        <v>0</v>
      </c>
      <c r="U40" s="4">
        <v>0</v>
      </c>
      <c r="V40" s="4">
        <v>0</v>
      </c>
      <c r="W40" s="4">
        <f t="shared" si="1"/>
        <v>470246</v>
      </c>
    </row>
    <row r="41" spans="1:23" ht="12.75">
      <c r="A41" s="1">
        <v>210</v>
      </c>
      <c r="B41" s="1">
        <v>2</v>
      </c>
      <c r="C41" s="7">
        <v>1100</v>
      </c>
      <c r="D41" s="7">
        <v>12120</v>
      </c>
      <c r="E41" s="1"/>
      <c r="F41" s="1" t="s">
        <v>148</v>
      </c>
      <c r="G41" s="2">
        <v>0</v>
      </c>
      <c r="H41" s="2">
        <v>11</v>
      </c>
      <c r="I41" s="2">
        <v>2</v>
      </c>
      <c r="J41" s="2">
        <v>1</v>
      </c>
      <c r="K41" s="2">
        <v>0</v>
      </c>
      <c r="L41" s="2">
        <v>0</v>
      </c>
      <c r="M41" s="4">
        <v>783468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783468</v>
      </c>
      <c r="S41" s="4">
        <v>35000</v>
      </c>
      <c r="T41" s="4">
        <v>0</v>
      </c>
      <c r="U41" s="4">
        <v>0</v>
      </c>
      <c r="V41" s="4">
        <v>0</v>
      </c>
      <c r="W41" s="4">
        <f t="shared" si="1"/>
        <v>818468</v>
      </c>
    </row>
    <row r="42" spans="1:23" ht="12.75">
      <c r="A42" s="1">
        <v>210</v>
      </c>
      <c r="B42" s="1">
        <v>2</v>
      </c>
      <c r="C42" s="7">
        <v>1100</v>
      </c>
      <c r="D42" s="7">
        <v>12121</v>
      </c>
      <c r="E42" s="1"/>
      <c r="F42" s="1" t="s">
        <v>149</v>
      </c>
      <c r="G42" s="2">
        <v>0</v>
      </c>
      <c r="H42" s="2">
        <v>2</v>
      </c>
      <c r="I42" s="2">
        <v>0</v>
      </c>
      <c r="J42" s="2">
        <v>0</v>
      </c>
      <c r="K42" s="2">
        <v>0</v>
      </c>
      <c r="L42" s="2">
        <v>0</v>
      </c>
      <c r="M42" s="4">
        <v>128508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128508</v>
      </c>
      <c r="S42" s="4">
        <v>0</v>
      </c>
      <c r="T42" s="4">
        <v>0</v>
      </c>
      <c r="U42" s="4">
        <v>0</v>
      </c>
      <c r="V42" s="4">
        <v>0</v>
      </c>
      <c r="W42" s="4">
        <f t="shared" si="1"/>
        <v>128508</v>
      </c>
    </row>
    <row r="43" spans="1:23" ht="12.75">
      <c r="A43" s="1">
        <v>210</v>
      </c>
      <c r="B43" s="1">
        <v>2</v>
      </c>
      <c r="C43" s="7">
        <v>1100</v>
      </c>
      <c r="D43" s="7">
        <v>12122</v>
      </c>
      <c r="E43" s="1"/>
      <c r="F43" s="1" t="s">
        <v>150</v>
      </c>
      <c r="G43" s="2">
        <v>0</v>
      </c>
      <c r="H43" s="2">
        <v>8</v>
      </c>
      <c r="I43" s="2">
        <v>3</v>
      </c>
      <c r="J43" s="2">
        <v>0</v>
      </c>
      <c r="K43" s="2">
        <v>0</v>
      </c>
      <c r="L43" s="2">
        <v>0</v>
      </c>
      <c r="M43" s="4">
        <v>544092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544092</v>
      </c>
      <c r="S43" s="4">
        <v>36208</v>
      </c>
      <c r="T43" s="4">
        <v>0</v>
      </c>
      <c r="U43" s="4">
        <v>0</v>
      </c>
      <c r="V43" s="4">
        <v>0</v>
      </c>
      <c r="W43" s="4">
        <f t="shared" si="1"/>
        <v>580300</v>
      </c>
    </row>
    <row r="44" spans="1:23" ht="12.75">
      <c r="A44" s="1">
        <v>210</v>
      </c>
      <c r="B44" s="1">
        <v>2</v>
      </c>
      <c r="C44" s="7">
        <v>1100</v>
      </c>
      <c r="D44" s="7">
        <v>12123</v>
      </c>
      <c r="E44" s="1"/>
      <c r="F44" s="1" t="s">
        <v>151</v>
      </c>
      <c r="G44" s="2">
        <v>0</v>
      </c>
      <c r="H44" s="2">
        <v>11.25</v>
      </c>
      <c r="I44" s="2">
        <v>2</v>
      </c>
      <c r="J44" s="2">
        <v>2</v>
      </c>
      <c r="K44" s="2">
        <v>0</v>
      </c>
      <c r="L44" s="2">
        <v>0</v>
      </c>
      <c r="M44" s="4">
        <v>937416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937416</v>
      </c>
      <c r="S44" s="4">
        <v>51500</v>
      </c>
      <c r="T44" s="4">
        <v>0</v>
      </c>
      <c r="U44" s="4">
        <v>0</v>
      </c>
      <c r="V44" s="4">
        <v>0</v>
      </c>
      <c r="W44" s="4">
        <f t="shared" si="1"/>
        <v>988916</v>
      </c>
    </row>
    <row r="45" spans="1:23" ht="12.75">
      <c r="A45" s="1">
        <v>210</v>
      </c>
      <c r="B45" s="1">
        <v>2</v>
      </c>
      <c r="C45" s="7">
        <v>1100</v>
      </c>
      <c r="D45" s="7">
        <v>12125</v>
      </c>
      <c r="E45" s="1"/>
      <c r="F45" s="1" t="s">
        <v>152</v>
      </c>
      <c r="G45" s="2">
        <v>0</v>
      </c>
      <c r="H45" s="2">
        <v>13</v>
      </c>
      <c r="I45" s="2">
        <v>5</v>
      </c>
      <c r="J45" s="2">
        <v>3</v>
      </c>
      <c r="K45" s="2">
        <v>0</v>
      </c>
      <c r="L45" s="2">
        <v>0</v>
      </c>
      <c r="M45" s="4">
        <v>1341060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1341060</v>
      </c>
      <c r="S45" s="4">
        <v>114688</v>
      </c>
      <c r="T45" s="4">
        <v>0</v>
      </c>
      <c r="U45" s="4">
        <v>0</v>
      </c>
      <c r="V45" s="4">
        <v>0</v>
      </c>
      <c r="W45" s="4">
        <f t="shared" si="1"/>
        <v>1455748</v>
      </c>
    </row>
    <row r="46" spans="1:23" ht="12.75">
      <c r="A46" s="1">
        <v>210</v>
      </c>
      <c r="B46" s="1">
        <v>2</v>
      </c>
      <c r="C46" s="7">
        <v>1100</v>
      </c>
      <c r="D46" s="7">
        <v>12129</v>
      </c>
      <c r="E46" s="1"/>
      <c r="F46" s="1" t="s">
        <v>154</v>
      </c>
      <c r="G46" s="2">
        <v>0</v>
      </c>
      <c r="H46" s="2">
        <v>8</v>
      </c>
      <c r="I46" s="2">
        <v>2</v>
      </c>
      <c r="J46" s="2">
        <v>4</v>
      </c>
      <c r="K46" s="2">
        <v>0</v>
      </c>
      <c r="L46" s="2">
        <v>0</v>
      </c>
      <c r="M46" s="4">
        <v>737988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737988</v>
      </c>
      <c r="S46" s="4">
        <v>29036</v>
      </c>
      <c r="T46" s="4">
        <v>0</v>
      </c>
      <c r="U46" s="4">
        <v>0</v>
      </c>
      <c r="V46" s="4">
        <v>0</v>
      </c>
      <c r="W46" s="4">
        <f t="shared" si="1"/>
        <v>767024</v>
      </c>
    </row>
    <row r="47" spans="1:23" ht="12.75">
      <c r="A47" s="1">
        <v>210</v>
      </c>
      <c r="B47" s="1">
        <v>2</v>
      </c>
      <c r="C47" s="7">
        <v>1100</v>
      </c>
      <c r="D47" s="7">
        <v>12130</v>
      </c>
      <c r="E47" s="1"/>
      <c r="F47" s="1" t="s">
        <v>155</v>
      </c>
      <c r="G47" s="2">
        <v>0</v>
      </c>
      <c r="H47" s="2">
        <v>21</v>
      </c>
      <c r="I47" s="2">
        <v>3</v>
      </c>
      <c r="J47" s="2">
        <v>15</v>
      </c>
      <c r="K47" s="2">
        <v>0</v>
      </c>
      <c r="L47" s="2">
        <v>0</v>
      </c>
      <c r="M47" s="4">
        <v>1793328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1793328</v>
      </c>
      <c r="S47" s="4">
        <v>53900</v>
      </c>
      <c r="T47" s="4">
        <v>0</v>
      </c>
      <c r="U47" s="4">
        <v>0</v>
      </c>
      <c r="V47" s="4">
        <v>0</v>
      </c>
      <c r="W47" s="4">
        <f t="shared" si="1"/>
        <v>1847228</v>
      </c>
    </row>
    <row r="48" spans="1:23" ht="12.75">
      <c r="A48" s="1">
        <v>210</v>
      </c>
      <c r="B48" s="1">
        <v>2</v>
      </c>
      <c r="C48" s="7">
        <v>1100</v>
      </c>
      <c r="D48" s="7">
        <v>12131</v>
      </c>
      <c r="E48" s="1"/>
      <c r="F48" s="1" t="s">
        <v>156</v>
      </c>
      <c r="G48" s="2">
        <v>0</v>
      </c>
      <c r="H48" s="2">
        <v>2</v>
      </c>
      <c r="I48" s="2">
        <v>0</v>
      </c>
      <c r="J48" s="2">
        <v>0</v>
      </c>
      <c r="K48" s="2">
        <v>0</v>
      </c>
      <c r="L48" s="2">
        <v>0</v>
      </c>
      <c r="M48" s="4">
        <v>121152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121152</v>
      </c>
      <c r="S48" s="4">
        <v>6670</v>
      </c>
      <c r="T48" s="4">
        <v>0</v>
      </c>
      <c r="U48" s="4">
        <v>0</v>
      </c>
      <c r="V48" s="4">
        <v>0</v>
      </c>
      <c r="W48" s="4">
        <f t="shared" si="1"/>
        <v>127822</v>
      </c>
    </row>
    <row r="49" spans="1:23" ht="12.75">
      <c r="A49" s="1">
        <v>210</v>
      </c>
      <c r="B49" s="1">
        <v>2</v>
      </c>
      <c r="C49" s="7">
        <v>1100</v>
      </c>
      <c r="D49" s="7">
        <v>12132</v>
      </c>
      <c r="E49" s="1"/>
      <c r="F49" s="1" t="s">
        <v>157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4">
        <v>46128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46128</v>
      </c>
      <c r="S49" s="4">
        <v>25276</v>
      </c>
      <c r="T49" s="4">
        <v>0</v>
      </c>
      <c r="U49" s="4">
        <v>0</v>
      </c>
      <c r="V49" s="4">
        <v>0</v>
      </c>
      <c r="W49" s="4">
        <f t="shared" si="1"/>
        <v>71404</v>
      </c>
    </row>
    <row r="50" spans="1:23" ht="12.75">
      <c r="A50" s="1">
        <v>210</v>
      </c>
      <c r="B50" s="1">
        <v>2</v>
      </c>
      <c r="C50" s="7">
        <v>1100</v>
      </c>
      <c r="D50" s="7">
        <v>12133</v>
      </c>
      <c r="E50" s="1"/>
      <c r="F50" s="1" t="s">
        <v>158</v>
      </c>
      <c r="G50" s="2">
        <v>1</v>
      </c>
      <c r="H50" s="2">
        <v>8</v>
      </c>
      <c r="I50" s="2">
        <v>1</v>
      </c>
      <c r="J50" s="2">
        <v>1</v>
      </c>
      <c r="K50" s="2">
        <v>0</v>
      </c>
      <c r="L50" s="2">
        <v>0</v>
      </c>
      <c r="M50" s="4">
        <v>614462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614462</v>
      </c>
      <c r="S50" s="4">
        <v>27000</v>
      </c>
      <c r="T50" s="4">
        <v>0</v>
      </c>
      <c r="U50" s="4">
        <v>0</v>
      </c>
      <c r="V50" s="4">
        <v>0</v>
      </c>
      <c r="W50" s="4">
        <f t="shared" si="1"/>
        <v>641462</v>
      </c>
    </row>
    <row r="51" spans="1:23" ht="12.75">
      <c r="A51" s="1">
        <v>210</v>
      </c>
      <c r="B51" s="1">
        <v>2</v>
      </c>
      <c r="C51" s="7">
        <v>1100</v>
      </c>
      <c r="D51" s="7">
        <v>12134</v>
      </c>
      <c r="E51" s="1"/>
      <c r="F51" s="1" t="s">
        <v>159</v>
      </c>
      <c r="G51" s="2">
        <v>0</v>
      </c>
      <c r="H51" s="2">
        <v>16</v>
      </c>
      <c r="I51" s="2">
        <v>10.68</v>
      </c>
      <c r="J51" s="2">
        <v>3.5060000000000002</v>
      </c>
      <c r="K51" s="2">
        <v>0</v>
      </c>
      <c r="L51" s="2">
        <v>0</v>
      </c>
      <c r="M51" s="4">
        <v>1783066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1783066</v>
      </c>
      <c r="S51" s="4">
        <v>90000</v>
      </c>
      <c r="T51" s="4">
        <v>0</v>
      </c>
      <c r="U51" s="4">
        <v>0</v>
      </c>
      <c r="V51" s="4">
        <v>0</v>
      </c>
      <c r="W51" s="4">
        <f t="shared" si="1"/>
        <v>1873066</v>
      </c>
    </row>
    <row r="52" spans="1:23" ht="12.75">
      <c r="A52" s="1">
        <v>210</v>
      </c>
      <c r="B52" s="1">
        <v>2</v>
      </c>
      <c r="C52" s="7">
        <v>1100</v>
      </c>
      <c r="D52" s="7">
        <v>12136</v>
      </c>
      <c r="E52" s="1"/>
      <c r="F52" s="1" t="s">
        <v>160</v>
      </c>
      <c r="G52" s="2">
        <v>0</v>
      </c>
      <c r="H52" s="2">
        <v>11</v>
      </c>
      <c r="I52" s="2">
        <v>1</v>
      </c>
      <c r="J52" s="2">
        <v>0</v>
      </c>
      <c r="K52" s="2">
        <v>0</v>
      </c>
      <c r="L52" s="2">
        <v>0</v>
      </c>
      <c r="M52" s="4">
        <v>613638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613638</v>
      </c>
      <c r="S52" s="4">
        <v>24500</v>
      </c>
      <c r="T52" s="4">
        <v>0</v>
      </c>
      <c r="U52" s="4">
        <v>0</v>
      </c>
      <c r="V52" s="4">
        <v>0</v>
      </c>
      <c r="W52" s="4">
        <f t="shared" si="1"/>
        <v>638138</v>
      </c>
    </row>
    <row r="53" spans="1:23" ht="12.75">
      <c r="A53" s="1">
        <v>210</v>
      </c>
      <c r="B53" s="1">
        <v>2</v>
      </c>
      <c r="C53" s="7">
        <v>1100</v>
      </c>
      <c r="D53" s="7">
        <v>12137</v>
      </c>
      <c r="E53" s="1"/>
      <c r="F53" s="1" t="s">
        <v>161</v>
      </c>
      <c r="G53" s="2">
        <v>0</v>
      </c>
      <c r="H53" s="2">
        <v>20</v>
      </c>
      <c r="I53" s="2">
        <v>3</v>
      </c>
      <c r="J53" s="2">
        <v>4</v>
      </c>
      <c r="K53" s="2">
        <v>0</v>
      </c>
      <c r="L53" s="2">
        <v>0</v>
      </c>
      <c r="M53" s="4">
        <v>1617936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1617936</v>
      </c>
      <c r="S53" s="4">
        <v>63000</v>
      </c>
      <c r="T53" s="4">
        <v>0</v>
      </c>
      <c r="U53" s="4">
        <v>0</v>
      </c>
      <c r="V53" s="4">
        <v>0</v>
      </c>
      <c r="W53" s="4">
        <f t="shared" si="1"/>
        <v>1680936</v>
      </c>
    </row>
    <row r="54" spans="1:23" ht="12.75">
      <c r="A54" s="1">
        <v>210</v>
      </c>
      <c r="B54" s="1">
        <v>2</v>
      </c>
      <c r="C54" s="7">
        <v>1100</v>
      </c>
      <c r="D54" s="7">
        <v>12138</v>
      </c>
      <c r="E54" s="1"/>
      <c r="F54" s="1" t="s">
        <v>491</v>
      </c>
      <c r="G54" s="2">
        <v>0</v>
      </c>
      <c r="H54" s="2">
        <v>11</v>
      </c>
      <c r="I54" s="2">
        <v>1</v>
      </c>
      <c r="J54" s="2">
        <v>2</v>
      </c>
      <c r="K54" s="2">
        <v>0</v>
      </c>
      <c r="L54" s="2">
        <v>0</v>
      </c>
      <c r="M54" s="4">
        <v>758520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758520</v>
      </c>
      <c r="S54" s="4">
        <v>38686</v>
      </c>
      <c r="T54" s="4">
        <v>0</v>
      </c>
      <c r="U54" s="4">
        <v>0</v>
      </c>
      <c r="V54" s="4">
        <v>0</v>
      </c>
      <c r="W54" s="4">
        <f t="shared" si="1"/>
        <v>797206</v>
      </c>
    </row>
    <row r="55" spans="1:23" ht="12.75">
      <c r="A55" s="1">
        <v>210</v>
      </c>
      <c r="B55" s="1">
        <v>2</v>
      </c>
      <c r="C55" s="7">
        <v>1100</v>
      </c>
      <c r="D55" s="7">
        <v>12139</v>
      </c>
      <c r="E55" s="1"/>
      <c r="F55" s="1" t="s">
        <v>162</v>
      </c>
      <c r="G55" s="2">
        <v>0</v>
      </c>
      <c r="H55" s="2">
        <v>16</v>
      </c>
      <c r="I55" s="2">
        <v>2</v>
      </c>
      <c r="J55" s="2">
        <v>2</v>
      </c>
      <c r="K55" s="2">
        <v>0</v>
      </c>
      <c r="L55" s="2">
        <v>0</v>
      </c>
      <c r="M55" s="4">
        <v>997728</v>
      </c>
      <c r="N55" s="4">
        <v>0</v>
      </c>
      <c r="O55" s="4">
        <v>0</v>
      </c>
      <c r="P55" s="4">
        <v>0</v>
      </c>
      <c r="Q55" s="4">
        <v>0</v>
      </c>
      <c r="R55" s="4">
        <f t="shared" si="0"/>
        <v>997728</v>
      </c>
      <c r="S55" s="4">
        <v>71300</v>
      </c>
      <c r="T55" s="4">
        <v>0</v>
      </c>
      <c r="U55" s="4">
        <v>0</v>
      </c>
      <c r="V55" s="4">
        <v>0</v>
      </c>
      <c r="W55" s="4">
        <f t="shared" si="1"/>
        <v>1069028</v>
      </c>
    </row>
    <row r="56" spans="1:23" ht="12.75">
      <c r="A56" s="1">
        <v>210</v>
      </c>
      <c r="B56" s="1">
        <v>2</v>
      </c>
      <c r="C56" s="7">
        <v>1100</v>
      </c>
      <c r="D56" s="7">
        <v>12142</v>
      </c>
      <c r="E56" s="1"/>
      <c r="F56" s="1" t="s">
        <v>163</v>
      </c>
      <c r="G56" s="2">
        <v>0</v>
      </c>
      <c r="H56" s="2">
        <v>4</v>
      </c>
      <c r="I56" s="2">
        <v>0</v>
      </c>
      <c r="J56" s="2">
        <v>0</v>
      </c>
      <c r="K56" s="2">
        <v>0</v>
      </c>
      <c r="L56" s="2">
        <v>0</v>
      </c>
      <c r="M56" s="4">
        <v>226956</v>
      </c>
      <c r="N56" s="4">
        <v>0</v>
      </c>
      <c r="O56" s="4">
        <v>0</v>
      </c>
      <c r="P56" s="4">
        <v>0</v>
      </c>
      <c r="Q56" s="4">
        <v>0</v>
      </c>
      <c r="R56" s="4">
        <f t="shared" si="0"/>
        <v>226956</v>
      </c>
      <c r="S56" s="4">
        <v>11420</v>
      </c>
      <c r="T56" s="4">
        <v>0</v>
      </c>
      <c r="U56" s="4">
        <v>0</v>
      </c>
      <c r="V56" s="4">
        <v>0</v>
      </c>
      <c r="W56" s="4">
        <f t="shared" si="1"/>
        <v>238376</v>
      </c>
    </row>
    <row r="57" spans="1:23" ht="12.75">
      <c r="A57" s="1">
        <v>210</v>
      </c>
      <c r="B57" s="1">
        <v>2</v>
      </c>
      <c r="C57" s="7">
        <v>1100</v>
      </c>
      <c r="D57" s="7">
        <v>12144</v>
      </c>
      <c r="E57" s="1"/>
      <c r="F57" s="1" t="s">
        <v>492</v>
      </c>
      <c r="G57" s="2">
        <v>0</v>
      </c>
      <c r="H57" s="2">
        <v>6</v>
      </c>
      <c r="I57" s="2">
        <v>4</v>
      </c>
      <c r="J57" s="2">
        <v>3</v>
      </c>
      <c r="K57" s="2">
        <v>0</v>
      </c>
      <c r="L57" s="2">
        <v>0</v>
      </c>
      <c r="M57" s="4">
        <v>673524</v>
      </c>
      <c r="N57" s="4">
        <v>0</v>
      </c>
      <c r="O57" s="4">
        <v>0</v>
      </c>
      <c r="P57" s="4">
        <v>0</v>
      </c>
      <c r="Q57" s="4">
        <v>0</v>
      </c>
      <c r="R57" s="4">
        <f t="shared" si="0"/>
        <v>673524</v>
      </c>
      <c r="S57" s="4">
        <v>81852</v>
      </c>
      <c r="T57" s="4">
        <v>0</v>
      </c>
      <c r="U57" s="4">
        <v>0</v>
      </c>
      <c r="V57" s="4">
        <v>0</v>
      </c>
      <c r="W57" s="4">
        <f t="shared" si="1"/>
        <v>755376</v>
      </c>
    </row>
    <row r="58" spans="1:23" ht="12.75">
      <c r="A58" s="1">
        <v>210</v>
      </c>
      <c r="B58" s="1">
        <v>2</v>
      </c>
      <c r="C58" s="7">
        <v>1100</v>
      </c>
      <c r="D58" s="7">
        <v>12148</v>
      </c>
      <c r="E58" s="1"/>
      <c r="F58" s="1" t="s">
        <v>164</v>
      </c>
      <c r="G58" s="2">
        <v>0</v>
      </c>
      <c r="H58" s="2">
        <v>11</v>
      </c>
      <c r="I58" s="2">
        <v>2</v>
      </c>
      <c r="J58" s="2">
        <v>0</v>
      </c>
      <c r="K58" s="2">
        <v>0</v>
      </c>
      <c r="L58" s="2">
        <v>0</v>
      </c>
      <c r="M58" s="4">
        <v>781776</v>
      </c>
      <c r="N58" s="4">
        <v>0</v>
      </c>
      <c r="O58" s="4">
        <v>0</v>
      </c>
      <c r="P58" s="4">
        <v>0</v>
      </c>
      <c r="Q58" s="4">
        <v>0</v>
      </c>
      <c r="R58" s="4">
        <f t="shared" si="0"/>
        <v>781776</v>
      </c>
      <c r="S58" s="4">
        <v>24500</v>
      </c>
      <c r="T58" s="4">
        <v>0</v>
      </c>
      <c r="U58" s="4">
        <v>0</v>
      </c>
      <c r="V58" s="4">
        <v>0</v>
      </c>
      <c r="W58" s="4">
        <f t="shared" si="1"/>
        <v>806276</v>
      </c>
    </row>
    <row r="59" spans="1:23" ht="12.75">
      <c r="A59" s="1">
        <v>210</v>
      </c>
      <c r="B59" s="1">
        <v>2</v>
      </c>
      <c r="C59" s="7">
        <v>1100</v>
      </c>
      <c r="D59" s="7">
        <v>12149</v>
      </c>
      <c r="E59" s="1"/>
      <c r="F59" s="1" t="s">
        <v>165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f t="shared" si="0"/>
        <v>0</v>
      </c>
      <c r="S59" s="4">
        <v>11000</v>
      </c>
      <c r="T59" s="4">
        <v>0</v>
      </c>
      <c r="U59" s="4">
        <v>0</v>
      </c>
      <c r="V59" s="4">
        <v>0</v>
      </c>
      <c r="W59" s="4">
        <f t="shared" si="1"/>
        <v>11000</v>
      </c>
    </row>
    <row r="60" spans="1:23" ht="12.75">
      <c r="A60" s="1">
        <v>210</v>
      </c>
      <c r="B60" s="1">
        <v>2</v>
      </c>
      <c r="C60" s="7">
        <v>1100</v>
      </c>
      <c r="D60" s="7">
        <v>12151</v>
      </c>
      <c r="E60" s="1"/>
      <c r="F60" s="1" t="s">
        <v>166</v>
      </c>
      <c r="G60" s="2">
        <v>0</v>
      </c>
      <c r="H60" s="2">
        <v>14</v>
      </c>
      <c r="I60" s="2">
        <v>3</v>
      </c>
      <c r="J60" s="2">
        <v>1</v>
      </c>
      <c r="K60" s="2">
        <v>0</v>
      </c>
      <c r="L60" s="2">
        <v>0</v>
      </c>
      <c r="M60" s="4">
        <v>1052628</v>
      </c>
      <c r="N60" s="4">
        <v>0</v>
      </c>
      <c r="O60" s="4">
        <v>0</v>
      </c>
      <c r="P60" s="4">
        <v>0</v>
      </c>
      <c r="Q60" s="4">
        <v>0</v>
      </c>
      <c r="R60" s="4">
        <f t="shared" si="0"/>
        <v>1052628</v>
      </c>
      <c r="S60" s="4">
        <v>53184</v>
      </c>
      <c r="T60" s="4">
        <v>0</v>
      </c>
      <c r="U60" s="4">
        <v>0</v>
      </c>
      <c r="V60" s="4">
        <v>0</v>
      </c>
      <c r="W60" s="4">
        <f t="shared" si="1"/>
        <v>1105812</v>
      </c>
    </row>
    <row r="61" spans="1:23" ht="12.75">
      <c r="A61" s="1">
        <v>210</v>
      </c>
      <c r="B61" s="1">
        <v>2</v>
      </c>
      <c r="C61" s="7">
        <v>1100</v>
      </c>
      <c r="D61" s="7">
        <v>12153</v>
      </c>
      <c r="E61" s="1"/>
      <c r="F61" s="1" t="s">
        <v>167</v>
      </c>
      <c r="G61" s="2">
        <v>0</v>
      </c>
      <c r="H61" s="2">
        <v>11.485</v>
      </c>
      <c r="I61" s="2">
        <v>2</v>
      </c>
      <c r="J61" s="2">
        <v>1</v>
      </c>
      <c r="K61" s="2">
        <v>0</v>
      </c>
      <c r="L61" s="2">
        <v>0</v>
      </c>
      <c r="M61" s="4">
        <v>952134</v>
      </c>
      <c r="N61" s="4">
        <v>0</v>
      </c>
      <c r="O61" s="4">
        <v>0</v>
      </c>
      <c r="P61" s="4">
        <v>0</v>
      </c>
      <c r="Q61" s="4">
        <v>0</v>
      </c>
      <c r="R61" s="4">
        <f t="shared" si="0"/>
        <v>952134</v>
      </c>
      <c r="S61" s="4">
        <v>24500</v>
      </c>
      <c r="T61" s="4">
        <v>0</v>
      </c>
      <c r="U61" s="4">
        <v>0</v>
      </c>
      <c r="V61" s="4">
        <v>0</v>
      </c>
      <c r="W61" s="4">
        <f t="shared" si="1"/>
        <v>976634</v>
      </c>
    </row>
    <row r="62" spans="1:23" ht="12.75">
      <c r="A62" s="1">
        <v>210</v>
      </c>
      <c r="B62" s="1">
        <v>2</v>
      </c>
      <c r="C62" s="7">
        <v>1100</v>
      </c>
      <c r="D62" s="7">
        <v>12154</v>
      </c>
      <c r="E62" s="1"/>
      <c r="F62" s="1" t="s">
        <v>168</v>
      </c>
      <c r="G62" s="2">
        <v>0</v>
      </c>
      <c r="H62" s="2">
        <v>7</v>
      </c>
      <c r="I62" s="2">
        <v>1</v>
      </c>
      <c r="J62" s="2">
        <v>1</v>
      </c>
      <c r="K62" s="2">
        <v>0</v>
      </c>
      <c r="L62" s="2">
        <v>0</v>
      </c>
      <c r="M62" s="4">
        <v>603690</v>
      </c>
      <c r="N62" s="4">
        <v>0</v>
      </c>
      <c r="O62" s="4">
        <v>0</v>
      </c>
      <c r="P62" s="4">
        <v>0</v>
      </c>
      <c r="Q62" s="4">
        <v>0</v>
      </c>
      <c r="R62" s="4">
        <f t="shared" si="0"/>
        <v>603690</v>
      </c>
      <c r="S62" s="4">
        <v>18000</v>
      </c>
      <c r="T62" s="4">
        <v>0</v>
      </c>
      <c r="U62" s="4">
        <v>0</v>
      </c>
      <c r="V62" s="4">
        <v>0</v>
      </c>
      <c r="W62" s="4">
        <f t="shared" si="1"/>
        <v>621690</v>
      </c>
    </row>
    <row r="63" spans="1:23" ht="12.75">
      <c r="A63" s="1">
        <v>210</v>
      </c>
      <c r="B63" s="1">
        <v>2</v>
      </c>
      <c r="C63" s="7">
        <v>1100</v>
      </c>
      <c r="D63" s="7">
        <v>12155</v>
      </c>
      <c r="E63" s="1"/>
      <c r="F63" s="1" t="s">
        <v>169</v>
      </c>
      <c r="G63" s="2">
        <v>0</v>
      </c>
      <c r="H63" s="2">
        <v>10</v>
      </c>
      <c r="I63" s="2">
        <v>2</v>
      </c>
      <c r="J63" s="2">
        <v>1</v>
      </c>
      <c r="K63" s="2">
        <v>0</v>
      </c>
      <c r="L63" s="2">
        <v>0</v>
      </c>
      <c r="M63" s="4">
        <v>713616</v>
      </c>
      <c r="N63" s="4">
        <v>0</v>
      </c>
      <c r="O63" s="4">
        <v>0</v>
      </c>
      <c r="P63" s="4">
        <v>0</v>
      </c>
      <c r="Q63" s="4">
        <v>0</v>
      </c>
      <c r="R63" s="4">
        <f t="shared" si="0"/>
        <v>713616</v>
      </c>
      <c r="S63" s="4">
        <v>40942</v>
      </c>
      <c r="T63" s="4">
        <v>0</v>
      </c>
      <c r="U63" s="4">
        <v>0</v>
      </c>
      <c r="V63" s="4">
        <v>0</v>
      </c>
      <c r="W63" s="4">
        <f t="shared" si="1"/>
        <v>754558</v>
      </c>
    </row>
    <row r="64" spans="1:23" ht="12.75">
      <c r="A64" s="1">
        <v>210</v>
      </c>
      <c r="B64" s="1">
        <v>2</v>
      </c>
      <c r="C64" s="7">
        <v>1100</v>
      </c>
      <c r="D64" s="7">
        <v>12156</v>
      </c>
      <c r="E64" s="1"/>
      <c r="F64" s="1" t="s">
        <v>493</v>
      </c>
      <c r="G64" s="2">
        <v>0</v>
      </c>
      <c r="H64" s="2">
        <v>21.896</v>
      </c>
      <c r="I64" s="2">
        <v>6</v>
      </c>
      <c r="J64" s="2">
        <v>3.4939999999999998</v>
      </c>
      <c r="K64" s="2">
        <v>0</v>
      </c>
      <c r="L64" s="2">
        <v>0</v>
      </c>
      <c r="M64" s="4">
        <v>2030542</v>
      </c>
      <c r="N64" s="4">
        <v>0</v>
      </c>
      <c r="O64" s="4">
        <v>0</v>
      </c>
      <c r="P64" s="4">
        <v>0</v>
      </c>
      <c r="Q64" s="4">
        <v>0</v>
      </c>
      <c r="R64" s="4">
        <f t="shared" si="0"/>
        <v>2030542</v>
      </c>
      <c r="S64" s="4">
        <v>105446</v>
      </c>
      <c r="T64" s="4">
        <v>0</v>
      </c>
      <c r="U64" s="4">
        <v>0</v>
      </c>
      <c r="V64" s="4">
        <v>0</v>
      </c>
      <c r="W64" s="4">
        <f t="shared" si="1"/>
        <v>2135988</v>
      </c>
    </row>
    <row r="65" spans="1:23" ht="12.75">
      <c r="A65" s="1">
        <v>210</v>
      </c>
      <c r="B65" s="1">
        <v>2</v>
      </c>
      <c r="C65" s="7">
        <v>1100</v>
      </c>
      <c r="D65" s="7">
        <v>12180</v>
      </c>
      <c r="E65" s="1"/>
      <c r="F65" s="1" t="s">
        <v>171</v>
      </c>
      <c r="G65" s="2">
        <v>0</v>
      </c>
      <c r="H65" s="2">
        <v>4</v>
      </c>
      <c r="I65" s="2">
        <v>1</v>
      </c>
      <c r="J65" s="2">
        <v>2</v>
      </c>
      <c r="K65" s="2">
        <v>0</v>
      </c>
      <c r="L65" s="2">
        <v>0</v>
      </c>
      <c r="M65" s="4">
        <v>416652</v>
      </c>
      <c r="N65" s="4">
        <v>0</v>
      </c>
      <c r="O65" s="4">
        <v>0</v>
      </c>
      <c r="P65" s="4">
        <v>0</v>
      </c>
      <c r="Q65" s="4">
        <v>0</v>
      </c>
      <c r="R65" s="4">
        <f t="shared" si="0"/>
        <v>416652</v>
      </c>
      <c r="S65" s="4">
        <v>16000</v>
      </c>
      <c r="T65" s="4">
        <v>0</v>
      </c>
      <c r="U65" s="4">
        <v>0</v>
      </c>
      <c r="V65" s="4">
        <v>0</v>
      </c>
      <c r="W65" s="4">
        <f t="shared" si="1"/>
        <v>432652</v>
      </c>
    </row>
    <row r="66" spans="1:23" ht="12.75">
      <c r="A66" s="1">
        <v>210</v>
      </c>
      <c r="B66" s="1">
        <v>2</v>
      </c>
      <c r="C66" s="7">
        <v>1100</v>
      </c>
      <c r="D66" s="7">
        <v>12181</v>
      </c>
      <c r="E66" s="1"/>
      <c r="F66" s="1" t="s">
        <v>172</v>
      </c>
      <c r="G66" s="2">
        <v>0</v>
      </c>
      <c r="H66" s="2">
        <v>2.515</v>
      </c>
      <c r="I66" s="2">
        <v>1</v>
      </c>
      <c r="J66" s="2">
        <v>0</v>
      </c>
      <c r="K66" s="2">
        <v>0</v>
      </c>
      <c r="L66" s="2">
        <v>0</v>
      </c>
      <c r="M66" s="4">
        <v>193008</v>
      </c>
      <c r="N66" s="4">
        <v>0</v>
      </c>
      <c r="O66" s="4">
        <v>0</v>
      </c>
      <c r="P66" s="4">
        <v>0</v>
      </c>
      <c r="Q66" s="4">
        <v>0</v>
      </c>
      <c r="R66" s="4">
        <f t="shared" si="0"/>
        <v>193008</v>
      </c>
      <c r="S66" s="4">
        <v>11420</v>
      </c>
      <c r="T66" s="4">
        <v>0</v>
      </c>
      <c r="U66" s="4">
        <v>0</v>
      </c>
      <c r="V66" s="4">
        <v>0</v>
      </c>
      <c r="W66" s="4">
        <f t="shared" si="1"/>
        <v>204428</v>
      </c>
    </row>
    <row r="67" spans="1:23" ht="12.75">
      <c r="A67" s="1">
        <v>210</v>
      </c>
      <c r="B67" s="1">
        <v>2</v>
      </c>
      <c r="C67" s="7">
        <v>1100</v>
      </c>
      <c r="D67" s="7">
        <v>16358</v>
      </c>
      <c r="E67" s="1"/>
      <c r="F67" s="1" t="s">
        <v>410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f t="shared" si="0"/>
        <v>0</v>
      </c>
      <c r="S67" s="4">
        <v>10000</v>
      </c>
      <c r="T67" s="4">
        <v>0</v>
      </c>
      <c r="U67" s="4">
        <v>0</v>
      </c>
      <c r="V67" s="4">
        <v>0</v>
      </c>
      <c r="W67" s="4">
        <f t="shared" si="1"/>
        <v>10000</v>
      </c>
    </row>
    <row r="68" spans="1:23" ht="12.75">
      <c r="A68" s="1">
        <v>210</v>
      </c>
      <c r="B68" s="1">
        <v>2</v>
      </c>
      <c r="C68" s="7">
        <v>1100</v>
      </c>
      <c r="D68" s="7">
        <v>18041</v>
      </c>
      <c r="E68" s="1"/>
      <c r="F68" s="1" t="s">
        <v>455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f t="shared" si="0"/>
        <v>0</v>
      </c>
      <c r="S68" s="23">
        <v>120000</v>
      </c>
      <c r="T68" s="23">
        <v>0</v>
      </c>
      <c r="U68" s="23">
        <v>0</v>
      </c>
      <c r="V68" s="23">
        <v>0</v>
      </c>
      <c r="W68" s="23">
        <f t="shared" si="1"/>
        <v>120000</v>
      </c>
    </row>
    <row r="69" spans="1:23" ht="12.75">
      <c r="A69" s="1"/>
      <c r="B69" s="1"/>
      <c r="C69" s="7"/>
      <c r="D69" s="7"/>
      <c r="E69" s="1"/>
      <c r="F69" s="1"/>
      <c r="G69" s="2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>
      <c r="A70" s="1"/>
      <c r="B70" s="1"/>
      <c r="C70" s="7"/>
      <c r="D70" s="7"/>
      <c r="E70" s="1"/>
      <c r="F70" s="6" t="s">
        <v>516</v>
      </c>
      <c r="G70" s="2">
        <f aca="true" t="shared" si="6" ref="G70:L70">SUM(G38:G69)</f>
        <v>1</v>
      </c>
      <c r="H70" s="2">
        <f t="shared" si="6"/>
        <v>255.64600000000002</v>
      </c>
      <c r="I70" s="2">
        <f t="shared" si="6"/>
        <v>59.18</v>
      </c>
      <c r="J70" s="2">
        <f t="shared" si="6"/>
        <v>62.5</v>
      </c>
      <c r="K70" s="2">
        <f t="shared" si="6"/>
        <v>0</v>
      </c>
      <c r="L70" s="2">
        <f t="shared" si="6"/>
        <v>0</v>
      </c>
      <c r="M70" s="4">
        <f>SUM(M38:M68)</f>
        <v>20881460</v>
      </c>
      <c r="N70" s="4">
        <f aca="true" t="shared" si="7" ref="N70:W70">SUM(N38:N68)</f>
        <v>0</v>
      </c>
      <c r="O70" s="4">
        <f t="shared" si="7"/>
        <v>476101</v>
      </c>
      <c r="P70" s="4">
        <f t="shared" si="7"/>
        <v>0</v>
      </c>
      <c r="Q70" s="4">
        <f t="shared" si="7"/>
        <v>103754</v>
      </c>
      <c r="R70" s="4">
        <f t="shared" si="7"/>
        <v>21461315</v>
      </c>
      <c r="S70" s="4">
        <f t="shared" si="7"/>
        <v>1216337</v>
      </c>
      <c r="T70" s="4">
        <f t="shared" si="7"/>
        <v>0</v>
      </c>
      <c r="U70" s="4">
        <f t="shared" si="7"/>
        <v>0</v>
      </c>
      <c r="V70" s="4">
        <f t="shared" si="7"/>
        <v>0</v>
      </c>
      <c r="W70" s="4">
        <f t="shared" si="7"/>
        <v>22677652</v>
      </c>
    </row>
    <row r="71" spans="1:23" ht="12.75">
      <c r="A71" s="1"/>
      <c r="B71" s="1"/>
      <c r="C71" s="7"/>
      <c r="D71" s="7"/>
      <c r="E71" s="1"/>
      <c r="F71" s="1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>
      <c r="A72" s="1"/>
      <c r="B72" s="1"/>
      <c r="C72" s="7"/>
      <c r="D72" s="7"/>
      <c r="E72" s="1"/>
      <c r="F72" s="6" t="s">
        <v>517</v>
      </c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>
      <c r="A73" s="1"/>
      <c r="B73" s="1"/>
      <c r="C73" s="7"/>
      <c r="D73" s="7"/>
      <c r="E73" s="1"/>
      <c r="F73" s="6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>
      <c r="A74" s="1">
        <v>230</v>
      </c>
      <c r="B74" s="1">
        <v>2</v>
      </c>
      <c r="C74" s="7">
        <v>1100</v>
      </c>
      <c r="D74" s="7">
        <v>12078</v>
      </c>
      <c r="E74" s="1"/>
      <c r="F74" s="1" t="s">
        <v>144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4">
        <v>0</v>
      </c>
      <c r="N74" s="4">
        <v>0</v>
      </c>
      <c r="O74" s="4">
        <v>0</v>
      </c>
      <c r="P74" s="4">
        <v>0</v>
      </c>
      <c r="Q74" s="4">
        <v>14641</v>
      </c>
      <c r="R74" s="4">
        <f>SUM(M74:Q74)</f>
        <v>14641</v>
      </c>
      <c r="S74" s="4">
        <v>0</v>
      </c>
      <c r="T74" s="4">
        <v>0</v>
      </c>
      <c r="U74" s="4">
        <v>0</v>
      </c>
      <c r="V74" s="4">
        <v>0</v>
      </c>
      <c r="W74" s="4">
        <f>SUM(R74:V74)</f>
        <v>14641</v>
      </c>
    </row>
    <row r="75" spans="1:23" ht="12.75">
      <c r="A75" s="1">
        <v>230</v>
      </c>
      <c r="B75" s="1">
        <v>2</v>
      </c>
      <c r="C75" s="7">
        <v>1100</v>
      </c>
      <c r="D75" s="7">
        <v>12183</v>
      </c>
      <c r="E75" s="1"/>
      <c r="F75" s="1" t="s">
        <v>173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4">
        <v>48012</v>
      </c>
      <c r="N75" s="4">
        <v>0</v>
      </c>
      <c r="O75" s="4">
        <v>7696</v>
      </c>
      <c r="P75" s="4">
        <v>0</v>
      </c>
      <c r="Q75" s="4">
        <v>0</v>
      </c>
      <c r="R75" s="4">
        <f t="shared" si="0"/>
        <v>55708</v>
      </c>
      <c r="S75" s="4">
        <v>90144</v>
      </c>
      <c r="T75" s="4">
        <v>0</v>
      </c>
      <c r="U75" s="4">
        <v>0</v>
      </c>
      <c r="V75" s="4">
        <v>0</v>
      </c>
      <c r="W75" s="4">
        <f t="shared" si="1"/>
        <v>145852</v>
      </c>
    </row>
    <row r="76" spans="1:23" ht="12.75">
      <c r="A76" s="1">
        <v>230</v>
      </c>
      <c r="B76" s="1">
        <v>2</v>
      </c>
      <c r="C76" s="7">
        <v>1100</v>
      </c>
      <c r="D76" s="7">
        <v>12185</v>
      </c>
      <c r="E76" s="1"/>
      <c r="F76" s="1" t="s">
        <v>174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4">
        <v>0</v>
      </c>
      <c r="N76" s="4">
        <v>0</v>
      </c>
      <c r="O76" s="4">
        <v>66359</v>
      </c>
      <c r="P76" s="4">
        <v>0</v>
      </c>
      <c r="Q76" s="4">
        <v>0</v>
      </c>
      <c r="R76" s="4">
        <f t="shared" si="0"/>
        <v>66359</v>
      </c>
      <c r="S76" s="4">
        <v>0</v>
      </c>
      <c r="T76" s="4">
        <v>0</v>
      </c>
      <c r="U76" s="4">
        <v>0</v>
      </c>
      <c r="V76" s="4">
        <v>0</v>
      </c>
      <c r="W76" s="4">
        <f t="shared" si="1"/>
        <v>66359</v>
      </c>
    </row>
    <row r="77" spans="1:23" ht="12.75">
      <c r="A77" s="1">
        <v>230</v>
      </c>
      <c r="B77" s="1">
        <v>2</v>
      </c>
      <c r="C77" s="7">
        <v>1100</v>
      </c>
      <c r="D77" s="7">
        <v>12186</v>
      </c>
      <c r="E77" s="1"/>
      <c r="F77" s="1" t="s">
        <v>175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4">
        <v>28764</v>
      </c>
      <c r="N77" s="4">
        <v>0</v>
      </c>
      <c r="O77" s="4">
        <v>0</v>
      </c>
      <c r="P77" s="4">
        <v>0</v>
      </c>
      <c r="Q77" s="4">
        <v>0</v>
      </c>
      <c r="R77" s="4">
        <f t="shared" si="0"/>
        <v>28764</v>
      </c>
      <c r="S77" s="4">
        <v>3000</v>
      </c>
      <c r="T77" s="4">
        <v>0</v>
      </c>
      <c r="U77" s="4">
        <v>0</v>
      </c>
      <c r="V77" s="4">
        <v>0</v>
      </c>
      <c r="W77" s="4">
        <f t="shared" si="1"/>
        <v>31764</v>
      </c>
    </row>
    <row r="78" spans="1:23" ht="12.75">
      <c r="A78" s="1">
        <v>230</v>
      </c>
      <c r="B78" s="1">
        <v>2</v>
      </c>
      <c r="C78" s="7">
        <v>1100</v>
      </c>
      <c r="D78" s="7">
        <v>12187</v>
      </c>
      <c r="E78" s="1"/>
      <c r="F78" s="1" t="s">
        <v>176</v>
      </c>
      <c r="G78" s="2">
        <v>0</v>
      </c>
      <c r="H78" s="2">
        <v>8</v>
      </c>
      <c r="I78" s="2">
        <v>2</v>
      </c>
      <c r="J78" s="2">
        <v>3</v>
      </c>
      <c r="K78" s="2">
        <v>0</v>
      </c>
      <c r="L78" s="2">
        <v>0</v>
      </c>
      <c r="M78" s="4">
        <v>978006</v>
      </c>
      <c r="N78" s="4">
        <v>0</v>
      </c>
      <c r="O78" s="4">
        <v>0</v>
      </c>
      <c r="P78" s="4">
        <v>0</v>
      </c>
      <c r="Q78" s="4">
        <v>0</v>
      </c>
      <c r="R78" s="4">
        <f t="shared" si="0"/>
        <v>978006</v>
      </c>
      <c r="S78" s="4">
        <v>22814</v>
      </c>
      <c r="T78" s="4">
        <v>0</v>
      </c>
      <c r="U78" s="4">
        <v>0</v>
      </c>
      <c r="V78" s="4">
        <v>0</v>
      </c>
      <c r="W78" s="4">
        <f t="shared" si="1"/>
        <v>1000820</v>
      </c>
    </row>
    <row r="79" spans="1:23" ht="12.75">
      <c r="A79" s="1">
        <v>230</v>
      </c>
      <c r="B79" s="1">
        <v>2</v>
      </c>
      <c r="C79" s="7">
        <v>1100</v>
      </c>
      <c r="D79" s="7">
        <v>12189</v>
      </c>
      <c r="E79" s="1"/>
      <c r="F79" s="1" t="s">
        <v>177</v>
      </c>
      <c r="G79" s="2">
        <v>1</v>
      </c>
      <c r="H79" s="2">
        <v>13</v>
      </c>
      <c r="I79" s="2">
        <v>3</v>
      </c>
      <c r="J79" s="2">
        <v>5</v>
      </c>
      <c r="K79" s="2">
        <v>0</v>
      </c>
      <c r="L79" s="2">
        <v>0</v>
      </c>
      <c r="M79" s="4">
        <v>1478496</v>
      </c>
      <c r="N79" s="4">
        <v>0</v>
      </c>
      <c r="O79" s="4">
        <v>10205</v>
      </c>
      <c r="P79" s="4">
        <v>0</v>
      </c>
      <c r="Q79" s="4">
        <v>0</v>
      </c>
      <c r="R79" s="4">
        <f>SUM(M79:Q79)</f>
        <v>1488701</v>
      </c>
      <c r="S79" s="4">
        <v>37454</v>
      </c>
      <c r="T79" s="4">
        <v>0</v>
      </c>
      <c r="U79" s="4">
        <v>0</v>
      </c>
      <c r="V79" s="4">
        <v>0</v>
      </c>
      <c r="W79" s="4">
        <f>SUM(R79:V79)</f>
        <v>1526155</v>
      </c>
    </row>
    <row r="80" spans="1:23" ht="12.75">
      <c r="A80" s="1">
        <v>230</v>
      </c>
      <c r="B80" s="1">
        <v>2</v>
      </c>
      <c r="C80" s="7">
        <v>1100</v>
      </c>
      <c r="D80" s="7">
        <v>12190</v>
      </c>
      <c r="E80" s="1"/>
      <c r="F80" s="1" t="s">
        <v>178</v>
      </c>
      <c r="G80" s="2">
        <v>0</v>
      </c>
      <c r="H80" s="2">
        <v>16.44</v>
      </c>
      <c r="I80" s="2">
        <v>3</v>
      </c>
      <c r="J80" s="2">
        <v>0.279</v>
      </c>
      <c r="K80" s="2">
        <v>0</v>
      </c>
      <c r="L80" s="2">
        <v>0</v>
      </c>
      <c r="M80" s="4">
        <v>1533756</v>
      </c>
      <c r="N80" s="4">
        <v>0</v>
      </c>
      <c r="O80" s="4">
        <v>57996</v>
      </c>
      <c r="P80" s="4">
        <v>0</v>
      </c>
      <c r="Q80" s="4">
        <v>0</v>
      </c>
      <c r="R80" s="4">
        <f>SUM(M80:Q80)</f>
        <v>1591752</v>
      </c>
      <c r="S80" s="4">
        <v>39417</v>
      </c>
      <c r="T80" s="4">
        <v>0</v>
      </c>
      <c r="U80" s="4">
        <v>0</v>
      </c>
      <c r="V80" s="4">
        <v>0</v>
      </c>
      <c r="W80" s="4">
        <f>SUM(R80:V80)</f>
        <v>1631169</v>
      </c>
    </row>
    <row r="81" spans="1:23" ht="12.75">
      <c r="A81" s="1">
        <v>230</v>
      </c>
      <c r="B81" s="1">
        <v>2</v>
      </c>
      <c r="C81" s="7">
        <v>1100</v>
      </c>
      <c r="D81" s="7">
        <v>12253</v>
      </c>
      <c r="E81" s="1"/>
      <c r="F81" s="1" t="s">
        <v>487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f>SUM(M81:Q81)</f>
        <v>0</v>
      </c>
      <c r="S81" s="4">
        <v>2000</v>
      </c>
      <c r="T81" s="4">
        <v>0</v>
      </c>
      <c r="U81" s="4">
        <v>0</v>
      </c>
      <c r="V81" s="4">
        <v>0</v>
      </c>
      <c r="W81" s="4">
        <f>SUM(R81:V81)</f>
        <v>2000</v>
      </c>
    </row>
    <row r="82" spans="1:23" ht="12.75">
      <c r="A82" s="1">
        <v>230</v>
      </c>
      <c r="B82" s="1">
        <v>2</v>
      </c>
      <c r="C82" s="7">
        <v>1100</v>
      </c>
      <c r="D82" s="7">
        <v>16742</v>
      </c>
      <c r="E82" s="1"/>
      <c r="F82" s="1" t="s">
        <v>420</v>
      </c>
      <c r="G82" s="22">
        <v>0</v>
      </c>
      <c r="H82" s="22">
        <v>1</v>
      </c>
      <c r="I82" s="22">
        <v>0</v>
      </c>
      <c r="J82" s="22">
        <v>0</v>
      </c>
      <c r="K82" s="22">
        <v>0</v>
      </c>
      <c r="L82" s="22">
        <v>0</v>
      </c>
      <c r="M82" s="23">
        <v>3848</v>
      </c>
      <c r="N82" s="23">
        <v>0</v>
      </c>
      <c r="O82" s="23">
        <v>0</v>
      </c>
      <c r="P82" s="23">
        <v>0</v>
      </c>
      <c r="Q82" s="23">
        <v>0</v>
      </c>
      <c r="R82" s="23">
        <f>SUM(M82:Q82)</f>
        <v>3848</v>
      </c>
      <c r="S82" s="23">
        <v>0</v>
      </c>
      <c r="T82" s="23">
        <v>0</v>
      </c>
      <c r="U82" s="23">
        <v>0</v>
      </c>
      <c r="V82" s="23">
        <v>0</v>
      </c>
      <c r="W82" s="23">
        <f>SUM(R82:V82)</f>
        <v>3848</v>
      </c>
    </row>
    <row r="83" spans="1:23" ht="12.75">
      <c r="A83" s="1"/>
      <c r="B83" s="1"/>
      <c r="C83" s="7"/>
      <c r="D83" s="7"/>
      <c r="E83" s="1"/>
      <c r="F83" s="1"/>
      <c r="G83" s="2"/>
      <c r="H83" s="2"/>
      <c r="I83" s="2"/>
      <c r="J83" s="2"/>
      <c r="K83" s="2"/>
      <c r="L83" s="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>
      <c r="A84" s="1"/>
      <c r="B84" s="1"/>
      <c r="C84" s="7"/>
      <c r="D84" s="7"/>
      <c r="E84" s="1"/>
      <c r="F84" s="6" t="s">
        <v>518</v>
      </c>
      <c r="G84" s="2">
        <f aca="true" t="shared" si="8" ref="G84:M84">SUM(G74:G83)</f>
        <v>1</v>
      </c>
      <c r="H84" s="2">
        <f t="shared" si="8"/>
        <v>38.44</v>
      </c>
      <c r="I84" s="2">
        <f t="shared" si="8"/>
        <v>10</v>
      </c>
      <c r="J84" s="2">
        <f t="shared" si="8"/>
        <v>8.279</v>
      </c>
      <c r="K84" s="2">
        <f t="shared" si="8"/>
        <v>0</v>
      </c>
      <c r="L84" s="2">
        <f t="shared" si="8"/>
        <v>0</v>
      </c>
      <c r="M84" s="4">
        <f t="shared" si="8"/>
        <v>4070882</v>
      </c>
      <c r="N84" s="4">
        <f aca="true" t="shared" si="9" ref="N84:V84">SUM(N74:N83)</f>
        <v>0</v>
      </c>
      <c r="O84" s="4">
        <f t="shared" si="9"/>
        <v>142256</v>
      </c>
      <c r="P84" s="4">
        <f t="shared" si="9"/>
        <v>0</v>
      </c>
      <c r="Q84" s="4">
        <f t="shared" si="9"/>
        <v>14641</v>
      </c>
      <c r="R84" s="4">
        <f t="shared" si="9"/>
        <v>4227779</v>
      </c>
      <c r="S84" s="4">
        <f t="shared" si="9"/>
        <v>194829</v>
      </c>
      <c r="T84" s="4">
        <f t="shared" si="9"/>
        <v>0</v>
      </c>
      <c r="U84" s="4">
        <f t="shared" si="9"/>
        <v>0</v>
      </c>
      <c r="V84" s="4">
        <f t="shared" si="9"/>
        <v>0</v>
      </c>
      <c r="W84" s="4">
        <f>SUM(W74:W83)</f>
        <v>4422608</v>
      </c>
    </row>
    <row r="85" spans="1:23" ht="12.75">
      <c r="A85" s="1"/>
      <c r="B85" s="1"/>
      <c r="C85" s="7"/>
      <c r="D85" s="7"/>
      <c r="E85" s="1"/>
      <c r="F85" s="1"/>
      <c r="G85" s="2"/>
      <c r="H85" s="2"/>
      <c r="I85" s="2"/>
      <c r="J85" s="2"/>
      <c r="K85" s="2"/>
      <c r="L85" s="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1"/>
      <c r="B86" s="1"/>
      <c r="C86" s="7"/>
      <c r="D86" s="7"/>
      <c r="E86" s="1"/>
      <c r="F86" s="6" t="s">
        <v>519</v>
      </c>
      <c r="G86" s="2"/>
      <c r="H86" s="2"/>
      <c r="I86" s="2"/>
      <c r="J86" s="2"/>
      <c r="K86" s="2"/>
      <c r="L86" s="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1"/>
      <c r="B87" s="1"/>
      <c r="C87" s="7"/>
      <c r="D87" s="7"/>
      <c r="E87" s="1"/>
      <c r="F87" s="1"/>
      <c r="G87" s="2"/>
      <c r="H87" s="2"/>
      <c r="I87" s="2"/>
      <c r="J87" s="2"/>
      <c r="K87" s="2"/>
      <c r="L87" s="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1">
        <v>270</v>
      </c>
      <c r="B88" s="1">
        <v>2</v>
      </c>
      <c r="C88" s="7">
        <v>1100</v>
      </c>
      <c r="D88" s="7">
        <v>12079</v>
      </c>
      <c r="E88" s="1"/>
      <c r="F88" s="1" t="s">
        <v>145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4">
        <v>0</v>
      </c>
      <c r="N88" s="4">
        <v>0</v>
      </c>
      <c r="O88" s="4">
        <v>0</v>
      </c>
      <c r="P88" s="4">
        <v>0</v>
      </c>
      <c r="Q88" s="4">
        <v>25757</v>
      </c>
      <c r="R88" s="4">
        <f aca="true" t="shared" si="10" ref="R88:R103">SUM(M88:Q88)</f>
        <v>25757</v>
      </c>
      <c r="S88" s="4">
        <v>0</v>
      </c>
      <c r="T88" s="4">
        <v>0</v>
      </c>
      <c r="U88" s="4">
        <v>0</v>
      </c>
      <c r="V88" s="4">
        <v>0</v>
      </c>
      <c r="W88" s="4">
        <f aca="true" t="shared" si="11" ref="W88:W103">SUM(R88:V88)</f>
        <v>25757</v>
      </c>
    </row>
    <row r="89" spans="1:23" ht="12.75">
      <c r="A89" s="1">
        <v>270</v>
      </c>
      <c r="B89" s="1">
        <v>2</v>
      </c>
      <c r="C89" s="7">
        <v>1100</v>
      </c>
      <c r="D89" s="7">
        <v>12191</v>
      </c>
      <c r="E89" s="1"/>
      <c r="F89" s="1" t="s">
        <v>179</v>
      </c>
      <c r="G89" s="2">
        <v>1</v>
      </c>
      <c r="H89" s="2">
        <v>4</v>
      </c>
      <c r="I89" s="2">
        <v>1</v>
      </c>
      <c r="J89" s="2">
        <v>7</v>
      </c>
      <c r="K89" s="2">
        <v>0.75</v>
      </c>
      <c r="L89" s="2">
        <v>0</v>
      </c>
      <c r="M89" s="4">
        <v>212817</v>
      </c>
      <c r="N89" s="4">
        <v>0</v>
      </c>
      <c r="O89" s="4">
        <v>37874</v>
      </c>
      <c r="P89" s="4">
        <v>0</v>
      </c>
      <c r="Q89" s="4">
        <v>0</v>
      </c>
      <c r="R89" s="4">
        <f t="shared" si="10"/>
        <v>250691</v>
      </c>
      <c r="S89" s="4">
        <v>77448</v>
      </c>
      <c r="T89" s="4">
        <v>0</v>
      </c>
      <c r="U89" s="4">
        <v>0</v>
      </c>
      <c r="V89" s="4">
        <v>4000</v>
      </c>
      <c r="W89" s="4">
        <f t="shared" si="11"/>
        <v>332139</v>
      </c>
    </row>
    <row r="90" spans="1:23" ht="12.75">
      <c r="A90" s="1">
        <v>270</v>
      </c>
      <c r="B90" s="1">
        <v>2</v>
      </c>
      <c r="C90" s="7">
        <v>1100</v>
      </c>
      <c r="D90" s="7">
        <v>12193</v>
      </c>
      <c r="E90" s="1"/>
      <c r="F90" s="1" t="s">
        <v>180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4">
        <v>0</v>
      </c>
      <c r="N90" s="4">
        <v>0</v>
      </c>
      <c r="O90" s="4">
        <v>116743</v>
      </c>
      <c r="P90" s="4">
        <v>0</v>
      </c>
      <c r="Q90" s="4">
        <v>0</v>
      </c>
      <c r="R90" s="4">
        <f t="shared" si="10"/>
        <v>116743</v>
      </c>
      <c r="S90" s="4">
        <v>0</v>
      </c>
      <c r="T90" s="4">
        <v>0</v>
      </c>
      <c r="U90" s="4">
        <v>0</v>
      </c>
      <c r="V90" s="4">
        <v>0</v>
      </c>
      <c r="W90" s="4">
        <f t="shared" si="11"/>
        <v>116743</v>
      </c>
    </row>
    <row r="91" spans="1:23" ht="12.75">
      <c r="A91" s="1">
        <v>270</v>
      </c>
      <c r="B91" s="1">
        <v>2</v>
      </c>
      <c r="C91" s="7">
        <v>1100</v>
      </c>
      <c r="D91" s="7">
        <v>12194</v>
      </c>
      <c r="E91" s="1"/>
      <c r="F91" s="1" t="s">
        <v>181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4">
        <v>0</v>
      </c>
      <c r="N91" s="4">
        <v>0</v>
      </c>
      <c r="O91" s="4">
        <v>10282</v>
      </c>
      <c r="P91" s="4">
        <v>0</v>
      </c>
      <c r="Q91" s="4">
        <v>0</v>
      </c>
      <c r="R91" s="4">
        <f t="shared" si="10"/>
        <v>10282</v>
      </c>
      <c r="S91" s="4">
        <v>0</v>
      </c>
      <c r="T91" s="4">
        <v>0</v>
      </c>
      <c r="U91" s="4">
        <v>0</v>
      </c>
      <c r="V91" s="4">
        <v>0</v>
      </c>
      <c r="W91" s="4">
        <f t="shared" si="11"/>
        <v>10282</v>
      </c>
    </row>
    <row r="92" spans="1:23" ht="12.75">
      <c r="A92" s="1">
        <v>270</v>
      </c>
      <c r="B92" s="1">
        <v>2</v>
      </c>
      <c r="C92" s="7">
        <v>1100</v>
      </c>
      <c r="D92" s="7">
        <v>12195</v>
      </c>
      <c r="E92" s="1"/>
      <c r="F92" s="1" t="s">
        <v>182</v>
      </c>
      <c r="G92" s="2">
        <v>0</v>
      </c>
      <c r="H92" s="2">
        <v>0</v>
      </c>
      <c r="I92" s="2">
        <v>1</v>
      </c>
      <c r="J92" s="2">
        <v>0</v>
      </c>
      <c r="K92" s="2">
        <v>0</v>
      </c>
      <c r="L92" s="2">
        <v>0</v>
      </c>
      <c r="M92" s="4">
        <v>33036</v>
      </c>
      <c r="N92" s="4">
        <v>0</v>
      </c>
      <c r="O92" s="4">
        <v>0</v>
      </c>
      <c r="P92" s="4">
        <v>0</v>
      </c>
      <c r="Q92" s="4">
        <v>0</v>
      </c>
      <c r="R92" s="4">
        <f t="shared" si="10"/>
        <v>33036</v>
      </c>
      <c r="S92" s="4">
        <v>8562</v>
      </c>
      <c r="T92" s="4">
        <v>0</v>
      </c>
      <c r="U92" s="4">
        <v>0</v>
      </c>
      <c r="V92" s="4">
        <v>0</v>
      </c>
      <c r="W92" s="4">
        <f t="shared" si="11"/>
        <v>41598</v>
      </c>
    </row>
    <row r="93" spans="1:23" ht="12.75">
      <c r="A93" s="1">
        <v>270</v>
      </c>
      <c r="B93" s="1">
        <v>2</v>
      </c>
      <c r="C93" s="7">
        <v>1100</v>
      </c>
      <c r="D93" s="7">
        <v>12196</v>
      </c>
      <c r="E93" s="1"/>
      <c r="F93" s="1" t="s">
        <v>183</v>
      </c>
      <c r="G93" s="2">
        <v>0</v>
      </c>
      <c r="H93" s="2">
        <v>1</v>
      </c>
      <c r="I93" s="2">
        <v>3</v>
      </c>
      <c r="J93" s="2">
        <v>1</v>
      </c>
      <c r="K93" s="2">
        <v>0</v>
      </c>
      <c r="L93" s="2">
        <v>0</v>
      </c>
      <c r="M93" s="4">
        <v>231300</v>
      </c>
      <c r="N93" s="4">
        <v>0</v>
      </c>
      <c r="O93" s="4">
        <v>0</v>
      </c>
      <c r="P93" s="4">
        <v>0</v>
      </c>
      <c r="Q93" s="4">
        <v>0</v>
      </c>
      <c r="R93" s="4">
        <f t="shared" si="10"/>
        <v>231300</v>
      </c>
      <c r="S93" s="4">
        <v>19507</v>
      </c>
      <c r="T93" s="4">
        <v>0</v>
      </c>
      <c r="U93" s="4">
        <v>0</v>
      </c>
      <c r="V93" s="4">
        <v>0</v>
      </c>
      <c r="W93" s="4">
        <f t="shared" si="11"/>
        <v>250807</v>
      </c>
    </row>
    <row r="94" spans="1:23" ht="12.75">
      <c r="A94" s="1">
        <v>270</v>
      </c>
      <c r="B94" s="1">
        <v>2</v>
      </c>
      <c r="C94" s="7">
        <v>1100</v>
      </c>
      <c r="D94" s="7">
        <v>12198</v>
      </c>
      <c r="E94" s="1"/>
      <c r="F94" s="1" t="s">
        <v>486</v>
      </c>
      <c r="G94" s="2">
        <v>1</v>
      </c>
      <c r="H94" s="2">
        <v>6</v>
      </c>
      <c r="I94" s="2">
        <v>1</v>
      </c>
      <c r="J94" s="2">
        <v>1</v>
      </c>
      <c r="K94" s="2">
        <v>0</v>
      </c>
      <c r="L94" s="2">
        <v>0</v>
      </c>
      <c r="M94" s="4">
        <v>437972</v>
      </c>
      <c r="N94" s="4">
        <v>0</v>
      </c>
      <c r="O94" s="4">
        <v>0</v>
      </c>
      <c r="P94" s="4">
        <v>0</v>
      </c>
      <c r="Q94" s="4">
        <v>0</v>
      </c>
      <c r="R94" s="4">
        <f t="shared" si="10"/>
        <v>437972</v>
      </c>
      <c r="S94" s="4">
        <v>20657</v>
      </c>
      <c r="T94" s="4">
        <v>0</v>
      </c>
      <c r="U94" s="4">
        <v>0</v>
      </c>
      <c r="V94" s="4">
        <v>0</v>
      </c>
      <c r="W94" s="4">
        <f t="shared" si="11"/>
        <v>458629</v>
      </c>
    </row>
    <row r="95" spans="1:23" ht="12.75">
      <c r="A95" s="1">
        <v>270</v>
      </c>
      <c r="B95" s="1">
        <v>2</v>
      </c>
      <c r="C95" s="7">
        <v>1100</v>
      </c>
      <c r="D95" s="7">
        <v>12202</v>
      </c>
      <c r="E95" s="1"/>
      <c r="F95" s="1" t="s">
        <v>494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f t="shared" si="10"/>
        <v>0</v>
      </c>
      <c r="S95" s="4">
        <v>5000</v>
      </c>
      <c r="T95" s="4">
        <v>0</v>
      </c>
      <c r="U95" s="4">
        <v>0</v>
      </c>
      <c r="V95" s="4">
        <v>0</v>
      </c>
      <c r="W95" s="4">
        <f t="shared" si="11"/>
        <v>5000</v>
      </c>
    </row>
    <row r="96" spans="1:23" ht="12.75">
      <c r="A96" s="1">
        <v>270</v>
      </c>
      <c r="B96" s="1">
        <v>2</v>
      </c>
      <c r="C96" s="7">
        <v>1100</v>
      </c>
      <c r="D96" s="7">
        <v>12204</v>
      </c>
      <c r="E96" s="1"/>
      <c r="F96" s="1" t="s">
        <v>520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4">
        <v>0</v>
      </c>
      <c r="N96" s="4">
        <v>0</v>
      </c>
      <c r="O96" s="4">
        <v>12000</v>
      </c>
      <c r="P96" s="4">
        <v>0</v>
      </c>
      <c r="Q96" s="4">
        <v>0</v>
      </c>
      <c r="R96" s="4">
        <f t="shared" si="10"/>
        <v>12000</v>
      </c>
      <c r="S96" s="4">
        <v>52800</v>
      </c>
      <c r="T96" s="4">
        <v>0</v>
      </c>
      <c r="U96" s="4">
        <v>0</v>
      </c>
      <c r="V96" s="4">
        <v>0</v>
      </c>
      <c r="W96" s="4">
        <f t="shared" si="11"/>
        <v>64800</v>
      </c>
    </row>
    <row r="97" spans="1:23" ht="12.75">
      <c r="A97" s="1">
        <v>270</v>
      </c>
      <c r="B97" s="1">
        <v>2</v>
      </c>
      <c r="C97" s="7">
        <v>1100</v>
      </c>
      <c r="D97" s="7">
        <v>16433</v>
      </c>
      <c r="E97" s="1"/>
      <c r="F97" s="1" t="s">
        <v>412</v>
      </c>
      <c r="G97" s="2">
        <v>0</v>
      </c>
      <c r="H97" s="2">
        <v>5.5</v>
      </c>
      <c r="I97" s="2">
        <v>1</v>
      </c>
      <c r="J97" s="2">
        <v>0</v>
      </c>
      <c r="K97" s="2">
        <v>0</v>
      </c>
      <c r="L97" s="2">
        <v>0</v>
      </c>
      <c r="M97" s="4">
        <v>331476</v>
      </c>
      <c r="N97" s="4">
        <v>0</v>
      </c>
      <c r="O97" s="4">
        <v>0</v>
      </c>
      <c r="P97" s="4">
        <v>0</v>
      </c>
      <c r="Q97" s="4">
        <v>0</v>
      </c>
      <c r="R97" s="4">
        <f t="shared" si="10"/>
        <v>331476</v>
      </c>
      <c r="S97" s="4">
        <v>16639</v>
      </c>
      <c r="T97" s="4">
        <v>0</v>
      </c>
      <c r="U97" s="4">
        <v>0</v>
      </c>
      <c r="V97" s="4">
        <v>0</v>
      </c>
      <c r="W97" s="4">
        <f t="shared" si="11"/>
        <v>348115</v>
      </c>
    </row>
    <row r="98" spans="1:23" ht="12.75">
      <c r="A98" s="1">
        <v>270</v>
      </c>
      <c r="B98" s="1">
        <v>2</v>
      </c>
      <c r="C98" s="7">
        <v>1100</v>
      </c>
      <c r="D98" s="7">
        <v>16434</v>
      </c>
      <c r="E98" s="1"/>
      <c r="F98" s="1" t="s">
        <v>413</v>
      </c>
      <c r="G98" s="2">
        <v>0</v>
      </c>
      <c r="H98" s="2">
        <v>5</v>
      </c>
      <c r="I98" s="2">
        <v>1</v>
      </c>
      <c r="J98" s="2">
        <v>0</v>
      </c>
      <c r="K98" s="2">
        <v>0</v>
      </c>
      <c r="L98" s="2">
        <v>0</v>
      </c>
      <c r="M98" s="4">
        <v>337872</v>
      </c>
      <c r="N98" s="4">
        <v>0</v>
      </c>
      <c r="O98" s="4">
        <v>0</v>
      </c>
      <c r="P98" s="4">
        <v>0</v>
      </c>
      <c r="Q98" s="4">
        <v>0</v>
      </c>
      <c r="R98" s="4">
        <f t="shared" si="10"/>
        <v>337872</v>
      </c>
      <c r="S98" s="4">
        <v>12923</v>
      </c>
      <c r="T98" s="4">
        <v>0</v>
      </c>
      <c r="U98" s="4">
        <v>0</v>
      </c>
      <c r="V98" s="4">
        <v>0</v>
      </c>
      <c r="W98" s="4">
        <f t="shared" si="11"/>
        <v>350795</v>
      </c>
    </row>
    <row r="99" spans="1:23" ht="12.75">
      <c r="A99" s="1">
        <v>270</v>
      </c>
      <c r="B99" s="1">
        <v>2</v>
      </c>
      <c r="C99" s="7">
        <v>1100</v>
      </c>
      <c r="D99" s="7">
        <v>16435</v>
      </c>
      <c r="E99" s="1"/>
      <c r="F99" s="1" t="s">
        <v>414</v>
      </c>
      <c r="G99" s="2">
        <v>0</v>
      </c>
      <c r="H99" s="2">
        <v>14</v>
      </c>
      <c r="I99" s="2">
        <v>2</v>
      </c>
      <c r="J99" s="2">
        <v>1</v>
      </c>
      <c r="K99" s="2">
        <v>0</v>
      </c>
      <c r="L99" s="2">
        <v>0</v>
      </c>
      <c r="M99" s="4">
        <v>926232</v>
      </c>
      <c r="N99" s="4">
        <v>0</v>
      </c>
      <c r="O99" s="4">
        <v>0</v>
      </c>
      <c r="P99" s="4">
        <v>0</v>
      </c>
      <c r="Q99" s="4">
        <v>0</v>
      </c>
      <c r="R99" s="4">
        <f t="shared" si="10"/>
        <v>926232</v>
      </c>
      <c r="S99" s="4">
        <v>39759</v>
      </c>
      <c r="T99" s="4">
        <v>0</v>
      </c>
      <c r="U99" s="4">
        <v>0</v>
      </c>
      <c r="V99" s="4">
        <v>0</v>
      </c>
      <c r="W99" s="4">
        <f t="shared" si="11"/>
        <v>965991</v>
      </c>
    </row>
    <row r="100" spans="1:23" ht="12.75">
      <c r="A100" s="1">
        <v>270</v>
      </c>
      <c r="B100" s="1">
        <v>2</v>
      </c>
      <c r="C100" s="7">
        <v>1100</v>
      </c>
      <c r="D100" s="7">
        <v>16436</v>
      </c>
      <c r="E100" s="1"/>
      <c r="F100" s="1" t="s">
        <v>415</v>
      </c>
      <c r="G100" s="2">
        <v>0</v>
      </c>
      <c r="H100" s="2">
        <v>9</v>
      </c>
      <c r="I100" s="2">
        <v>2</v>
      </c>
      <c r="J100" s="2">
        <v>0</v>
      </c>
      <c r="K100" s="2">
        <v>0</v>
      </c>
      <c r="L100" s="2">
        <v>0</v>
      </c>
      <c r="M100" s="4">
        <v>611280</v>
      </c>
      <c r="N100" s="4">
        <v>0</v>
      </c>
      <c r="O100" s="4">
        <v>0</v>
      </c>
      <c r="P100" s="4">
        <v>0</v>
      </c>
      <c r="Q100" s="4">
        <v>0</v>
      </c>
      <c r="R100" s="4">
        <f t="shared" si="10"/>
        <v>611280</v>
      </c>
      <c r="S100" s="4">
        <v>20819</v>
      </c>
      <c r="T100" s="4">
        <v>0</v>
      </c>
      <c r="U100" s="4">
        <v>0</v>
      </c>
      <c r="V100" s="4">
        <v>0</v>
      </c>
      <c r="W100" s="4">
        <f t="shared" si="11"/>
        <v>632099</v>
      </c>
    </row>
    <row r="101" spans="1:23" ht="12.75">
      <c r="A101" s="1">
        <v>270</v>
      </c>
      <c r="B101" s="1">
        <v>2</v>
      </c>
      <c r="C101" s="7">
        <v>1100</v>
      </c>
      <c r="D101" s="7">
        <v>16461</v>
      </c>
      <c r="E101" s="1"/>
      <c r="F101" s="1" t="s">
        <v>416</v>
      </c>
      <c r="G101" s="2">
        <v>0</v>
      </c>
      <c r="H101" s="2">
        <v>6</v>
      </c>
      <c r="I101" s="2">
        <v>1</v>
      </c>
      <c r="J101" s="2">
        <v>0</v>
      </c>
      <c r="K101" s="2">
        <v>0</v>
      </c>
      <c r="L101" s="2">
        <v>0</v>
      </c>
      <c r="M101" s="4">
        <v>322082</v>
      </c>
      <c r="N101" s="4">
        <v>0</v>
      </c>
      <c r="O101" s="4">
        <v>0</v>
      </c>
      <c r="P101" s="4">
        <v>0</v>
      </c>
      <c r="Q101" s="4">
        <v>0</v>
      </c>
      <c r="R101" s="4">
        <f t="shared" si="10"/>
        <v>322082</v>
      </c>
      <c r="S101" s="4">
        <v>15735</v>
      </c>
      <c r="T101" s="4">
        <v>0</v>
      </c>
      <c r="U101" s="4">
        <v>0</v>
      </c>
      <c r="V101" s="4">
        <v>0</v>
      </c>
      <c r="W101" s="4">
        <f t="shared" si="11"/>
        <v>337817</v>
      </c>
    </row>
    <row r="102" spans="1:23" ht="12.75">
      <c r="A102" s="1">
        <v>270</v>
      </c>
      <c r="B102" s="1">
        <v>2</v>
      </c>
      <c r="C102" s="7">
        <v>1100</v>
      </c>
      <c r="D102" s="7">
        <v>16462</v>
      </c>
      <c r="E102" s="1"/>
      <c r="F102" s="1" t="s">
        <v>417</v>
      </c>
      <c r="G102" s="2">
        <v>0</v>
      </c>
      <c r="H102" s="2">
        <v>5</v>
      </c>
      <c r="I102" s="2">
        <v>1</v>
      </c>
      <c r="J102" s="2">
        <v>0</v>
      </c>
      <c r="K102" s="2">
        <v>0</v>
      </c>
      <c r="L102" s="2">
        <v>0</v>
      </c>
      <c r="M102" s="4">
        <v>345180</v>
      </c>
      <c r="N102" s="4">
        <v>0</v>
      </c>
      <c r="O102" s="4">
        <v>0</v>
      </c>
      <c r="P102" s="4">
        <v>0</v>
      </c>
      <c r="Q102" s="4">
        <v>0</v>
      </c>
      <c r="R102" s="4">
        <f t="shared" si="10"/>
        <v>345180</v>
      </c>
      <c r="S102" s="4">
        <v>13498</v>
      </c>
      <c r="T102" s="4">
        <v>0</v>
      </c>
      <c r="U102" s="4">
        <v>0</v>
      </c>
      <c r="V102" s="4">
        <v>0</v>
      </c>
      <c r="W102" s="4">
        <f t="shared" si="11"/>
        <v>358678</v>
      </c>
    </row>
    <row r="103" spans="1:23" ht="12.75">
      <c r="A103" s="1">
        <v>270</v>
      </c>
      <c r="B103" s="1">
        <v>2</v>
      </c>
      <c r="C103" s="7">
        <v>1100</v>
      </c>
      <c r="D103" s="7">
        <v>17724</v>
      </c>
      <c r="E103" s="1"/>
      <c r="F103" s="1" t="s">
        <v>439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f t="shared" si="10"/>
        <v>0</v>
      </c>
      <c r="S103" s="23">
        <v>1471</v>
      </c>
      <c r="T103" s="23">
        <v>0</v>
      </c>
      <c r="U103" s="23">
        <v>0</v>
      </c>
      <c r="V103" s="23">
        <v>0</v>
      </c>
      <c r="W103" s="23">
        <f t="shared" si="11"/>
        <v>1471</v>
      </c>
    </row>
    <row r="104" spans="1:23" ht="12.75">
      <c r="A104" s="1"/>
      <c r="B104" s="1"/>
      <c r="C104" s="7"/>
      <c r="D104" s="7"/>
      <c r="E104" s="1"/>
      <c r="F104" s="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1"/>
      <c r="B105" s="1"/>
      <c r="C105" s="7"/>
      <c r="D105" s="7"/>
      <c r="E105" s="1"/>
      <c r="F105" s="6" t="s">
        <v>521</v>
      </c>
      <c r="G105" s="3">
        <f aca="true" t="shared" si="12" ref="G105:M105">SUM(G88:G104)</f>
        <v>2</v>
      </c>
      <c r="H105" s="3">
        <f t="shared" si="12"/>
        <v>55.5</v>
      </c>
      <c r="I105" s="3">
        <f t="shared" si="12"/>
        <v>14</v>
      </c>
      <c r="J105" s="3">
        <f t="shared" si="12"/>
        <v>10</v>
      </c>
      <c r="K105" s="3">
        <f t="shared" si="12"/>
        <v>0.75</v>
      </c>
      <c r="L105" s="3">
        <f t="shared" si="12"/>
        <v>0</v>
      </c>
      <c r="M105" s="4">
        <f t="shared" si="12"/>
        <v>3789247</v>
      </c>
      <c r="N105" s="4">
        <f aca="true" t="shared" si="13" ref="N105:W105">SUM(N88:N104)</f>
        <v>0</v>
      </c>
      <c r="O105" s="4">
        <f t="shared" si="13"/>
        <v>176899</v>
      </c>
      <c r="P105" s="4">
        <f t="shared" si="13"/>
        <v>0</v>
      </c>
      <c r="Q105" s="4">
        <f t="shared" si="13"/>
        <v>25757</v>
      </c>
      <c r="R105" s="4">
        <f t="shared" si="13"/>
        <v>3991903</v>
      </c>
      <c r="S105" s="4">
        <f t="shared" si="13"/>
        <v>304818</v>
      </c>
      <c r="T105" s="4">
        <f t="shared" si="13"/>
        <v>0</v>
      </c>
      <c r="U105" s="4">
        <f t="shared" si="13"/>
        <v>0</v>
      </c>
      <c r="V105" s="4">
        <f t="shared" si="13"/>
        <v>4000</v>
      </c>
      <c r="W105" s="4">
        <f t="shared" si="13"/>
        <v>4300721</v>
      </c>
    </row>
    <row r="106" spans="1:23" ht="12.75">
      <c r="A106" s="1"/>
      <c r="B106" s="1"/>
      <c r="C106" s="7"/>
      <c r="D106" s="7"/>
      <c r="E106" s="1"/>
      <c r="F106" s="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>
      <c r="A107" s="1"/>
      <c r="B107" s="1"/>
      <c r="C107" s="7"/>
      <c r="D107" s="7"/>
      <c r="E107" s="1"/>
      <c r="F107" s="6" t="s">
        <v>522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1"/>
      <c r="B108" s="1"/>
      <c r="C108" s="7"/>
      <c r="D108" s="7"/>
      <c r="E108" s="1"/>
      <c r="F108" s="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>
      <c r="A109" s="1">
        <v>240</v>
      </c>
      <c r="B109" s="1">
        <v>2</v>
      </c>
      <c r="C109" s="7">
        <v>1100</v>
      </c>
      <c r="D109" s="7">
        <v>12080</v>
      </c>
      <c r="E109" s="1"/>
      <c r="F109" s="1" t="s">
        <v>146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4">
        <v>0</v>
      </c>
      <c r="N109" s="4">
        <v>0</v>
      </c>
      <c r="O109" s="4">
        <v>0</v>
      </c>
      <c r="P109" s="4">
        <v>0</v>
      </c>
      <c r="Q109" s="4">
        <v>12291</v>
      </c>
      <c r="R109" s="4">
        <f aca="true" t="shared" si="14" ref="R109:R119">SUM(M109:Q109)</f>
        <v>12291</v>
      </c>
      <c r="S109" s="4">
        <v>0</v>
      </c>
      <c r="T109" s="4">
        <v>0</v>
      </c>
      <c r="U109" s="4">
        <v>0</v>
      </c>
      <c r="V109" s="4">
        <v>0</v>
      </c>
      <c r="W109" s="4">
        <f aca="true" t="shared" si="15" ref="W109:W119">SUM(R109:V109)</f>
        <v>12291</v>
      </c>
    </row>
    <row r="110" spans="1:23" ht="12.75">
      <c r="A110" s="1">
        <v>240</v>
      </c>
      <c r="B110" s="1">
        <v>2</v>
      </c>
      <c r="C110" s="7">
        <v>1100</v>
      </c>
      <c r="D110" s="7">
        <v>12127</v>
      </c>
      <c r="E110" s="1"/>
      <c r="F110" s="1" t="s">
        <v>153</v>
      </c>
      <c r="G110" s="2">
        <v>0</v>
      </c>
      <c r="H110" s="2">
        <v>9</v>
      </c>
      <c r="I110" s="2">
        <v>1.577</v>
      </c>
      <c r="J110" s="2">
        <v>4</v>
      </c>
      <c r="K110" s="2">
        <v>0</v>
      </c>
      <c r="L110" s="2">
        <v>0</v>
      </c>
      <c r="M110" s="4">
        <v>1048102</v>
      </c>
      <c r="N110" s="4">
        <v>0</v>
      </c>
      <c r="O110" s="4">
        <v>0</v>
      </c>
      <c r="P110" s="4">
        <v>0</v>
      </c>
      <c r="Q110" s="4">
        <v>0</v>
      </c>
      <c r="R110" s="4">
        <f t="shared" si="14"/>
        <v>1048102</v>
      </c>
      <c r="S110" s="4">
        <v>57771</v>
      </c>
      <c r="T110" s="4">
        <v>0</v>
      </c>
      <c r="U110" s="4">
        <v>0</v>
      </c>
      <c r="V110" s="4">
        <v>0</v>
      </c>
      <c r="W110" s="4">
        <f t="shared" si="15"/>
        <v>1105873</v>
      </c>
    </row>
    <row r="111" spans="1:23" ht="12.75">
      <c r="A111" s="1">
        <v>240</v>
      </c>
      <c r="B111" s="1">
        <v>2</v>
      </c>
      <c r="C111" s="7">
        <v>1100</v>
      </c>
      <c r="D111" s="7">
        <v>12207</v>
      </c>
      <c r="E111" s="1"/>
      <c r="F111" s="1" t="s">
        <v>5</v>
      </c>
      <c r="G111" s="2">
        <v>1</v>
      </c>
      <c r="H111" s="2">
        <v>0</v>
      </c>
      <c r="I111" s="2">
        <v>8.176</v>
      </c>
      <c r="J111" s="2">
        <v>0</v>
      </c>
      <c r="K111" s="2">
        <v>0.75</v>
      </c>
      <c r="L111" s="2">
        <v>0</v>
      </c>
      <c r="M111" s="4">
        <v>526896</v>
      </c>
      <c r="N111" s="4">
        <v>0</v>
      </c>
      <c r="O111" s="4">
        <v>30948</v>
      </c>
      <c r="P111" s="4">
        <v>0</v>
      </c>
      <c r="Q111" s="4">
        <v>0</v>
      </c>
      <c r="R111" s="4">
        <f t="shared" si="14"/>
        <v>557844</v>
      </c>
      <c r="S111" s="4">
        <v>109055</v>
      </c>
      <c r="T111" s="4">
        <v>0</v>
      </c>
      <c r="U111" s="4">
        <v>0</v>
      </c>
      <c r="V111" s="4">
        <v>0</v>
      </c>
      <c r="W111" s="4">
        <f t="shared" si="15"/>
        <v>666899</v>
      </c>
    </row>
    <row r="112" spans="1:23" ht="12.75">
      <c r="A112" s="1">
        <v>240</v>
      </c>
      <c r="B112" s="1">
        <v>2</v>
      </c>
      <c r="C112" s="7">
        <v>1100</v>
      </c>
      <c r="D112" s="7">
        <v>12209</v>
      </c>
      <c r="E112" s="1"/>
      <c r="F112" s="1" t="s">
        <v>6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4">
        <v>0</v>
      </c>
      <c r="N112" s="4">
        <v>0</v>
      </c>
      <c r="O112" s="4">
        <v>50709</v>
      </c>
      <c r="P112" s="4">
        <v>5000</v>
      </c>
      <c r="Q112" s="4">
        <v>0</v>
      </c>
      <c r="R112" s="4">
        <f t="shared" si="14"/>
        <v>55709</v>
      </c>
      <c r="S112" s="4">
        <v>0</v>
      </c>
      <c r="T112" s="4">
        <v>0</v>
      </c>
      <c r="U112" s="4">
        <v>0</v>
      </c>
      <c r="V112" s="4">
        <v>0</v>
      </c>
      <c r="W112" s="4">
        <f t="shared" si="15"/>
        <v>55709</v>
      </c>
    </row>
    <row r="113" spans="1:23" ht="12.75">
      <c r="A113" s="1">
        <v>220</v>
      </c>
      <c r="B113" s="1">
        <v>2</v>
      </c>
      <c r="C113" s="7">
        <v>1100</v>
      </c>
      <c r="D113" s="7">
        <v>12210</v>
      </c>
      <c r="E113" s="1"/>
      <c r="F113" s="1" t="s">
        <v>7</v>
      </c>
      <c r="G113" s="2">
        <v>0</v>
      </c>
      <c r="H113" s="2">
        <v>0.49</v>
      </c>
      <c r="I113" s="2">
        <v>0.44</v>
      </c>
      <c r="J113" s="2">
        <v>0</v>
      </c>
      <c r="K113" s="2">
        <v>0</v>
      </c>
      <c r="L113" s="2">
        <v>0</v>
      </c>
      <c r="M113" s="4">
        <v>55782</v>
      </c>
      <c r="N113" s="4">
        <v>0</v>
      </c>
      <c r="O113" s="4">
        <v>0</v>
      </c>
      <c r="P113" s="4">
        <v>0</v>
      </c>
      <c r="Q113" s="4">
        <v>0</v>
      </c>
      <c r="R113" s="4">
        <f t="shared" si="14"/>
        <v>55782</v>
      </c>
      <c r="S113" s="4">
        <v>0</v>
      </c>
      <c r="T113" s="4">
        <v>0</v>
      </c>
      <c r="U113" s="4">
        <v>0</v>
      </c>
      <c r="V113" s="4">
        <v>0</v>
      </c>
      <c r="W113" s="4">
        <f t="shared" si="15"/>
        <v>55782</v>
      </c>
    </row>
    <row r="114" spans="1:23" ht="12.75">
      <c r="A114" s="1">
        <v>240</v>
      </c>
      <c r="B114" s="1">
        <v>2</v>
      </c>
      <c r="C114" s="7">
        <v>1100</v>
      </c>
      <c r="D114" s="7">
        <v>12211</v>
      </c>
      <c r="E114" s="1"/>
      <c r="F114" s="1" t="s">
        <v>8</v>
      </c>
      <c r="G114" s="2">
        <v>0</v>
      </c>
      <c r="H114" s="2">
        <v>7.546</v>
      </c>
      <c r="I114" s="2">
        <v>4.107</v>
      </c>
      <c r="J114" s="2">
        <v>1.808</v>
      </c>
      <c r="K114" s="2">
        <v>0.705</v>
      </c>
      <c r="L114" s="2">
        <v>0</v>
      </c>
      <c r="M114" s="4">
        <v>1037508</v>
      </c>
      <c r="N114" s="4">
        <v>0</v>
      </c>
      <c r="O114" s="4">
        <v>0</v>
      </c>
      <c r="P114" s="4">
        <v>0</v>
      </c>
      <c r="Q114" s="4">
        <v>0</v>
      </c>
      <c r="R114" s="4">
        <f t="shared" si="14"/>
        <v>1037508</v>
      </c>
      <c r="S114" s="4">
        <v>39514</v>
      </c>
      <c r="T114" s="4">
        <v>0</v>
      </c>
      <c r="U114" s="4">
        <v>0</v>
      </c>
      <c r="V114" s="4">
        <v>0</v>
      </c>
      <c r="W114" s="4">
        <f t="shared" si="15"/>
        <v>1077022</v>
      </c>
    </row>
    <row r="115" spans="1:23" ht="12.75">
      <c r="A115" s="1">
        <v>240</v>
      </c>
      <c r="B115" s="1">
        <v>2</v>
      </c>
      <c r="C115" s="7">
        <v>1100</v>
      </c>
      <c r="D115" s="7">
        <v>12212</v>
      </c>
      <c r="E115" s="1"/>
      <c r="F115" s="1" t="s">
        <v>9</v>
      </c>
      <c r="G115" s="2">
        <v>0</v>
      </c>
      <c r="H115" s="2">
        <v>17.51</v>
      </c>
      <c r="I115" s="2">
        <v>2</v>
      </c>
      <c r="J115" s="2">
        <v>4</v>
      </c>
      <c r="K115" s="2">
        <v>0</v>
      </c>
      <c r="L115" s="2">
        <v>0</v>
      </c>
      <c r="M115" s="4">
        <v>1540902</v>
      </c>
      <c r="N115" s="4">
        <v>0</v>
      </c>
      <c r="O115" s="4">
        <v>32160</v>
      </c>
      <c r="P115" s="4">
        <v>0</v>
      </c>
      <c r="Q115" s="4">
        <v>0</v>
      </c>
      <c r="R115" s="4">
        <f t="shared" si="14"/>
        <v>1573062</v>
      </c>
      <c r="S115" s="4">
        <v>110854</v>
      </c>
      <c r="T115" s="4">
        <v>0</v>
      </c>
      <c r="U115" s="4">
        <v>0</v>
      </c>
      <c r="V115" s="4">
        <v>0</v>
      </c>
      <c r="W115" s="4">
        <f t="shared" si="15"/>
        <v>1683916</v>
      </c>
    </row>
    <row r="116" spans="1:23" ht="12.75">
      <c r="A116" s="1">
        <v>240</v>
      </c>
      <c r="B116" s="1">
        <v>2</v>
      </c>
      <c r="C116" s="7">
        <v>1100</v>
      </c>
      <c r="D116" s="7">
        <v>12214</v>
      </c>
      <c r="E116" s="1"/>
      <c r="F116" s="1" t="s">
        <v>10</v>
      </c>
      <c r="G116" s="2">
        <v>0</v>
      </c>
      <c r="H116" s="2">
        <v>8</v>
      </c>
      <c r="I116" s="2">
        <v>2.156</v>
      </c>
      <c r="J116" s="2">
        <v>2</v>
      </c>
      <c r="K116" s="2">
        <v>0</v>
      </c>
      <c r="L116" s="2">
        <v>0</v>
      </c>
      <c r="M116" s="4">
        <v>928968</v>
      </c>
      <c r="N116" s="4">
        <v>0</v>
      </c>
      <c r="O116" s="4">
        <v>0</v>
      </c>
      <c r="P116" s="4">
        <v>0</v>
      </c>
      <c r="Q116" s="4">
        <v>0</v>
      </c>
      <c r="R116" s="4">
        <f t="shared" si="14"/>
        <v>928968</v>
      </c>
      <c r="S116" s="4">
        <v>43241</v>
      </c>
      <c r="T116" s="4">
        <v>0</v>
      </c>
      <c r="U116" s="4">
        <v>0</v>
      </c>
      <c r="V116" s="4">
        <v>0</v>
      </c>
      <c r="W116" s="4">
        <f t="shared" si="15"/>
        <v>972209</v>
      </c>
    </row>
    <row r="117" spans="1:23" ht="12.75">
      <c r="A117" s="1">
        <v>240</v>
      </c>
      <c r="B117" s="1">
        <v>2</v>
      </c>
      <c r="C117" s="7">
        <v>1100</v>
      </c>
      <c r="D117" s="7">
        <v>12218</v>
      </c>
      <c r="E117" s="1"/>
      <c r="F117" s="1" t="s">
        <v>11</v>
      </c>
      <c r="G117" s="2">
        <v>0</v>
      </c>
      <c r="H117" s="2">
        <v>13.937000000000001</v>
      </c>
      <c r="I117" s="2">
        <v>5</v>
      </c>
      <c r="J117" s="2">
        <v>0</v>
      </c>
      <c r="K117" s="2">
        <v>0</v>
      </c>
      <c r="L117" s="2">
        <v>0</v>
      </c>
      <c r="M117" s="4">
        <v>1354164</v>
      </c>
      <c r="N117" s="4">
        <v>0</v>
      </c>
      <c r="O117" s="4">
        <v>0</v>
      </c>
      <c r="P117" s="4">
        <v>0</v>
      </c>
      <c r="Q117" s="4">
        <v>0</v>
      </c>
      <c r="R117" s="4">
        <f t="shared" si="14"/>
        <v>1354164</v>
      </c>
      <c r="S117" s="4">
        <v>65172</v>
      </c>
      <c r="T117" s="4">
        <v>0</v>
      </c>
      <c r="U117" s="4">
        <v>0</v>
      </c>
      <c r="V117" s="4">
        <v>0</v>
      </c>
      <c r="W117" s="4">
        <f t="shared" si="15"/>
        <v>1419336</v>
      </c>
    </row>
    <row r="118" spans="1:23" ht="12.75">
      <c r="A118" s="1">
        <v>240</v>
      </c>
      <c r="B118" s="1">
        <v>2</v>
      </c>
      <c r="C118" s="7">
        <v>1100</v>
      </c>
      <c r="D118" s="7">
        <v>12220</v>
      </c>
      <c r="E118" s="1"/>
      <c r="F118" s="1" t="s">
        <v>12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f t="shared" si="14"/>
        <v>0</v>
      </c>
      <c r="S118" s="4">
        <v>7000</v>
      </c>
      <c r="T118" s="4">
        <v>0</v>
      </c>
      <c r="U118" s="4">
        <v>0</v>
      </c>
      <c r="V118" s="4">
        <v>0</v>
      </c>
      <c r="W118" s="4">
        <f t="shared" si="15"/>
        <v>7000</v>
      </c>
    </row>
    <row r="119" spans="1:23" ht="12.75">
      <c r="A119" s="1">
        <v>240</v>
      </c>
      <c r="B119" s="1">
        <v>2</v>
      </c>
      <c r="C119" s="7">
        <v>1100</v>
      </c>
      <c r="D119" s="7">
        <v>12221</v>
      </c>
      <c r="E119" s="1"/>
      <c r="F119" s="1" t="s">
        <v>13</v>
      </c>
      <c r="G119" s="22">
        <v>0</v>
      </c>
      <c r="H119" s="22">
        <v>12</v>
      </c>
      <c r="I119" s="22">
        <v>2.5</v>
      </c>
      <c r="J119" s="22">
        <v>2</v>
      </c>
      <c r="K119" s="22">
        <v>0</v>
      </c>
      <c r="L119" s="22">
        <v>0</v>
      </c>
      <c r="M119" s="23">
        <v>1211742</v>
      </c>
      <c r="N119" s="23">
        <v>0</v>
      </c>
      <c r="O119" s="23">
        <v>0</v>
      </c>
      <c r="P119" s="23">
        <v>0</v>
      </c>
      <c r="Q119" s="23">
        <v>0</v>
      </c>
      <c r="R119" s="23">
        <f t="shared" si="14"/>
        <v>1211742</v>
      </c>
      <c r="S119" s="23">
        <v>70480</v>
      </c>
      <c r="T119" s="23">
        <v>0</v>
      </c>
      <c r="U119" s="23">
        <v>0</v>
      </c>
      <c r="V119" s="23">
        <v>0</v>
      </c>
      <c r="W119" s="23">
        <f t="shared" si="15"/>
        <v>1282222</v>
      </c>
    </row>
    <row r="120" spans="1:23" ht="12.75">
      <c r="A120" s="1"/>
      <c r="B120" s="1"/>
      <c r="C120" s="7"/>
      <c r="D120" s="7"/>
      <c r="E120" s="1"/>
      <c r="F120" s="1"/>
      <c r="G120" s="2"/>
      <c r="H120" s="2"/>
      <c r="I120" s="2"/>
      <c r="J120" s="2"/>
      <c r="K120" s="2"/>
      <c r="L120" s="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>
      <c r="A121" s="1"/>
      <c r="B121" s="1"/>
      <c r="C121" s="7"/>
      <c r="D121" s="7"/>
      <c r="E121" s="1"/>
      <c r="F121" s="6" t="s">
        <v>523</v>
      </c>
      <c r="G121" s="2">
        <f aca="true" t="shared" si="16" ref="G121:M121">SUM(G109:G120)</f>
        <v>1</v>
      </c>
      <c r="H121" s="2">
        <f t="shared" si="16"/>
        <v>68.483</v>
      </c>
      <c r="I121" s="2">
        <f t="shared" si="16"/>
        <v>25.956</v>
      </c>
      <c r="J121" s="2">
        <f t="shared" si="16"/>
        <v>13.808</v>
      </c>
      <c r="K121" s="2">
        <f t="shared" si="16"/>
        <v>1.455</v>
      </c>
      <c r="L121" s="2">
        <f t="shared" si="16"/>
        <v>0</v>
      </c>
      <c r="M121" s="4">
        <f t="shared" si="16"/>
        <v>7704064</v>
      </c>
      <c r="N121" s="4">
        <f aca="true" t="shared" si="17" ref="N121:W121">SUM(N109:N120)</f>
        <v>0</v>
      </c>
      <c r="O121" s="4">
        <f t="shared" si="17"/>
        <v>113817</v>
      </c>
      <c r="P121" s="4">
        <f t="shared" si="17"/>
        <v>5000</v>
      </c>
      <c r="Q121" s="4">
        <f t="shared" si="17"/>
        <v>12291</v>
      </c>
      <c r="R121" s="4">
        <f t="shared" si="17"/>
        <v>7835172</v>
      </c>
      <c r="S121" s="4">
        <f t="shared" si="17"/>
        <v>503087</v>
      </c>
      <c r="T121" s="4">
        <f t="shared" si="17"/>
        <v>0</v>
      </c>
      <c r="U121" s="4">
        <f t="shared" si="17"/>
        <v>0</v>
      </c>
      <c r="V121" s="4">
        <f t="shared" si="17"/>
        <v>0</v>
      </c>
      <c r="W121" s="4">
        <f t="shared" si="17"/>
        <v>8338259</v>
      </c>
    </row>
    <row r="122" spans="1:23" ht="12.75">
      <c r="A122" s="1"/>
      <c r="B122" s="1"/>
      <c r="C122" s="7"/>
      <c r="D122" s="7"/>
      <c r="E122" s="1"/>
      <c r="F122" s="6"/>
      <c r="G122" s="2"/>
      <c r="H122" s="2"/>
      <c r="I122" s="2"/>
      <c r="J122" s="2"/>
      <c r="K122" s="2"/>
      <c r="L122" s="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>
      <c r="A123" s="1"/>
      <c r="B123" s="1"/>
      <c r="C123" s="7"/>
      <c r="D123" s="7"/>
      <c r="E123" s="1"/>
      <c r="F123" s="6" t="s">
        <v>524</v>
      </c>
      <c r="G123" s="2"/>
      <c r="H123" s="2"/>
      <c r="I123" s="2"/>
      <c r="J123" s="2"/>
      <c r="K123" s="2"/>
      <c r="L123" s="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>
      <c r="A124" s="1"/>
      <c r="B124" s="1"/>
      <c r="C124" s="7"/>
      <c r="D124" s="7"/>
      <c r="E124" s="1"/>
      <c r="F124" s="1"/>
      <c r="G124" s="2"/>
      <c r="H124" s="2"/>
      <c r="I124" s="2"/>
      <c r="J124" s="2"/>
      <c r="K124" s="2"/>
      <c r="L124" s="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>
      <c r="A125" s="1">
        <v>250</v>
      </c>
      <c r="B125" s="1">
        <v>2</v>
      </c>
      <c r="C125" s="7">
        <v>1100</v>
      </c>
      <c r="D125" s="7">
        <v>12081</v>
      </c>
      <c r="E125" s="1"/>
      <c r="F125" s="1" t="s">
        <v>147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4">
        <v>0</v>
      </c>
      <c r="N125" s="4">
        <v>0</v>
      </c>
      <c r="O125" s="4">
        <v>0</v>
      </c>
      <c r="P125" s="4">
        <v>0</v>
      </c>
      <c r="Q125" s="4">
        <v>28016</v>
      </c>
      <c r="R125" s="4">
        <f aca="true" t="shared" si="18" ref="R125:R136">SUM(M125:Q125)</f>
        <v>28016</v>
      </c>
      <c r="S125" s="4">
        <v>0</v>
      </c>
      <c r="T125" s="4">
        <v>0</v>
      </c>
      <c r="U125" s="4">
        <v>0</v>
      </c>
      <c r="V125" s="4">
        <v>0</v>
      </c>
      <c r="W125" s="4">
        <f aca="true" t="shared" si="19" ref="W125:W136">SUM(R125:V125)</f>
        <v>28016</v>
      </c>
    </row>
    <row r="126" spans="1:23" ht="12.75">
      <c r="A126" s="1">
        <v>250</v>
      </c>
      <c r="B126" s="1">
        <v>2</v>
      </c>
      <c r="C126" s="7">
        <v>1100</v>
      </c>
      <c r="D126" s="7">
        <v>12223</v>
      </c>
      <c r="E126" s="1"/>
      <c r="F126" s="1" t="s">
        <v>14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f t="shared" si="18"/>
        <v>0</v>
      </c>
      <c r="S126" s="4">
        <v>86883</v>
      </c>
      <c r="T126" s="4">
        <v>0</v>
      </c>
      <c r="U126" s="4">
        <v>0</v>
      </c>
      <c r="V126" s="4">
        <v>6010</v>
      </c>
      <c r="W126" s="4">
        <f t="shared" si="19"/>
        <v>92893</v>
      </c>
    </row>
    <row r="127" spans="1:23" ht="12.75">
      <c r="A127" s="1">
        <v>250</v>
      </c>
      <c r="B127" s="1">
        <v>2</v>
      </c>
      <c r="C127" s="7">
        <v>1100</v>
      </c>
      <c r="D127" s="7">
        <v>12225</v>
      </c>
      <c r="E127" s="1"/>
      <c r="F127" s="1" t="s">
        <v>15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4">
        <v>0</v>
      </c>
      <c r="N127" s="4">
        <v>0</v>
      </c>
      <c r="O127" s="4">
        <v>106984</v>
      </c>
      <c r="P127" s="4">
        <v>20000</v>
      </c>
      <c r="Q127" s="4">
        <v>0</v>
      </c>
      <c r="R127" s="4">
        <f t="shared" si="18"/>
        <v>126984</v>
      </c>
      <c r="S127" s="4">
        <v>0</v>
      </c>
      <c r="T127" s="4">
        <v>0</v>
      </c>
      <c r="U127" s="4">
        <v>0</v>
      </c>
      <c r="V127" s="4">
        <v>0</v>
      </c>
      <c r="W127" s="4">
        <f t="shared" si="19"/>
        <v>126984</v>
      </c>
    </row>
    <row r="128" spans="1:23" ht="12.75">
      <c r="A128" s="1">
        <v>250</v>
      </c>
      <c r="B128" s="1">
        <v>2</v>
      </c>
      <c r="C128" s="7">
        <v>1100</v>
      </c>
      <c r="D128" s="7">
        <v>12226</v>
      </c>
      <c r="E128" s="1"/>
      <c r="F128" s="1" t="s">
        <v>16</v>
      </c>
      <c r="G128" s="2">
        <v>2</v>
      </c>
      <c r="H128" s="2">
        <v>7</v>
      </c>
      <c r="I128" s="2">
        <v>4.5</v>
      </c>
      <c r="J128" s="2">
        <v>13</v>
      </c>
      <c r="K128" s="2">
        <v>0</v>
      </c>
      <c r="L128" s="2">
        <v>0</v>
      </c>
      <c r="M128" s="4">
        <v>1401918</v>
      </c>
      <c r="N128" s="4">
        <v>0</v>
      </c>
      <c r="O128" s="4">
        <v>15921</v>
      </c>
      <c r="P128" s="4">
        <v>0</v>
      </c>
      <c r="Q128" s="4">
        <v>0</v>
      </c>
      <c r="R128" s="4">
        <f t="shared" si="18"/>
        <v>1417839</v>
      </c>
      <c r="S128" s="4">
        <v>56418</v>
      </c>
      <c r="T128" s="4">
        <v>0</v>
      </c>
      <c r="U128" s="4">
        <v>0</v>
      </c>
      <c r="V128" s="4">
        <v>0</v>
      </c>
      <c r="W128" s="4">
        <f t="shared" si="19"/>
        <v>1474257</v>
      </c>
    </row>
    <row r="129" spans="1:23" ht="12.75">
      <c r="A129" s="1">
        <v>250</v>
      </c>
      <c r="B129" s="1">
        <v>2</v>
      </c>
      <c r="C129" s="7">
        <v>1100</v>
      </c>
      <c r="D129" s="7">
        <v>12231</v>
      </c>
      <c r="E129" s="1"/>
      <c r="F129" s="1" t="s">
        <v>17</v>
      </c>
      <c r="G129" s="2">
        <v>0</v>
      </c>
      <c r="H129" s="2">
        <v>8</v>
      </c>
      <c r="I129" s="2">
        <v>2</v>
      </c>
      <c r="J129" s="2">
        <v>3</v>
      </c>
      <c r="K129" s="2">
        <v>0</v>
      </c>
      <c r="L129" s="2">
        <v>0</v>
      </c>
      <c r="M129" s="4">
        <v>745020</v>
      </c>
      <c r="N129" s="4">
        <v>0</v>
      </c>
      <c r="O129" s="4">
        <v>7254</v>
      </c>
      <c r="P129" s="4">
        <v>81000</v>
      </c>
      <c r="Q129" s="4">
        <v>0</v>
      </c>
      <c r="R129" s="4">
        <f t="shared" si="18"/>
        <v>833274</v>
      </c>
      <c r="S129" s="4">
        <v>92312</v>
      </c>
      <c r="T129" s="4">
        <v>0</v>
      </c>
      <c r="U129" s="4">
        <v>0</v>
      </c>
      <c r="V129" s="4">
        <v>0</v>
      </c>
      <c r="W129" s="4">
        <f t="shared" si="19"/>
        <v>925586</v>
      </c>
    </row>
    <row r="130" spans="1:23" ht="12.75">
      <c r="A130" s="1">
        <v>250</v>
      </c>
      <c r="B130" s="1">
        <v>2</v>
      </c>
      <c r="C130" s="7">
        <v>1100</v>
      </c>
      <c r="D130" s="7">
        <v>12233</v>
      </c>
      <c r="E130" s="1"/>
      <c r="F130" s="1" t="s">
        <v>18</v>
      </c>
      <c r="G130" s="2">
        <v>0</v>
      </c>
      <c r="H130" s="2">
        <v>9</v>
      </c>
      <c r="I130" s="2">
        <v>1.915</v>
      </c>
      <c r="J130" s="2">
        <v>5</v>
      </c>
      <c r="K130" s="2">
        <v>0</v>
      </c>
      <c r="L130" s="2">
        <v>0</v>
      </c>
      <c r="M130" s="4">
        <v>839696</v>
      </c>
      <c r="N130" s="4">
        <v>0</v>
      </c>
      <c r="O130" s="4">
        <v>4236</v>
      </c>
      <c r="P130" s="4">
        <v>0</v>
      </c>
      <c r="Q130" s="4">
        <v>0</v>
      </c>
      <c r="R130" s="4">
        <f t="shared" si="18"/>
        <v>843932</v>
      </c>
      <c r="S130" s="4">
        <v>18648</v>
      </c>
      <c r="T130" s="4">
        <v>0</v>
      </c>
      <c r="U130" s="4">
        <v>0</v>
      </c>
      <c r="V130" s="4">
        <v>0</v>
      </c>
      <c r="W130" s="4">
        <f t="shared" si="19"/>
        <v>862580</v>
      </c>
    </row>
    <row r="131" spans="1:23" ht="12.75">
      <c r="A131" s="1">
        <v>250</v>
      </c>
      <c r="B131" s="1">
        <v>2</v>
      </c>
      <c r="C131" s="7">
        <v>1100</v>
      </c>
      <c r="D131" s="7">
        <v>12234</v>
      </c>
      <c r="E131" s="1"/>
      <c r="F131" s="1" t="s">
        <v>19</v>
      </c>
      <c r="G131" s="2">
        <v>1</v>
      </c>
      <c r="H131" s="2">
        <v>19.534</v>
      </c>
      <c r="I131" s="2">
        <v>4</v>
      </c>
      <c r="J131" s="2">
        <v>3</v>
      </c>
      <c r="K131" s="2">
        <v>0</v>
      </c>
      <c r="L131" s="2">
        <v>0</v>
      </c>
      <c r="M131" s="4">
        <v>1907810</v>
      </c>
      <c r="N131" s="4">
        <v>0</v>
      </c>
      <c r="O131" s="4">
        <v>6811</v>
      </c>
      <c r="P131" s="4">
        <v>0</v>
      </c>
      <c r="Q131" s="4">
        <v>0</v>
      </c>
      <c r="R131" s="4">
        <f t="shared" si="18"/>
        <v>1914621</v>
      </c>
      <c r="S131" s="4">
        <v>164901</v>
      </c>
      <c r="T131" s="4">
        <v>0</v>
      </c>
      <c r="U131" s="4">
        <v>0</v>
      </c>
      <c r="V131" s="4">
        <v>0</v>
      </c>
      <c r="W131" s="4">
        <f t="shared" si="19"/>
        <v>2079522</v>
      </c>
    </row>
    <row r="132" spans="1:23" ht="12.75">
      <c r="A132" s="1">
        <v>250</v>
      </c>
      <c r="B132" s="1">
        <v>2</v>
      </c>
      <c r="C132" s="7">
        <v>1100</v>
      </c>
      <c r="D132" s="7">
        <v>12236</v>
      </c>
      <c r="E132" s="1"/>
      <c r="F132" s="1" t="s">
        <v>20</v>
      </c>
      <c r="G132" s="2">
        <v>1</v>
      </c>
      <c r="H132" s="2">
        <v>11</v>
      </c>
      <c r="I132" s="2">
        <v>3</v>
      </c>
      <c r="J132" s="2">
        <v>1.5</v>
      </c>
      <c r="K132" s="2">
        <v>0</v>
      </c>
      <c r="L132" s="2">
        <v>0</v>
      </c>
      <c r="M132" s="4">
        <v>883131</v>
      </c>
      <c r="N132" s="4">
        <v>0</v>
      </c>
      <c r="O132" s="4">
        <v>37567</v>
      </c>
      <c r="P132" s="4">
        <v>0</v>
      </c>
      <c r="Q132" s="4">
        <v>0</v>
      </c>
      <c r="R132" s="4">
        <f t="shared" si="18"/>
        <v>920698</v>
      </c>
      <c r="S132" s="4">
        <v>58238</v>
      </c>
      <c r="T132" s="4">
        <v>0</v>
      </c>
      <c r="U132" s="4">
        <v>0</v>
      </c>
      <c r="V132" s="4">
        <v>0</v>
      </c>
      <c r="W132" s="4">
        <f t="shared" si="19"/>
        <v>978936</v>
      </c>
    </row>
    <row r="133" spans="1:23" ht="12.75">
      <c r="A133" s="1">
        <v>250</v>
      </c>
      <c r="B133" s="1">
        <v>2</v>
      </c>
      <c r="C133" s="7">
        <v>1100</v>
      </c>
      <c r="D133" s="7">
        <v>12267</v>
      </c>
      <c r="E133" s="1"/>
      <c r="F133" s="1" t="s">
        <v>34</v>
      </c>
      <c r="G133" s="2">
        <v>0</v>
      </c>
      <c r="H133" s="2">
        <v>15</v>
      </c>
      <c r="I133" s="2">
        <v>4</v>
      </c>
      <c r="J133" s="2">
        <v>16</v>
      </c>
      <c r="K133" s="2">
        <v>0</v>
      </c>
      <c r="L133" s="2">
        <v>0</v>
      </c>
      <c r="M133" s="4">
        <v>2192568</v>
      </c>
      <c r="N133" s="4">
        <v>0</v>
      </c>
      <c r="O133" s="4">
        <v>107304</v>
      </c>
      <c r="P133" s="4">
        <v>0</v>
      </c>
      <c r="Q133" s="4">
        <v>0</v>
      </c>
      <c r="R133" s="4">
        <f t="shared" si="18"/>
        <v>2299872</v>
      </c>
      <c r="S133" s="4">
        <v>300000</v>
      </c>
      <c r="T133" s="4">
        <v>0</v>
      </c>
      <c r="U133" s="4">
        <v>0</v>
      </c>
      <c r="V133" s="4">
        <v>0</v>
      </c>
      <c r="W133" s="4">
        <f t="shared" si="19"/>
        <v>2599872</v>
      </c>
    </row>
    <row r="134" spans="1:23" ht="12.75">
      <c r="A134" s="1">
        <v>250</v>
      </c>
      <c r="B134" s="1">
        <v>2</v>
      </c>
      <c r="C134" s="7">
        <v>1100</v>
      </c>
      <c r="D134" s="7">
        <v>12269</v>
      </c>
      <c r="E134" s="1"/>
      <c r="F134" s="1" t="s">
        <v>35</v>
      </c>
      <c r="G134" s="2">
        <v>1.986</v>
      </c>
      <c r="H134" s="2">
        <v>6.037999999999999</v>
      </c>
      <c r="I134" s="2">
        <v>19.5</v>
      </c>
      <c r="J134" s="2">
        <v>11.485999999999999</v>
      </c>
      <c r="K134" s="2">
        <v>0</v>
      </c>
      <c r="L134" s="2">
        <v>0</v>
      </c>
      <c r="M134" s="4">
        <v>1828170</v>
      </c>
      <c r="N134" s="4">
        <v>0</v>
      </c>
      <c r="O134" s="4">
        <v>21119</v>
      </c>
      <c r="P134" s="4">
        <v>0</v>
      </c>
      <c r="Q134" s="4">
        <v>0</v>
      </c>
      <c r="R134" s="4">
        <f t="shared" si="18"/>
        <v>1849289</v>
      </c>
      <c r="S134" s="4">
        <v>707655</v>
      </c>
      <c r="T134" s="4">
        <v>0</v>
      </c>
      <c r="U134" s="4">
        <v>0</v>
      </c>
      <c r="V134" s="4">
        <v>123522</v>
      </c>
      <c r="W134" s="4">
        <f t="shared" si="19"/>
        <v>2680466</v>
      </c>
    </row>
    <row r="135" spans="1:23" ht="12.75">
      <c r="A135" s="1">
        <v>250</v>
      </c>
      <c r="B135" s="1">
        <v>2</v>
      </c>
      <c r="C135" s="7">
        <v>1100</v>
      </c>
      <c r="D135" s="7">
        <v>16208</v>
      </c>
      <c r="E135" s="1"/>
      <c r="F135" s="1" t="s">
        <v>512</v>
      </c>
      <c r="G135" s="2">
        <v>0</v>
      </c>
      <c r="H135" s="2">
        <v>1</v>
      </c>
      <c r="I135" s="2">
        <v>1</v>
      </c>
      <c r="J135" s="2">
        <v>0</v>
      </c>
      <c r="K135" s="2">
        <v>0</v>
      </c>
      <c r="L135" s="2">
        <v>0</v>
      </c>
      <c r="M135" s="4">
        <v>133740</v>
      </c>
      <c r="N135" s="4">
        <v>0</v>
      </c>
      <c r="O135" s="4">
        <v>79328</v>
      </c>
      <c r="P135" s="4">
        <v>19000</v>
      </c>
      <c r="Q135" s="4">
        <v>0</v>
      </c>
      <c r="R135" s="4">
        <f t="shared" si="18"/>
        <v>232068</v>
      </c>
      <c r="S135" s="4">
        <v>335723</v>
      </c>
      <c r="T135" s="4">
        <v>0</v>
      </c>
      <c r="U135" s="4">
        <v>0</v>
      </c>
      <c r="V135" s="4">
        <v>79300</v>
      </c>
      <c r="W135" s="4">
        <f t="shared" si="19"/>
        <v>647091</v>
      </c>
    </row>
    <row r="136" spans="1:23" ht="12.75">
      <c r="A136" s="1">
        <v>250</v>
      </c>
      <c r="B136" s="1">
        <v>2</v>
      </c>
      <c r="C136" s="7">
        <v>1100</v>
      </c>
      <c r="D136" s="7">
        <v>17804</v>
      </c>
      <c r="E136" s="1"/>
      <c r="F136" s="1" t="s">
        <v>454</v>
      </c>
      <c r="G136" s="22">
        <v>0</v>
      </c>
      <c r="H136" s="22">
        <v>3.167</v>
      </c>
      <c r="I136" s="22">
        <v>1</v>
      </c>
      <c r="J136" s="22">
        <v>0</v>
      </c>
      <c r="K136" s="22">
        <v>0</v>
      </c>
      <c r="L136" s="22">
        <v>0</v>
      </c>
      <c r="M136" s="23">
        <v>254857</v>
      </c>
      <c r="N136" s="23">
        <v>0</v>
      </c>
      <c r="O136" s="23">
        <v>0</v>
      </c>
      <c r="P136" s="23">
        <v>0</v>
      </c>
      <c r="Q136" s="23">
        <v>0</v>
      </c>
      <c r="R136" s="23">
        <f t="shared" si="18"/>
        <v>254857</v>
      </c>
      <c r="S136" s="23">
        <v>72144</v>
      </c>
      <c r="T136" s="23">
        <v>0</v>
      </c>
      <c r="U136" s="23">
        <v>0</v>
      </c>
      <c r="V136" s="23">
        <v>0</v>
      </c>
      <c r="W136" s="23">
        <f t="shared" si="19"/>
        <v>327001</v>
      </c>
    </row>
    <row r="137" spans="1:23" ht="12.75">
      <c r="A137" s="1"/>
      <c r="B137" s="1"/>
      <c r="C137" s="7"/>
      <c r="D137" s="7"/>
      <c r="E137" s="1"/>
      <c r="F137" s="1"/>
      <c r="G137" s="2"/>
      <c r="H137" s="2"/>
      <c r="I137" s="2"/>
      <c r="J137" s="2"/>
      <c r="K137" s="2"/>
      <c r="L137" s="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>
      <c r="A138" s="1"/>
      <c r="B138" s="1"/>
      <c r="C138" s="7"/>
      <c r="D138" s="7"/>
      <c r="E138" s="1"/>
      <c r="F138" s="6" t="s">
        <v>525</v>
      </c>
      <c r="G138" s="2">
        <f aca="true" t="shared" si="20" ref="G138:M138">SUM(G125:G137)</f>
        <v>5.986</v>
      </c>
      <c r="H138" s="2">
        <f t="shared" si="20"/>
        <v>79.73899999999999</v>
      </c>
      <c r="I138" s="2">
        <f t="shared" si="20"/>
        <v>40.915</v>
      </c>
      <c r="J138" s="2">
        <f t="shared" si="20"/>
        <v>52.986</v>
      </c>
      <c r="K138" s="2">
        <f t="shared" si="20"/>
        <v>0</v>
      </c>
      <c r="L138" s="2">
        <f t="shared" si="20"/>
        <v>0</v>
      </c>
      <c r="M138" s="4">
        <f t="shared" si="20"/>
        <v>10186910</v>
      </c>
      <c r="N138" s="4">
        <f aca="true" t="shared" si="21" ref="N138:W138">SUM(N125:N137)</f>
        <v>0</v>
      </c>
      <c r="O138" s="4">
        <f t="shared" si="21"/>
        <v>386524</v>
      </c>
      <c r="P138" s="4">
        <f t="shared" si="21"/>
        <v>120000</v>
      </c>
      <c r="Q138" s="4">
        <f t="shared" si="21"/>
        <v>28016</v>
      </c>
      <c r="R138" s="4">
        <f t="shared" si="21"/>
        <v>10721450</v>
      </c>
      <c r="S138" s="4">
        <f t="shared" si="21"/>
        <v>1892922</v>
      </c>
      <c r="T138" s="4">
        <f t="shared" si="21"/>
        <v>0</v>
      </c>
      <c r="U138" s="4">
        <f t="shared" si="21"/>
        <v>0</v>
      </c>
      <c r="V138" s="4">
        <f t="shared" si="21"/>
        <v>208832</v>
      </c>
      <c r="W138" s="4">
        <f t="shared" si="21"/>
        <v>12823204</v>
      </c>
    </row>
    <row r="139" spans="1:23" ht="12.75">
      <c r="A139" s="1"/>
      <c r="B139" s="1"/>
      <c r="C139" s="7"/>
      <c r="D139" s="7"/>
      <c r="E139" s="1"/>
      <c r="F139" s="1"/>
      <c r="G139" s="2"/>
      <c r="H139" s="2"/>
      <c r="I139" s="2"/>
      <c r="J139" s="2"/>
      <c r="K139" s="2"/>
      <c r="L139" s="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>
      <c r="A140" s="1"/>
      <c r="B140" s="1"/>
      <c r="C140" s="7"/>
      <c r="D140" s="7"/>
      <c r="E140" s="1"/>
      <c r="F140" s="6" t="s">
        <v>526</v>
      </c>
      <c r="G140" s="2"/>
      <c r="H140" s="2"/>
      <c r="I140" s="2"/>
      <c r="J140" s="2"/>
      <c r="K140" s="2"/>
      <c r="L140" s="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>
      <c r="A141" s="1"/>
      <c r="B141" s="1"/>
      <c r="C141" s="7"/>
      <c r="D141" s="7"/>
      <c r="E141" s="1"/>
      <c r="F141" s="1"/>
      <c r="G141" s="2"/>
      <c r="H141" s="2"/>
      <c r="I141" s="2"/>
      <c r="J141" s="2"/>
      <c r="K141" s="2"/>
      <c r="L141" s="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>
      <c r="A142" s="1">
        <v>260</v>
      </c>
      <c r="B142" s="1">
        <v>2</v>
      </c>
      <c r="C142" s="7">
        <v>1100</v>
      </c>
      <c r="D142" s="7">
        <v>12238</v>
      </c>
      <c r="E142" s="1"/>
      <c r="F142" s="1" t="s">
        <v>21</v>
      </c>
      <c r="G142" s="2">
        <v>2</v>
      </c>
      <c r="H142" s="2">
        <v>15.860999999999999</v>
      </c>
      <c r="I142" s="2">
        <v>7</v>
      </c>
      <c r="J142" s="2">
        <v>0</v>
      </c>
      <c r="K142" s="2">
        <v>1</v>
      </c>
      <c r="L142" s="2">
        <v>0</v>
      </c>
      <c r="M142" s="4">
        <v>1817484</v>
      </c>
      <c r="N142" s="4">
        <v>0</v>
      </c>
      <c r="O142" s="4">
        <v>134932</v>
      </c>
      <c r="P142" s="4">
        <v>16358</v>
      </c>
      <c r="Q142" s="4">
        <v>0</v>
      </c>
      <c r="R142" s="4">
        <f>SUM(M142:Q142)</f>
        <v>1968774</v>
      </c>
      <c r="S142" s="4">
        <v>381550</v>
      </c>
      <c r="T142" s="4">
        <v>0</v>
      </c>
      <c r="U142" s="4">
        <v>0</v>
      </c>
      <c r="V142" s="4">
        <v>0</v>
      </c>
      <c r="W142" s="4">
        <f>SUM(R142:V142)</f>
        <v>2350324</v>
      </c>
    </row>
    <row r="143" spans="1:23" ht="12.75">
      <c r="A143" s="1"/>
      <c r="B143" s="1"/>
      <c r="C143" s="7"/>
      <c r="D143" s="7"/>
      <c r="E143" s="1"/>
      <c r="F143" s="1"/>
      <c r="G143" s="2"/>
      <c r="H143" s="2"/>
      <c r="I143" s="2"/>
      <c r="J143" s="2"/>
      <c r="K143" s="2"/>
      <c r="L143" s="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>
      <c r="A144" s="1"/>
      <c r="B144" s="1"/>
      <c r="C144" s="7"/>
      <c r="D144" s="7"/>
      <c r="E144" s="1"/>
      <c r="F144" s="6" t="s">
        <v>527</v>
      </c>
      <c r="G144" s="2"/>
      <c r="H144" s="2"/>
      <c r="I144" s="2"/>
      <c r="J144" s="2"/>
      <c r="K144" s="2"/>
      <c r="L144" s="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>
      <c r="A145" s="1"/>
      <c r="B145" s="1"/>
      <c r="C145" s="7"/>
      <c r="D145" s="7"/>
      <c r="E145" s="1"/>
      <c r="F145" s="1"/>
      <c r="G145" s="2"/>
      <c r="H145" s="2"/>
      <c r="I145" s="2"/>
      <c r="J145" s="2"/>
      <c r="K145" s="2"/>
      <c r="L145" s="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>
      <c r="A146" s="1">
        <v>280</v>
      </c>
      <c r="B146" s="1">
        <v>2</v>
      </c>
      <c r="C146" s="7">
        <v>1100</v>
      </c>
      <c r="D146" s="7">
        <v>12240</v>
      </c>
      <c r="E146" s="1"/>
      <c r="F146" s="1" t="s">
        <v>495</v>
      </c>
      <c r="G146" s="2">
        <v>2</v>
      </c>
      <c r="H146" s="2">
        <v>0</v>
      </c>
      <c r="I146" s="2">
        <v>2.5</v>
      </c>
      <c r="J146" s="2">
        <v>1</v>
      </c>
      <c r="K146" s="2">
        <v>0</v>
      </c>
      <c r="L146" s="2">
        <v>0</v>
      </c>
      <c r="M146" s="4">
        <v>360864</v>
      </c>
      <c r="N146" s="4">
        <v>0</v>
      </c>
      <c r="O146" s="4">
        <v>0</v>
      </c>
      <c r="P146" s="4">
        <v>0</v>
      </c>
      <c r="Q146" s="4">
        <v>0</v>
      </c>
      <c r="R146" s="4">
        <f>SUM(M146:Q146)</f>
        <v>360864</v>
      </c>
      <c r="S146" s="4">
        <v>72701</v>
      </c>
      <c r="T146" s="4">
        <v>0</v>
      </c>
      <c r="U146" s="4">
        <v>0</v>
      </c>
      <c r="V146" s="4">
        <v>4000</v>
      </c>
      <c r="W146" s="4">
        <f>SUM(R146:V146)</f>
        <v>437565</v>
      </c>
    </row>
    <row r="147" spans="1:23" ht="12.75">
      <c r="A147" s="1">
        <v>280</v>
      </c>
      <c r="B147" s="1">
        <v>2</v>
      </c>
      <c r="C147" s="7">
        <v>1100</v>
      </c>
      <c r="D147" s="7">
        <v>12244</v>
      </c>
      <c r="E147" s="1"/>
      <c r="F147" s="1" t="s">
        <v>23</v>
      </c>
      <c r="G147" s="2">
        <v>0</v>
      </c>
      <c r="H147" s="2">
        <v>0</v>
      </c>
      <c r="I147" s="2">
        <v>6.5</v>
      </c>
      <c r="J147" s="2">
        <v>0</v>
      </c>
      <c r="K147" s="2">
        <v>0</v>
      </c>
      <c r="L147" s="2">
        <v>0</v>
      </c>
      <c r="M147" s="4">
        <v>228732</v>
      </c>
      <c r="N147" s="4">
        <v>0</v>
      </c>
      <c r="O147" s="4">
        <v>0</v>
      </c>
      <c r="P147" s="4">
        <v>0</v>
      </c>
      <c r="Q147" s="4">
        <v>0</v>
      </c>
      <c r="R147" s="4">
        <f aca="true" t="shared" si="22" ref="R147:R153">SUM(M147:Q147)</f>
        <v>228732</v>
      </c>
      <c r="S147" s="4">
        <v>0</v>
      </c>
      <c r="T147" s="4">
        <v>0</v>
      </c>
      <c r="U147" s="4">
        <v>0</v>
      </c>
      <c r="V147" s="4">
        <v>0</v>
      </c>
      <c r="W147" s="4">
        <f aca="true" t="shared" si="23" ref="W147:W153">SUM(R147:V147)</f>
        <v>228732</v>
      </c>
    </row>
    <row r="148" spans="1:23" ht="12.75">
      <c r="A148" s="1">
        <v>280</v>
      </c>
      <c r="B148" s="1">
        <v>2</v>
      </c>
      <c r="C148" s="7">
        <v>1100</v>
      </c>
      <c r="D148" s="7">
        <v>12245</v>
      </c>
      <c r="E148" s="1"/>
      <c r="F148" s="1" t="s">
        <v>24</v>
      </c>
      <c r="G148" s="2">
        <v>1</v>
      </c>
      <c r="H148" s="2">
        <v>0</v>
      </c>
      <c r="I148" s="2">
        <v>10</v>
      </c>
      <c r="J148" s="2">
        <v>2</v>
      </c>
      <c r="K148" s="2">
        <v>0</v>
      </c>
      <c r="L148" s="2">
        <v>0</v>
      </c>
      <c r="M148" s="4">
        <v>444156</v>
      </c>
      <c r="N148" s="4">
        <v>0</v>
      </c>
      <c r="O148" s="4">
        <v>179100</v>
      </c>
      <c r="P148" s="4">
        <v>0</v>
      </c>
      <c r="Q148" s="4">
        <v>0</v>
      </c>
      <c r="R148" s="4">
        <f t="shared" si="22"/>
        <v>623256</v>
      </c>
      <c r="S148" s="4">
        <v>0</v>
      </c>
      <c r="T148" s="4">
        <v>0</v>
      </c>
      <c r="U148" s="4">
        <v>0</v>
      </c>
      <c r="V148" s="4">
        <v>0</v>
      </c>
      <c r="W148" s="4">
        <f t="shared" si="23"/>
        <v>623256</v>
      </c>
    </row>
    <row r="149" spans="1:23" ht="12.75">
      <c r="A149" s="1">
        <v>280</v>
      </c>
      <c r="B149" s="1">
        <v>2</v>
      </c>
      <c r="C149" s="7">
        <v>1100</v>
      </c>
      <c r="D149" s="7">
        <v>12248</v>
      </c>
      <c r="E149" s="1"/>
      <c r="F149" s="1" t="s">
        <v>25</v>
      </c>
      <c r="G149" s="2">
        <v>1</v>
      </c>
      <c r="H149" s="2">
        <v>0</v>
      </c>
      <c r="I149" s="2">
        <v>8.5</v>
      </c>
      <c r="J149" s="2">
        <v>0</v>
      </c>
      <c r="K149" s="2">
        <v>0</v>
      </c>
      <c r="L149" s="2">
        <v>0</v>
      </c>
      <c r="M149" s="4">
        <v>359514</v>
      </c>
      <c r="N149" s="4">
        <v>0</v>
      </c>
      <c r="O149" s="4">
        <v>4652</v>
      </c>
      <c r="P149" s="4">
        <v>0</v>
      </c>
      <c r="Q149" s="4">
        <v>0</v>
      </c>
      <c r="R149" s="4">
        <f t="shared" si="22"/>
        <v>364166</v>
      </c>
      <c r="S149" s="4">
        <v>6307</v>
      </c>
      <c r="T149" s="4">
        <v>0</v>
      </c>
      <c r="U149" s="4">
        <v>0</v>
      </c>
      <c r="V149" s="4">
        <v>0</v>
      </c>
      <c r="W149" s="4">
        <f t="shared" si="23"/>
        <v>370473</v>
      </c>
    </row>
    <row r="150" spans="1:23" ht="12.75">
      <c r="A150" s="1">
        <v>280</v>
      </c>
      <c r="B150" s="1">
        <v>2</v>
      </c>
      <c r="C150" s="7">
        <v>1100</v>
      </c>
      <c r="D150" s="7">
        <v>12260</v>
      </c>
      <c r="E150" s="1"/>
      <c r="F150" s="1" t="s">
        <v>30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4">
        <v>0</v>
      </c>
      <c r="N150" s="4">
        <v>0</v>
      </c>
      <c r="O150" s="4">
        <v>70657</v>
      </c>
      <c r="P150" s="4">
        <v>0</v>
      </c>
      <c r="Q150" s="4">
        <v>0</v>
      </c>
      <c r="R150" s="4">
        <f t="shared" si="22"/>
        <v>70657</v>
      </c>
      <c r="S150" s="4">
        <v>33141</v>
      </c>
      <c r="T150" s="4">
        <v>0</v>
      </c>
      <c r="U150" s="4">
        <v>0</v>
      </c>
      <c r="V150" s="4">
        <v>0</v>
      </c>
      <c r="W150" s="4">
        <f t="shared" si="23"/>
        <v>103798</v>
      </c>
    </row>
    <row r="151" spans="1:23" ht="12.75">
      <c r="A151" s="1">
        <v>280</v>
      </c>
      <c r="B151" s="1">
        <v>2</v>
      </c>
      <c r="C151" s="7">
        <v>1100</v>
      </c>
      <c r="D151" s="7">
        <v>12261</v>
      </c>
      <c r="E151" s="1"/>
      <c r="F151" s="1" t="s">
        <v>31</v>
      </c>
      <c r="G151" s="2">
        <v>0</v>
      </c>
      <c r="H151" s="2">
        <v>1</v>
      </c>
      <c r="I151" s="2">
        <v>3.5</v>
      </c>
      <c r="J151" s="2">
        <v>5</v>
      </c>
      <c r="K151" s="2">
        <v>0</v>
      </c>
      <c r="L151" s="2">
        <v>0</v>
      </c>
      <c r="M151" s="4">
        <v>371520</v>
      </c>
      <c r="N151" s="4">
        <v>0</v>
      </c>
      <c r="O151" s="4">
        <v>47850</v>
      </c>
      <c r="P151" s="4">
        <v>0</v>
      </c>
      <c r="Q151" s="4">
        <v>0</v>
      </c>
      <c r="R151" s="4">
        <f t="shared" si="22"/>
        <v>419370</v>
      </c>
      <c r="S151" s="4">
        <v>0</v>
      </c>
      <c r="T151" s="4">
        <v>0</v>
      </c>
      <c r="U151" s="4">
        <v>0</v>
      </c>
      <c r="V151" s="4">
        <v>0</v>
      </c>
      <c r="W151" s="4">
        <f t="shared" si="23"/>
        <v>419370</v>
      </c>
    </row>
    <row r="152" spans="1:23" ht="12.75">
      <c r="A152" s="1">
        <v>280</v>
      </c>
      <c r="B152" s="1">
        <v>2</v>
      </c>
      <c r="C152" s="7">
        <v>1100</v>
      </c>
      <c r="D152" s="7">
        <v>12263</v>
      </c>
      <c r="E152" s="1"/>
      <c r="F152" s="1" t="s">
        <v>32</v>
      </c>
      <c r="G152" s="2">
        <v>0</v>
      </c>
      <c r="H152" s="2">
        <v>0</v>
      </c>
      <c r="I152" s="2">
        <v>6</v>
      </c>
      <c r="J152" s="2">
        <v>0</v>
      </c>
      <c r="K152" s="2">
        <v>0</v>
      </c>
      <c r="L152" s="2">
        <v>0</v>
      </c>
      <c r="M152" s="4">
        <v>249522</v>
      </c>
      <c r="N152" s="4">
        <v>0</v>
      </c>
      <c r="O152" s="4">
        <v>0</v>
      </c>
      <c r="P152" s="4">
        <v>0</v>
      </c>
      <c r="Q152" s="4">
        <v>0</v>
      </c>
      <c r="R152" s="4">
        <f t="shared" si="22"/>
        <v>249522</v>
      </c>
      <c r="S152" s="4">
        <v>44398</v>
      </c>
      <c r="T152" s="4">
        <v>0</v>
      </c>
      <c r="U152" s="4">
        <v>0</v>
      </c>
      <c r="V152" s="4">
        <v>0</v>
      </c>
      <c r="W152" s="4">
        <f t="shared" si="23"/>
        <v>293920</v>
      </c>
    </row>
    <row r="153" spans="1:23" ht="12.75">
      <c r="A153" s="1">
        <v>280</v>
      </c>
      <c r="B153" s="1">
        <v>2</v>
      </c>
      <c r="C153" s="7">
        <v>1100</v>
      </c>
      <c r="D153" s="7">
        <v>12265</v>
      </c>
      <c r="E153" s="1"/>
      <c r="F153" s="1" t="s">
        <v>33</v>
      </c>
      <c r="G153" s="22">
        <v>0</v>
      </c>
      <c r="H153" s="22">
        <v>0</v>
      </c>
      <c r="I153" s="22">
        <v>6.829</v>
      </c>
      <c r="J153" s="22">
        <v>1</v>
      </c>
      <c r="K153" s="22">
        <v>0</v>
      </c>
      <c r="L153" s="22">
        <v>0</v>
      </c>
      <c r="M153" s="23">
        <v>237995</v>
      </c>
      <c r="N153" s="23">
        <v>0</v>
      </c>
      <c r="O153" s="23">
        <v>0</v>
      </c>
      <c r="P153" s="23">
        <v>0</v>
      </c>
      <c r="Q153" s="23">
        <v>0</v>
      </c>
      <c r="R153" s="23">
        <f t="shared" si="22"/>
        <v>237995</v>
      </c>
      <c r="S153" s="23">
        <v>2000</v>
      </c>
      <c r="T153" s="23">
        <v>0</v>
      </c>
      <c r="U153" s="23">
        <v>0</v>
      </c>
      <c r="V153" s="23">
        <v>0</v>
      </c>
      <c r="W153" s="23">
        <f t="shared" si="23"/>
        <v>239995</v>
      </c>
    </row>
    <row r="154" spans="1:23" ht="12.75">
      <c r="A154" s="1"/>
      <c r="B154" s="1"/>
      <c r="C154" s="7"/>
      <c r="D154" s="7"/>
      <c r="E154" s="1"/>
      <c r="F154" s="1"/>
      <c r="G154" s="2"/>
      <c r="H154" s="2"/>
      <c r="I154" s="2"/>
      <c r="J154" s="2"/>
      <c r="K154" s="2"/>
      <c r="L154" s="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>
      <c r="A155" s="1"/>
      <c r="B155" s="1"/>
      <c r="C155" s="7"/>
      <c r="D155" s="7"/>
      <c r="E155" s="1"/>
      <c r="F155" s="6" t="s">
        <v>528</v>
      </c>
      <c r="G155" s="2">
        <f aca="true" t="shared" si="24" ref="G155:M155">SUM(G146:G154)</f>
        <v>4</v>
      </c>
      <c r="H155" s="2">
        <f t="shared" si="24"/>
        <v>1</v>
      </c>
      <c r="I155" s="2">
        <f t="shared" si="24"/>
        <v>43.829</v>
      </c>
      <c r="J155" s="2">
        <f t="shared" si="24"/>
        <v>9</v>
      </c>
      <c r="K155" s="2">
        <f t="shared" si="24"/>
        <v>0</v>
      </c>
      <c r="L155" s="2">
        <f t="shared" si="24"/>
        <v>0</v>
      </c>
      <c r="M155" s="4">
        <f t="shared" si="24"/>
        <v>2252303</v>
      </c>
      <c r="N155" s="4">
        <f aca="true" t="shared" si="25" ref="N155:W155">SUM(N146:N154)</f>
        <v>0</v>
      </c>
      <c r="O155" s="4">
        <f t="shared" si="25"/>
        <v>302259</v>
      </c>
      <c r="P155" s="4">
        <f t="shared" si="25"/>
        <v>0</v>
      </c>
      <c r="Q155" s="4">
        <f t="shared" si="25"/>
        <v>0</v>
      </c>
      <c r="R155" s="4">
        <f t="shared" si="25"/>
        <v>2554562</v>
      </c>
      <c r="S155" s="4">
        <f t="shared" si="25"/>
        <v>158547</v>
      </c>
      <c r="T155" s="4">
        <f t="shared" si="25"/>
        <v>0</v>
      </c>
      <c r="U155" s="4">
        <f t="shared" si="25"/>
        <v>0</v>
      </c>
      <c r="V155" s="4">
        <f t="shared" si="25"/>
        <v>4000</v>
      </c>
      <c r="W155" s="4">
        <f t="shared" si="25"/>
        <v>2717109</v>
      </c>
    </row>
    <row r="156" spans="1:23" ht="12.75">
      <c r="A156" s="1"/>
      <c r="B156" s="1"/>
      <c r="C156" s="7"/>
      <c r="D156" s="7"/>
      <c r="E156" s="1"/>
      <c r="F156" s="1"/>
      <c r="G156" s="2"/>
      <c r="H156" s="2"/>
      <c r="I156" s="2"/>
      <c r="J156" s="2"/>
      <c r="K156" s="2"/>
      <c r="L156" s="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>
      <c r="A157" s="1"/>
      <c r="B157" s="1"/>
      <c r="C157" s="7"/>
      <c r="D157" s="7"/>
      <c r="E157" s="1"/>
      <c r="F157" s="6" t="s">
        <v>529</v>
      </c>
      <c r="G157" s="2"/>
      <c r="H157" s="2"/>
      <c r="I157" s="2"/>
      <c r="J157" s="2"/>
      <c r="K157" s="2"/>
      <c r="L157" s="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>
      <c r="A158" s="1"/>
      <c r="B158" s="1"/>
      <c r="C158" s="7"/>
      <c r="D158" s="7"/>
      <c r="E158" s="1"/>
      <c r="F158" s="1"/>
      <c r="G158" s="2"/>
      <c r="H158" s="2"/>
      <c r="I158" s="2"/>
      <c r="J158" s="2"/>
      <c r="K158" s="2"/>
      <c r="L158" s="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>
      <c r="A159" s="1">
        <v>200</v>
      </c>
      <c r="B159" s="1">
        <v>2</v>
      </c>
      <c r="C159" s="7">
        <v>1100</v>
      </c>
      <c r="D159" s="7">
        <v>12160</v>
      </c>
      <c r="E159" s="1"/>
      <c r="F159" s="1" t="s">
        <v>170</v>
      </c>
      <c r="G159" s="2">
        <v>0</v>
      </c>
      <c r="H159" s="2">
        <v>1</v>
      </c>
      <c r="I159" s="2">
        <v>1</v>
      </c>
      <c r="J159" s="2">
        <v>0</v>
      </c>
      <c r="K159" s="2">
        <v>0</v>
      </c>
      <c r="L159" s="2">
        <v>0</v>
      </c>
      <c r="M159" s="4">
        <v>121944</v>
      </c>
      <c r="N159" s="4">
        <v>0</v>
      </c>
      <c r="O159" s="4">
        <v>17887</v>
      </c>
      <c r="P159" s="4">
        <v>63725</v>
      </c>
      <c r="Q159" s="4">
        <v>0</v>
      </c>
      <c r="R159" s="4">
        <f aca="true" t="shared" si="26" ref="R159:R166">SUM(M159:Q159)</f>
        <v>203556</v>
      </c>
      <c r="S159" s="4">
        <v>8250</v>
      </c>
      <c r="T159" s="4">
        <v>0</v>
      </c>
      <c r="U159" s="4">
        <v>0</v>
      </c>
      <c r="V159" s="4">
        <v>0</v>
      </c>
      <c r="W159" s="4">
        <f aca="true" t="shared" si="27" ref="W159:W166">SUM(R159:V159)</f>
        <v>211806</v>
      </c>
    </row>
    <row r="160" spans="1:23" ht="12.75">
      <c r="A160" s="1">
        <v>200</v>
      </c>
      <c r="B160" s="1">
        <v>2</v>
      </c>
      <c r="C160" s="7">
        <v>1100</v>
      </c>
      <c r="D160" s="7">
        <v>12243</v>
      </c>
      <c r="E160" s="1"/>
      <c r="F160" s="1" t="s">
        <v>22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4">
        <v>0</v>
      </c>
      <c r="N160" s="4">
        <v>0</v>
      </c>
      <c r="O160" s="4">
        <v>322825</v>
      </c>
      <c r="P160" s="4">
        <v>0</v>
      </c>
      <c r="Q160" s="4">
        <v>0</v>
      </c>
      <c r="R160" s="4">
        <f t="shared" si="26"/>
        <v>322825</v>
      </c>
      <c r="S160" s="4">
        <v>0</v>
      </c>
      <c r="T160" s="4">
        <v>0</v>
      </c>
      <c r="U160" s="4">
        <v>0</v>
      </c>
      <c r="V160" s="4">
        <v>0</v>
      </c>
      <c r="W160" s="4">
        <f t="shared" si="27"/>
        <v>322825</v>
      </c>
    </row>
    <row r="161" spans="1:23" ht="12.75">
      <c r="A161" s="1">
        <v>200</v>
      </c>
      <c r="B161" s="1">
        <v>2</v>
      </c>
      <c r="C161" s="7">
        <v>1100</v>
      </c>
      <c r="D161" s="7">
        <v>12254</v>
      </c>
      <c r="E161" s="1"/>
      <c r="F161" s="1" t="s">
        <v>26</v>
      </c>
      <c r="G161" s="2">
        <v>0</v>
      </c>
      <c r="H161" s="2">
        <v>0</v>
      </c>
      <c r="I161" s="2">
        <v>1</v>
      </c>
      <c r="J161" s="2">
        <v>0</v>
      </c>
      <c r="K161" s="2">
        <v>0</v>
      </c>
      <c r="L161" s="2">
        <v>0</v>
      </c>
      <c r="M161" s="4">
        <v>32304</v>
      </c>
      <c r="N161" s="4">
        <v>0</v>
      </c>
      <c r="O161" s="4">
        <v>0</v>
      </c>
      <c r="P161" s="4">
        <v>0</v>
      </c>
      <c r="Q161" s="4">
        <v>0</v>
      </c>
      <c r="R161" s="4">
        <f t="shared" si="26"/>
        <v>32304</v>
      </c>
      <c r="S161" s="4">
        <v>8730</v>
      </c>
      <c r="T161" s="4">
        <v>0</v>
      </c>
      <c r="U161" s="4">
        <v>0</v>
      </c>
      <c r="V161" s="4">
        <v>200</v>
      </c>
      <c r="W161" s="4">
        <f t="shared" si="27"/>
        <v>41234</v>
      </c>
    </row>
    <row r="162" spans="1:23" ht="12.75">
      <c r="A162" s="1">
        <v>200</v>
      </c>
      <c r="B162" s="1">
        <v>2</v>
      </c>
      <c r="C162" s="7">
        <v>1100</v>
      </c>
      <c r="D162" s="7">
        <v>12255</v>
      </c>
      <c r="E162" s="1"/>
      <c r="F162" s="1" t="s">
        <v>27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4">
        <v>32496</v>
      </c>
      <c r="N162" s="4">
        <v>0</v>
      </c>
      <c r="O162" s="4">
        <v>0</v>
      </c>
      <c r="P162" s="4">
        <v>0</v>
      </c>
      <c r="Q162" s="4">
        <v>0</v>
      </c>
      <c r="R162" s="4">
        <f t="shared" si="26"/>
        <v>32496</v>
      </c>
      <c r="S162" s="4">
        <v>8297</v>
      </c>
      <c r="T162" s="4">
        <v>0</v>
      </c>
      <c r="U162" s="4">
        <v>0</v>
      </c>
      <c r="V162" s="4">
        <v>200</v>
      </c>
      <c r="W162" s="4">
        <f t="shared" si="27"/>
        <v>40993</v>
      </c>
    </row>
    <row r="163" spans="1:23" ht="12.75">
      <c r="A163" s="1">
        <v>200</v>
      </c>
      <c r="B163" s="1">
        <v>2</v>
      </c>
      <c r="C163" s="7">
        <v>1100</v>
      </c>
      <c r="D163" s="7">
        <v>12257</v>
      </c>
      <c r="E163" s="1"/>
      <c r="F163" s="1" t="s">
        <v>28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4">
        <v>0</v>
      </c>
      <c r="N163" s="4">
        <v>0</v>
      </c>
      <c r="O163" s="4">
        <v>8080</v>
      </c>
      <c r="P163" s="4">
        <v>0</v>
      </c>
      <c r="Q163" s="4">
        <v>0</v>
      </c>
      <c r="R163" s="4">
        <f t="shared" si="26"/>
        <v>8080</v>
      </c>
      <c r="S163" s="4">
        <v>12100</v>
      </c>
      <c r="T163" s="4">
        <v>0</v>
      </c>
      <c r="U163" s="4">
        <v>0</v>
      </c>
      <c r="V163" s="4">
        <v>0</v>
      </c>
      <c r="W163" s="4">
        <f t="shared" si="27"/>
        <v>20180</v>
      </c>
    </row>
    <row r="164" spans="1:23" ht="12.75">
      <c r="A164" s="1">
        <v>200</v>
      </c>
      <c r="B164" s="1">
        <v>2</v>
      </c>
      <c r="C164" s="7">
        <v>1100</v>
      </c>
      <c r="D164" s="7">
        <v>12258</v>
      </c>
      <c r="E164" s="1"/>
      <c r="F164" s="1" t="s">
        <v>29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f t="shared" si="26"/>
        <v>0</v>
      </c>
      <c r="S164" s="4">
        <v>27996</v>
      </c>
      <c r="T164" s="4">
        <v>0</v>
      </c>
      <c r="U164" s="4">
        <v>0</v>
      </c>
      <c r="V164" s="4">
        <v>0</v>
      </c>
      <c r="W164" s="4">
        <f t="shared" si="27"/>
        <v>27996</v>
      </c>
    </row>
    <row r="165" spans="1:23" ht="12.75">
      <c r="A165" s="1">
        <v>200</v>
      </c>
      <c r="B165" s="1">
        <v>2</v>
      </c>
      <c r="C165" s="7">
        <v>1100</v>
      </c>
      <c r="D165" s="7">
        <v>12271</v>
      </c>
      <c r="E165" s="1"/>
      <c r="F165" s="1" t="s">
        <v>36</v>
      </c>
      <c r="G165" s="2">
        <v>0</v>
      </c>
      <c r="H165" s="2">
        <v>0</v>
      </c>
      <c r="I165" s="2">
        <v>1</v>
      </c>
      <c r="J165" s="2">
        <v>0</v>
      </c>
      <c r="K165" s="2">
        <v>0</v>
      </c>
      <c r="L165" s="2">
        <v>0</v>
      </c>
      <c r="M165" s="4">
        <v>40440</v>
      </c>
      <c r="N165" s="4">
        <v>0</v>
      </c>
      <c r="O165" s="4">
        <v>65020</v>
      </c>
      <c r="P165" s="4">
        <v>0</v>
      </c>
      <c r="Q165" s="4">
        <v>0</v>
      </c>
      <c r="R165" s="4">
        <f t="shared" si="26"/>
        <v>105460</v>
      </c>
      <c r="S165" s="4">
        <v>83825</v>
      </c>
      <c r="T165" s="4">
        <v>0</v>
      </c>
      <c r="U165" s="4">
        <v>0</v>
      </c>
      <c r="V165" s="4">
        <v>2000</v>
      </c>
      <c r="W165" s="4">
        <f t="shared" si="27"/>
        <v>191285</v>
      </c>
    </row>
    <row r="166" spans="1:23" ht="12.75">
      <c r="A166" s="1">
        <v>200</v>
      </c>
      <c r="B166" s="1">
        <v>2</v>
      </c>
      <c r="C166" s="7">
        <v>1100</v>
      </c>
      <c r="D166" s="7">
        <v>12272</v>
      </c>
      <c r="E166" s="1"/>
      <c r="F166" s="1" t="s">
        <v>37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4">
        <v>0</v>
      </c>
      <c r="N166" s="4">
        <v>0</v>
      </c>
      <c r="O166" s="4">
        <v>0</v>
      </c>
      <c r="P166" s="4">
        <v>537388</v>
      </c>
      <c r="Q166" s="4">
        <v>0</v>
      </c>
      <c r="R166" s="4">
        <f t="shared" si="26"/>
        <v>537388</v>
      </c>
      <c r="S166" s="4">
        <v>24966</v>
      </c>
      <c r="T166" s="4">
        <v>0</v>
      </c>
      <c r="U166" s="4">
        <v>0</v>
      </c>
      <c r="V166" s="4">
        <v>0</v>
      </c>
      <c r="W166" s="4">
        <f t="shared" si="27"/>
        <v>562354</v>
      </c>
    </row>
    <row r="167" spans="1:23" ht="12.75">
      <c r="A167" s="1">
        <v>200</v>
      </c>
      <c r="B167" s="1">
        <v>2</v>
      </c>
      <c r="C167" s="7">
        <v>1100</v>
      </c>
      <c r="D167" s="7">
        <v>16645</v>
      </c>
      <c r="E167" s="1"/>
      <c r="F167" s="1" t="s">
        <v>418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4">
        <v>0</v>
      </c>
      <c r="N167" s="4">
        <v>0</v>
      </c>
      <c r="O167" s="4">
        <v>266978</v>
      </c>
      <c r="P167" s="4">
        <v>0</v>
      </c>
      <c r="Q167" s="4">
        <v>0</v>
      </c>
      <c r="R167" s="4">
        <f aca="true" t="shared" si="28" ref="R167:R276">SUM(M167:Q167)</f>
        <v>266978</v>
      </c>
      <c r="S167" s="4">
        <v>0</v>
      </c>
      <c r="T167" s="4">
        <v>0</v>
      </c>
      <c r="U167" s="4">
        <v>0</v>
      </c>
      <c r="V167" s="4">
        <v>0</v>
      </c>
      <c r="W167" s="4">
        <f aca="true" t="shared" si="29" ref="W167:W276">SUM(R167:V167)</f>
        <v>266978</v>
      </c>
    </row>
    <row r="168" spans="1:23" ht="12.75">
      <c r="A168" s="1">
        <v>200</v>
      </c>
      <c r="B168" s="1">
        <v>2</v>
      </c>
      <c r="C168" s="7">
        <v>1100</v>
      </c>
      <c r="D168" s="7">
        <v>17159</v>
      </c>
      <c r="E168" s="1"/>
      <c r="F168" s="1" t="s">
        <v>436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3">
        <v>0</v>
      </c>
      <c r="N168" s="23">
        <v>0</v>
      </c>
      <c r="O168" s="23">
        <v>0</v>
      </c>
      <c r="P168" s="23">
        <v>3806564</v>
      </c>
      <c r="Q168" s="23">
        <v>0</v>
      </c>
      <c r="R168" s="23">
        <f t="shared" si="28"/>
        <v>3806564</v>
      </c>
      <c r="S168" s="23">
        <v>0</v>
      </c>
      <c r="T168" s="23">
        <v>0</v>
      </c>
      <c r="U168" s="23">
        <v>0</v>
      </c>
      <c r="V168" s="23">
        <v>0</v>
      </c>
      <c r="W168" s="23">
        <f t="shared" si="29"/>
        <v>3806564</v>
      </c>
    </row>
    <row r="169" spans="1:23" ht="12.75">
      <c r="A169" s="1"/>
      <c r="B169" s="1"/>
      <c r="C169" s="7"/>
      <c r="D169" s="7"/>
      <c r="E169" s="1"/>
      <c r="F169" s="1"/>
      <c r="G169" s="2"/>
      <c r="H169" s="2"/>
      <c r="I169" s="2"/>
      <c r="J169" s="2"/>
      <c r="K169" s="2"/>
      <c r="L169" s="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>
      <c r="A170" s="1"/>
      <c r="B170" s="1"/>
      <c r="C170" s="7"/>
      <c r="D170" s="7"/>
      <c r="E170" s="1"/>
      <c r="F170" s="6" t="s">
        <v>530</v>
      </c>
      <c r="G170" s="22">
        <f aca="true" t="shared" si="30" ref="G170:M170">SUM(G159:G169)</f>
        <v>0</v>
      </c>
      <c r="H170" s="22">
        <f t="shared" si="30"/>
        <v>1</v>
      </c>
      <c r="I170" s="22">
        <f t="shared" si="30"/>
        <v>4</v>
      </c>
      <c r="J170" s="22">
        <f t="shared" si="30"/>
        <v>0</v>
      </c>
      <c r="K170" s="22">
        <f t="shared" si="30"/>
        <v>0</v>
      </c>
      <c r="L170" s="22">
        <f t="shared" si="30"/>
        <v>0</v>
      </c>
      <c r="M170" s="23">
        <f t="shared" si="30"/>
        <v>227184</v>
      </c>
      <c r="N170" s="23">
        <f aca="true" t="shared" si="31" ref="N170:W170">SUM(N159:N169)</f>
        <v>0</v>
      </c>
      <c r="O170" s="23">
        <f t="shared" si="31"/>
        <v>680790</v>
      </c>
      <c r="P170" s="23">
        <f t="shared" si="31"/>
        <v>4407677</v>
      </c>
      <c r="Q170" s="23">
        <f t="shared" si="31"/>
        <v>0</v>
      </c>
      <c r="R170" s="23">
        <f t="shared" si="31"/>
        <v>5315651</v>
      </c>
      <c r="S170" s="23">
        <f t="shared" si="31"/>
        <v>174164</v>
      </c>
      <c r="T170" s="23">
        <f t="shared" si="31"/>
        <v>0</v>
      </c>
      <c r="U170" s="23">
        <f t="shared" si="31"/>
        <v>0</v>
      </c>
      <c r="V170" s="23">
        <f t="shared" si="31"/>
        <v>2400</v>
      </c>
      <c r="W170" s="23">
        <f t="shared" si="31"/>
        <v>5492215</v>
      </c>
    </row>
    <row r="171" spans="1:23" ht="12.75">
      <c r="A171" s="1"/>
      <c r="B171" s="1"/>
      <c r="C171" s="7"/>
      <c r="D171" s="7"/>
      <c r="E171" s="1"/>
      <c r="F171" s="1"/>
      <c r="G171" s="2"/>
      <c r="H171" s="2"/>
      <c r="I171" s="2"/>
      <c r="J171" s="2"/>
      <c r="K171" s="2"/>
      <c r="L171" s="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4" ht="12.75">
      <c r="A172" s="1"/>
      <c r="B172" s="1"/>
      <c r="C172" s="7"/>
      <c r="D172" s="7"/>
      <c r="E172" s="1"/>
      <c r="F172" s="6" t="s">
        <v>531</v>
      </c>
      <c r="G172" s="2">
        <f aca="true" t="shared" si="32" ref="G172:M172">G8+G9+G10+G34+G70+G84+G105+G121+G138+G142+G155+G170</f>
        <v>17.32</v>
      </c>
      <c r="H172" s="2">
        <f t="shared" si="32"/>
        <v>550.48</v>
      </c>
      <c r="I172" s="2">
        <f t="shared" si="32"/>
        <v>219.69</v>
      </c>
      <c r="J172" s="2">
        <f t="shared" si="32"/>
        <v>160.606</v>
      </c>
      <c r="K172" s="2">
        <f t="shared" si="32"/>
        <v>3.205</v>
      </c>
      <c r="L172" s="2">
        <f t="shared" si="32"/>
        <v>0</v>
      </c>
      <c r="M172" s="4">
        <f t="shared" si="32"/>
        <v>54131586</v>
      </c>
      <c r="N172" s="4">
        <f aca="true" t="shared" si="33" ref="N172:W172">N8+N9+N10+N34+N70+N84+N105+N121+N138+N142+N155+N170</f>
        <v>0</v>
      </c>
      <c r="O172" s="4">
        <f t="shared" si="33"/>
        <v>2542680</v>
      </c>
      <c r="P172" s="4">
        <f t="shared" si="33"/>
        <v>4549035</v>
      </c>
      <c r="Q172" s="4">
        <f t="shared" si="33"/>
        <v>17367696</v>
      </c>
      <c r="R172" s="4">
        <f t="shared" si="33"/>
        <v>78590997</v>
      </c>
      <c r="S172" s="4">
        <f t="shared" si="33"/>
        <v>5122873</v>
      </c>
      <c r="T172" s="4">
        <f t="shared" si="33"/>
        <v>0</v>
      </c>
      <c r="U172" s="4">
        <f t="shared" si="33"/>
        <v>0</v>
      </c>
      <c r="V172" s="4">
        <f t="shared" si="33"/>
        <v>219232</v>
      </c>
      <c r="W172" s="4">
        <f t="shared" si="33"/>
        <v>83933102</v>
      </c>
      <c r="X172" s="5"/>
    </row>
    <row r="173" spans="1:23" ht="12.75">
      <c r="A173" s="1"/>
      <c r="B173" s="1"/>
      <c r="C173" s="7"/>
      <c r="D173" s="7"/>
      <c r="E173" s="1"/>
      <c r="F173" s="1"/>
      <c r="G173" s="2"/>
      <c r="H173" s="2"/>
      <c r="I173" s="2"/>
      <c r="J173" s="2"/>
      <c r="K173" s="2"/>
      <c r="L173" s="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>
      <c r="A174" s="1"/>
      <c r="B174" s="1"/>
      <c r="C174" s="7"/>
      <c r="D174" s="7"/>
      <c r="E174" s="1"/>
      <c r="F174" s="6" t="s">
        <v>502</v>
      </c>
      <c r="G174" s="2"/>
      <c r="H174" s="2"/>
      <c r="I174" s="2"/>
      <c r="J174" s="2"/>
      <c r="K174" s="2"/>
      <c r="L174" s="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>
      <c r="A175" s="1"/>
      <c r="B175" s="1"/>
      <c r="C175" s="7"/>
      <c r="D175" s="7"/>
      <c r="E175" s="1"/>
      <c r="F175" s="1"/>
      <c r="G175" s="2"/>
      <c r="H175" s="2"/>
      <c r="I175" s="2"/>
      <c r="J175" s="2"/>
      <c r="K175" s="2"/>
      <c r="L175" s="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>
      <c r="A176" s="1">
        <v>160</v>
      </c>
      <c r="B176" s="1">
        <v>3</v>
      </c>
      <c r="C176" s="7">
        <v>1100</v>
      </c>
      <c r="D176" s="7">
        <v>12498</v>
      </c>
      <c r="E176" s="1"/>
      <c r="F176" s="1" t="s">
        <v>564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4">
        <v>0</v>
      </c>
      <c r="N176" s="4">
        <v>0</v>
      </c>
      <c r="O176" s="4">
        <v>0</v>
      </c>
      <c r="P176" s="4">
        <v>0</v>
      </c>
      <c r="Q176" s="4">
        <v>2592093</v>
      </c>
      <c r="R176" s="4">
        <f t="shared" si="28"/>
        <v>2592093</v>
      </c>
      <c r="S176" s="4">
        <v>0</v>
      </c>
      <c r="T176" s="4">
        <v>0</v>
      </c>
      <c r="U176" s="4">
        <v>0</v>
      </c>
      <c r="V176" s="4">
        <v>0</v>
      </c>
      <c r="W176" s="4">
        <f t="shared" si="29"/>
        <v>2592093</v>
      </c>
    </row>
    <row r="177" spans="1:23" ht="12.75">
      <c r="A177" s="1">
        <v>160</v>
      </c>
      <c r="B177" s="1">
        <v>3</v>
      </c>
      <c r="C177" s="7">
        <v>1100</v>
      </c>
      <c r="D177" s="7">
        <v>12500</v>
      </c>
      <c r="E177" s="1"/>
      <c r="F177" s="1" t="s">
        <v>208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4">
        <v>0</v>
      </c>
      <c r="N177" s="4">
        <v>0</v>
      </c>
      <c r="O177" s="4">
        <v>0</v>
      </c>
      <c r="P177" s="4">
        <v>0</v>
      </c>
      <c r="Q177" s="4">
        <v>2580</v>
      </c>
      <c r="R177" s="4">
        <f t="shared" si="28"/>
        <v>2580</v>
      </c>
      <c r="S177" s="4">
        <v>0</v>
      </c>
      <c r="T177" s="4">
        <v>0</v>
      </c>
      <c r="U177" s="4">
        <v>0</v>
      </c>
      <c r="V177" s="4">
        <v>0</v>
      </c>
      <c r="W177" s="4">
        <f t="shared" si="29"/>
        <v>2580</v>
      </c>
    </row>
    <row r="178" spans="1:23" ht="12.75">
      <c r="A178" s="1">
        <v>210</v>
      </c>
      <c r="B178" s="1">
        <v>3</v>
      </c>
      <c r="C178" s="7">
        <v>1100</v>
      </c>
      <c r="D178" s="7">
        <v>12502</v>
      </c>
      <c r="E178" s="1"/>
      <c r="F178" s="1" t="s">
        <v>209</v>
      </c>
      <c r="G178" s="2">
        <v>0</v>
      </c>
      <c r="H178" s="2">
        <v>0</v>
      </c>
      <c r="I178" s="2">
        <v>9</v>
      </c>
      <c r="J178" s="2">
        <v>0</v>
      </c>
      <c r="K178" s="2">
        <v>0</v>
      </c>
      <c r="L178" s="2">
        <v>0</v>
      </c>
      <c r="M178" s="4">
        <v>379548</v>
      </c>
      <c r="N178" s="4">
        <v>0</v>
      </c>
      <c r="O178" s="4">
        <v>0</v>
      </c>
      <c r="P178" s="4">
        <v>0</v>
      </c>
      <c r="Q178" s="4">
        <v>0</v>
      </c>
      <c r="R178" s="4">
        <f t="shared" si="28"/>
        <v>379548</v>
      </c>
      <c r="S178" s="4">
        <v>0</v>
      </c>
      <c r="T178" s="4">
        <v>0</v>
      </c>
      <c r="U178" s="4">
        <v>0</v>
      </c>
      <c r="V178" s="4">
        <v>0</v>
      </c>
      <c r="W178" s="4">
        <f t="shared" si="29"/>
        <v>379548</v>
      </c>
    </row>
    <row r="179" spans="1:23" ht="12.75">
      <c r="A179" s="1">
        <v>500</v>
      </c>
      <c r="B179" s="1">
        <v>3</v>
      </c>
      <c r="C179" s="7">
        <v>1100</v>
      </c>
      <c r="D179" s="7">
        <v>12503</v>
      </c>
      <c r="E179" s="1"/>
      <c r="F179" s="1" t="s">
        <v>210</v>
      </c>
      <c r="G179" s="2">
        <v>0</v>
      </c>
      <c r="H179" s="2">
        <v>0.104</v>
      </c>
      <c r="I179" s="2">
        <v>0.499</v>
      </c>
      <c r="J179" s="2">
        <v>0</v>
      </c>
      <c r="K179" s="2">
        <v>0</v>
      </c>
      <c r="L179" s="2">
        <v>0</v>
      </c>
      <c r="M179" s="4">
        <v>25422</v>
      </c>
      <c r="N179" s="4">
        <v>0</v>
      </c>
      <c r="O179" s="4">
        <v>31947</v>
      </c>
      <c r="P179" s="4">
        <v>0</v>
      </c>
      <c r="Q179" s="4">
        <v>0</v>
      </c>
      <c r="R179" s="4">
        <f t="shared" si="28"/>
        <v>57369</v>
      </c>
      <c r="S179" s="4">
        <v>29786</v>
      </c>
      <c r="T179" s="4">
        <v>0</v>
      </c>
      <c r="U179" s="4">
        <v>0</v>
      </c>
      <c r="V179" s="4">
        <v>0</v>
      </c>
      <c r="W179" s="4">
        <f t="shared" si="29"/>
        <v>87155</v>
      </c>
    </row>
    <row r="180" spans="1:23" ht="12.75">
      <c r="A180" s="1">
        <v>200</v>
      </c>
      <c r="B180" s="1">
        <v>3</v>
      </c>
      <c r="C180" s="7">
        <v>1100</v>
      </c>
      <c r="D180" s="7">
        <v>12504</v>
      </c>
      <c r="E180" s="1"/>
      <c r="F180" s="1" t="s">
        <v>211</v>
      </c>
      <c r="G180" s="2">
        <v>1</v>
      </c>
      <c r="H180" s="2">
        <v>0</v>
      </c>
      <c r="I180" s="2">
        <v>1</v>
      </c>
      <c r="J180" s="2">
        <v>1</v>
      </c>
      <c r="K180" s="2">
        <v>0</v>
      </c>
      <c r="L180" s="2">
        <v>0</v>
      </c>
      <c r="M180" s="4">
        <v>147312</v>
      </c>
      <c r="N180" s="4">
        <v>0</v>
      </c>
      <c r="O180" s="4">
        <v>190</v>
      </c>
      <c r="P180" s="4">
        <v>31500</v>
      </c>
      <c r="Q180" s="4">
        <v>0</v>
      </c>
      <c r="R180" s="4">
        <f t="shared" si="28"/>
        <v>179002</v>
      </c>
      <c r="S180" s="4">
        <v>51282</v>
      </c>
      <c r="T180" s="4">
        <v>7912</v>
      </c>
      <c r="U180" s="4">
        <v>0</v>
      </c>
      <c r="V180" s="4">
        <v>1000</v>
      </c>
      <c r="W180" s="4">
        <f t="shared" si="29"/>
        <v>239196</v>
      </c>
    </row>
    <row r="181" spans="1:23" ht="12.75">
      <c r="A181" s="1">
        <v>500</v>
      </c>
      <c r="B181" s="1">
        <v>3</v>
      </c>
      <c r="C181" s="7">
        <v>1100</v>
      </c>
      <c r="D181" s="7">
        <v>12508</v>
      </c>
      <c r="E181" s="1"/>
      <c r="F181" s="1" t="s">
        <v>212</v>
      </c>
      <c r="G181" s="2">
        <v>0</v>
      </c>
      <c r="H181" s="2">
        <v>0</v>
      </c>
      <c r="I181" s="2">
        <v>1</v>
      </c>
      <c r="J181" s="2">
        <v>0</v>
      </c>
      <c r="K181" s="2">
        <v>0</v>
      </c>
      <c r="L181" s="2">
        <v>0</v>
      </c>
      <c r="M181" s="4">
        <v>44400</v>
      </c>
      <c r="N181" s="4">
        <v>0</v>
      </c>
      <c r="O181" s="4">
        <v>1704</v>
      </c>
      <c r="P181" s="4">
        <v>0</v>
      </c>
      <c r="Q181" s="4">
        <v>0</v>
      </c>
      <c r="R181" s="4">
        <f t="shared" si="28"/>
        <v>46104</v>
      </c>
      <c r="S181" s="4">
        <v>25000</v>
      </c>
      <c r="T181" s="4">
        <v>0</v>
      </c>
      <c r="U181" s="4">
        <v>0</v>
      </c>
      <c r="V181" s="4">
        <v>0</v>
      </c>
      <c r="W181" s="4">
        <f t="shared" si="29"/>
        <v>71104</v>
      </c>
    </row>
    <row r="182" spans="1:23" ht="12.75">
      <c r="A182" s="1">
        <v>500</v>
      </c>
      <c r="B182" s="1">
        <v>3</v>
      </c>
      <c r="C182" s="7">
        <v>1100</v>
      </c>
      <c r="D182" s="7">
        <v>12509</v>
      </c>
      <c r="E182" s="1"/>
      <c r="F182" s="1" t="s">
        <v>213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f t="shared" si="28"/>
        <v>0</v>
      </c>
      <c r="S182" s="4">
        <v>0</v>
      </c>
      <c r="T182" s="4">
        <v>52200</v>
      </c>
      <c r="U182" s="4">
        <v>0</v>
      </c>
      <c r="V182" s="4">
        <v>0</v>
      </c>
      <c r="W182" s="4">
        <f t="shared" si="29"/>
        <v>52200</v>
      </c>
    </row>
    <row r="183" spans="1:23" ht="12.75">
      <c r="A183" s="1">
        <v>500</v>
      </c>
      <c r="B183" s="1">
        <v>3</v>
      </c>
      <c r="C183" s="7">
        <v>1100</v>
      </c>
      <c r="D183" s="7">
        <v>12510</v>
      </c>
      <c r="E183" s="1"/>
      <c r="F183" s="1" t="s">
        <v>214</v>
      </c>
      <c r="G183" s="2">
        <v>0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4">
        <v>129120</v>
      </c>
      <c r="N183" s="4">
        <v>0</v>
      </c>
      <c r="O183" s="4">
        <v>0</v>
      </c>
      <c r="P183" s="4">
        <v>0</v>
      </c>
      <c r="Q183" s="4">
        <v>0</v>
      </c>
      <c r="R183" s="4">
        <f t="shared" si="28"/>
        <v>129120</v>
      </c>
      <c r="S183" s="4">
        <v>0</v>
      </c>
      <c r="T183" s="4">
        <v>0</v>
      </c>
      <c r="U183" s="4">
        <v>0</v>
      </c>
      <c r="V183" s="4">
        <v>0</v>
      </c>
      <c r="W183" s="4">
        <f t="shared" si="29"/>
        <v>129120</v>
      </c>
    </row>
    <row r="184" spans="1:23" ht="12.75">
      <c r="A184" s="1">
        <v>500</v>
      </c>
      <c r="B184" s="1">
        <v>3</v>
      </c>
      <c r="C184" s="7">
        <v>1100</v>
      </c>
      <c r="D184" s="7">
        <v>16218</v>
      </c>
      <c r="E184" s="1"/>
      <c r="F184" s="1" t="s">
        <v>404</v>
      </c>
      <c r="G184" s="2">
        <v>1</v>
      </c>
      <c r="H184" s="2">
        <v>0</v>
      </c>
      <c r="I184" s="2">
        <v>0.5</v>
      </c>
      <c r="J184" s="2">
        <v>2.3</v>
      </c>
      <c r="K184" s="2">
        <v>0</v>
      </c>
      <c r="L184" s="2">
        <v>0</v>
      </c>
      <c r="M184" s="4">
        <v>168620</v>
      </c>
      <c r="N184" s="4">
        <v>0</v>
      </c>
      <c r="O184" s="4">
        <v>27592</v>
      </c>
      <c r="P184" s="4">
        <v>0</v>
      </c>
      <c r="Q184" s="4">
        <v>0</v>
      </c>
      <c r="R184" s="4">
        <f t="shared" si="28"/>
        <v>196212</v>
      </c>
      <c r="S184" s="4">
        <v>20136</v>
      </c>
      <c r="T184" s="4">
        <v>0</v>
      </c>
      <c r="U184" s="4">
        <v>0</v>
      </c>
      <c r="V184" s="4">
        <v>0</v>
      </c>
      <c r="W184" s="4">
        <f t="shared" si="29"/>
        <v>216348</v>
      </c>
    </row>
    <row r="185" spans="1:23" ht="12.75">
      <c r="A185" s="1">
        <v>500</v>
      </c>
      <c r="B185" s="1">
        <v>3</v>
      </c>
      <c r="C185" s="7">
        <v>1100</v>
      </c>
      <c r="D185" s="7">
        <v>16298</v>
      </c>
      <c r="E185" s="1"/>
      <c r="F185" s="1" t="s">
        <v>408</v>
      </c>
      <c r="G185" s="2">
        <v>0</v>
      </c>
      <c r="H185" s="2">
        <v>0</v>
      </c>
      <c r="I185" s="2">
        <v>0.5</v>
      </c>
      <c r="J185" s="2">
        <v>1.424</v>
      </c>
      <c r="K185" s="2">
        <v>0</v>
      </c>
      <c r="L185" s="2">
        <v>0</v>
      </c>
      <c r="M185" s="4">
        <v>73458</v>
      </c>
      <c r="N185" s="4">
        <v>0</v>
      </c>
      <c r="O185" s="4">
        <v>0</v>
      </c>
      <c r="P185" s="4">
        <v>0</v>
      </c>
      <c r="Q185" s="4">
        <v>0</v>
      </c>
      <c r="R185" s="4">
        <f t="shared" si="28"/>
        <v>73458</v>
      </c>
      <c r="S185" s="4">
        <v>5138</v>
      </c>
      <c r="T185" s="4">
        <v>0</v>
      </c>
      <c r="U185" s="4">
        <v>0</v>
      </c>
      <c r="V185" s="4">
        <v>0</v>
      </c>
      <c r="W185" s="4">
        <f t="shared" si="29"/>
        <v>78596</v>
      </c>
    </row>
    <row r="186" spans="1:23" ht="12.75">
      <c r="A186" s="1">
        <v>500</v>
      </c>
      <c r="B186" s="1">
        <v>3</v>
      </c>
      <c r="C186" s="7">
        <v>1100</v>
      </c>
      <c r="D186" s="7">
        <v>16373</v>
      </c>
      <c r="E186" s="1"/>
      <c r="F186" s="1" t="s">
        <v>411</v>
      </c>
      <c r="G186" s="2">
        <v>0</v>
      </c>
      <c r="H186" s="2">
        <v>0</v>
      </c>
      <c r="I186" s="2">
        <v>0</v>
      </c>
      <c r="J186" s="2">
        <v>1.945</v>
      </c>
      <c r="K186" s="2">
        <v>0</v>
      </c>
      <c r="L186" s="2">
        <v>0</v>
      </c>
      <c r="M186" s="4">
        <v>88560</v>
      </c>
      <c r="N186" s="4">
        <v>0</v>
      </c>
      <c r="O186" s="4">
        <v>0</v>
      </c>
      <c r="P186" s="4">
        <v>0</v>
      </c>
      <c r="Q186" s="4">
        <v>0</v>
      </c>
      <c r="R186" s="4">
        <f t="shared" si="28"/>
        <v>88560</v>
      </c>
      <c r="S186" s="4">
        <v>34000</v>
      </c>
      <c r="T186" s="4">
        <v>0</v>
      </c>
      <c r="U186" s="4">
        <v>0</v>
      </c>
      <c r="V186" s="4">
        <v>6011</v>
      </c>
      <c r="W186" s="4">
        <f t="shared" si="29"/>
        <v>128571</v>
      </c>
    </row>
    <row r="187" spans="1:23" ht="12.75">
      <c r="A187" s="1">
        <v>200</v>
      </c>
      <c r="B187" s="1">
        <v>3</v>
      </c>
      <c r="C187" s="7">
        <v>1100</v>
      </c>
      <c r="D187" s="7">
        <v>16948</v>
      </c>
      <c r="E187" s="1"/>
      <c r="F187" s="1" t="s">
        <v>427</v>
      </c>
      <c r="G187" s="2">
        <v>0</v>
      </c>
      <c r="H187" s="2">
        <v>0</v>
      </c>
      <c r="I187" s="2">
        <v>1</v>
      </c>
      <c r="J187" s="2">
        <v>1</v>
      </c>
      <c r="K187" s="2">
        <v>0</v>
      </c>
      <c r="L187" s="2">
        <v>0</v>
      </c>
      <c r="M187" s="4">
        <v>86532</v>
      </c>
      <c r="N187" s="4">
        <v>0</v>
      </c>
      <c r="O187" s="4">
        <v>0</v>
      </c>
      <c r="P187" s="4">
        <v>0</v>
      </c>
      <c r="Q187" s="4">
        <v>0</v>
      </c>
      <c r="R187" s="4">
        <f t="shared" si="28"/>
        <v>86532</v>
      </c>
      <c r="S187" s="4">
        <v>10000</v>
      </c>
      <c r="T187" s="4">
        <v>0</v>
      </c>
      <c r="U187" s="4">
        <v>0</v>
      </c>
      <c r="V187" s="4">
        <v>0</v>
      </c>
      <c r="W187" s="4">
        <f t="shared" si="29"/>
        <v>96532</v>
      </c>
    </row>
    <row r="188" spans="1:23" ht="12.75">
      <c r="A188" s="1"/>
      <c r="B188" s="1"/>
      <c r="C188" s="7"/>
      <c r="D188" s="7"/>
      <c r="E188" s="1"/>
      <c r="F188" s="1"/>
      <c r="G188" s="2"/>
      <c r="H188" s="2"/>
      <c r="I188" s="2"/>
      <c r="J188" s="2"/>
      <c r="K188" s="2"/>
      <c r="L188" s="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>
      <c r="A189" s="1"/>
      <c r="B189" s="1"/>
      <c r="C189" s="7"/>
      <c r="D189" s="7"/>
      <c r="E189" s="1"/>
      <c r="F189" s="6" t="s">
        <v>532</v>
      </c>
      <c r="G189" s="2"/>
      <c r="H189" s="2"/>
      <c r="I189" s="2"/>
      <c r="J189" s="2"/>
      <c r="K189" s="2"/>
      <c r="L189" s="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>
      <c r="A190" s="1"/>
      <c r="B190" s="1"/>
      <c r="C190" s="7"/>
      <c r="D190" s="7"/>
      <c r="E190" s="1"/>
      <c r="F190" s="1"/>
      <c r="G190" s="2"/>
      <c r="H190" s="2"/>
      <c r="I190" s="2"/>
      <c r="J190" s="2"/>
      <c r="K190" s="2"/>
      <c r="L190" s="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>
      <c r="A191" s="1">
        <v>220</v>
      </c>
      <c r="B191" s="1">
        <v>3</v>
      </c>
      <c r="C191" s="7">
        <v>1100</v>
      </c>
      <c r="D191" s="7">
        <v>15410</v>
      </c>
      <c r="E191" s="1"/>
      <c r="F191" s="1" t="s">
        <v>269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f aca="true" t="shared" si="34" ref="R191:R196">SUM(M191:Q191)</f>
        <v>0</v>
      </c>
      <c r="S191" s="4">
        <v>25000</v>
      </c>
      <c r="T191" s="4">
        <v>0</v>
      </c>
      <c r="U191" s="4">
        <v>0</v>
      </c>
      <c r="V191" s="4">
        <v>0</v>
      </c>
      <c r="W191" s="4">
        <f aca="true" t="shared" si="35" ref="W191:W196">SUM(R191:V191)</f>
        <v>25000</v>
      </c>
    </row>
    <row r="192" spans="1:23" ht="12.75">
      <c r="A192" s="1">
        <v>220</v>
      </c>
      <c r="B192" s="1">
        <v>3</v>
      </c>
      <c r="C192" s="7">
        <v>1100</v>
      </c>
      <c r="D192" s="7">
        <v>15411</v>
      </c>
      <c r="E192" s="1"/>
      <c r="F192" s="1" t="s">
        <v>270</v>
      </c>
      <c r="G192" s="2">
        <v>0</v>
      </c>
      <c r="H192" s="2">
        <v>0</v>
      </c>
      <c r="I192" s="2">
        <v>6</v>
      </c>
      <c r="J192" s="2">
        <v>0</v>
      </c>
      <c r="K192" s="2">
        <v>0</v>
      </c>
      <c r="L192" s="2">
        <v>0</v>
      </c>
      <c r="M192" s="4">
        <v>176952</v>
      </c>
      <c r="N192" s="4">
        <v>0</v>
      </c>
      <c r="O192" s="4">
        <v>0</v>
      </c>
      <c r="P192" s="4">
        <v>0</v>
      </c>
      <c r="Q192" s="4">
        <v>0</v>
      </c>
      <c r="R192" s="4">
        <f t="shared" si="34"/>
        <v>176952</v>
      </c>
      <c r="S192" s="4">
        <v>145000</v>
      </c>
      <c r="T192" s="4">
        <v>0</v>
      </c>
      <c r="U192" s="4">
        <v>0</v>
      </c>
      <c r="V192" s="4">
        <v>0</v>
      </c>
      <c r="W192" s="4">
        <f t="shared" si="35"/>
        <v>321952</v>
      </c>
    </row>
    <row r="193" spans="1:23" ht="12.75">
      <c r="A193" s="1">
        <v>220</v>
      </c>
      <c r="B193" s="1">
        <v>3</v>
      </c>
      <c r="C193" s="7">
        <v>1100</v>
      </c>
      <c r="D193" s="7">
        <v>15412</v>
      </c>
      <c r="E193" s="1"/>
      <c r="F193" s="1" t="s">
        <v>271</v>
      </c>
      <c r="G193" s="2">
        <v>0</v>
      </c>
      <c r="H193" s="2">
        <v>0</v>
      </c>
      <c r="I193" s="2">
        <v>0</v>
      </c>
      <c r="J193" s="2">
        <v>0.187</v>
      </c>
      <c r="K193" s="2">
        <v>0</v>
      </c>
      <c r="L193" s="2">
        <v>0</v>
      </c>
      <c r="M193" s="4">
        <v>12852</v>
      </c>
      <c r="N193" s="4">
        <v>0</v>
      </c>
      <c r="O193" s="4">
        <v>0</v>
      </c>
      <c r="P193" s="4">
        <v>0</v>
      </c>
      <c r="Q193" s="4">
        <v>0</v>
      </c>
      <c r="R193" s="4">
        <f t="shared" si="34"/>
        <v>12852</v>
      </c>
      <c r="S193" s="4">
        <v>0</v>
      </c>
      <c r="T193" s="4">
        <v>0</v>
      </c>
      <c r="U193" s="4">
        <v>0</v>
      </c>
      <c r="V193" s="4">
        <v>0</v>
      </c>
      <c r="W193" s="4">
        <f t="shared" si="35"/>
        <v>12852</v>
      </c>
    </row>
    <row r="194" spans="1:23" ht="12.75">
      <c r="A194" s="1">
        <v>220</v>
      </c>
      <c r="B194" s="1">
        <v>3</v>
      </c>
      <c r="C194" s="7">
        <v>1100</v>
      </c>
      <c r="D194" s="7">
        <v>15413</v>
      </c>
      <c r="E194" s="1"/>
      <c r="F194" s="1" t="s">
        <v>272</v>
      </c>
      <c r="G194" s="2">
        <v>0</v>
      </c>
      <c r="H194" s="2">
        <v>0</v>
      </c>
      <c r="I194" s="2">
        <v>5</v>
      </c>
      <c r="J194" s="2">
        <v>0</v>
      </c>
      <c r="K194" s="2">
        <v>0</v>
      </c>
      <c r="L194" s="2">
        <v>0</v>
      </c>
      <c r="M194" s="4">
        <v>169848</v>
      </c>
      <c r="N194" s="4">
        <v>0</v>
      </c>
      <c r="O194" s="4">
        <v>0</v>
      </c>
      <c r="P194" s="4">
        <v>0</v>
      </c>
      <c r="Q194" s="4">
        <v>0</v>
      </c>
      <c r="R194" s="4">
        <f t="shared" si="34"/>
        <v>169848</v>
      </c>
      <c r="S194" s="4">
        <v>75000</v>
      </c>
      <c r="T194" s="4">
        <v>0</v>
      </c>
      <c r="U194" s="4">
        <v>0</v>
      </c>
      <c r="V194" s="4">
        <v>0</v>
      </c>
      <c r="W194" s="4">
        <f t="shared" si="35"/>
        <v>244848</v>
      </c>
    </row>
    <row r="195" spans="1:23" ht="12.75">
      <c r="A195" s="1">
        <v>220</v>
      </c>
      <c r="B195" s="1">
        <v>3</v>
      </c>
      <c r="C195" s="7">
        <v>1100</v>
      </c>
      <c r="D195" s="7">
        <v>15414</v>
      </c>
      <c r="E195" s="1"/>
      <c r="F195" s="1" t="s">
        <v>273</v>
      </c>
      <c r="G195" s="2">
        <v>0</v>
      </c>
      <c r="H195" s="2">
        <v>0</v>
      </c>
      <c r="I195" s="2">
        <v>1</v>
      </c>
      <c r="J195" s="2">
        <v>1</v>
      </c>
      <c r="K195" s="2">
        <v>0</v>
      </c>
      <c r="L195" s="2">
        <v>0</v>
      </c>
      <c r="M195" s="4">
        <v>98448</v>
      </c>
      <c r="N195" s="4">
        <v>0</v>
      </c>
      <c r="O195" s="4">
        <v>0</v>
      </c>
      <c r="P195" s="4">
        <v>0</v>
      </c>
      <c r="Q195" s="4">
        <v>0</v>
      </c>
      <c r="R195" s="4">
        <f t="shared" si="34"/>
        <v>98448</v>
      </c>
      <c r="S195" s="4">
        <v>30000</v>
      </c>
      <c r="T195" s="4">
        <v>0</v>
      </c>
      <c r="U195" s="4">
        <v>0</v>
      </c>
      <c r="V195" s="4">
        <v>0</v>
      </c>
      <c r="W195" s="4">
        <f t="shared" si="35"/>
        <v>128448</v>
      </c>
    </row>
    <row r="196" spans="1:23" ht="12.75">
      <c r="A196" s="1">
        <v>220</v>
      </c>
      <c r="B196" s="1">
        <v>3</v>
      </c>
      <c r="C196" s="7">
        <v>1100</v>
      </c>
      <c r="D196" s="7">
        <v>15415</v>
      </c>
      <c r="E196" s="1"/>
      <c r="F196" s="1" t="s">
        <v>274</v>
      </c>
      <c r="G196" s="22">
        <v>0</v>
      </c>
      <c r="H196" s="22">
        <v>0</v>
      </c>
      <c r="I196" s="22">
        <v>1</v>
      </c>
      <c r="J196" s="22">
        <v>0.187</v>
      </c>
      <c r="K196" s="22">
        <v>0</v>
      </c>
      <c r="L196" s="22">
        <v>0</v>
      </c>
      <c r="M196" s="23">
        <v>44364</v>
      </c>
      <c r="N196" s="23">
        <v>0</v>
      </c>
      <c r="O196" s="23">
        <v>0</v>
      </c>
      <c r="P196" s="23">
        <v>0</v>
      </c>
      <c r="Q196" s="23">
        <v>0</v>
      </c>
      <c r="R196" s="23">
        <f t="shared" si="34"/>
        <v>44364</v>
      </c>
      <c r="S196" s="23">
        <v>15000</v>
      </c>
      <c r="T196" s="23">
        <v>0</v>
      </c>
      <c r="U196" s="23">
        <v>0</v>
      </c>
      <c r="V196" s="23">
        <v>0</v>
      </c>
      <c r="W196" s="23">
        <f t="shared" si="35"/>
        <v>59364</v>
      </c>
    </row>
    <row r="197" spans="1:23" ht="12.75">
      <c r="A197" s="1"/>
      <c r="B197" s="1"/>
      <c r="C197" s="7"/>
      <c r="D197" s="7"/>
      <c r="E197" s="1"/>
      <c r="F197" s="1"/>
      <c r="G197" s="2"/>
      <c r="H197" s="2"/>
      <c r="I197" s="2"/>
      <c r="J197" s="2"/>
      <c r="K197" s="2"/>
      <c r="L197" s="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>
      <c r="A198" s="1"/>
      <c r="B198" s="1"/>
      <c r="C198" s="7"/>
      <c r="D198" s="7"/>
      <c r="E198" s="1"/>
      <c r="F198" s="6" t="s">
        <v>533</v>
      </c>
      <c r="G198" s="2">
        <f aca="true" t="shared" si="36" ref="G198:M198">SUM(G191:G197)</f>
        <v>0</v>
      </c>
      <c r="H198" s="2">
        <f t="shared" si="36"/>
        <v>0</v>
      </c>
      <c r="I198" s="2">
        <f t="shared" si="36"/>
        <v>13</v>
      </c>
      <c r="J198" s="2">
        <f t="shared" si="36"/>
        <v>1.374</v>
      </c>
      <c r="K198" s="2">
        <f t="shared" si="36"/>
        <v>0</v>
      </c>
      <c r="L198" s="2">
        <f t="shared" si="36"/>
        <v>0</v>
      </c>
      <c r="M198" s="4">
        <f t="shared" si="36"/>
        <v>502464</v>
      </c>
      <c r="N198" s="4">
        <f aca="true" t="shared" si="37" ref="N198:W198">SUM(N191:N197)</f>
        <v>0</v>
      </c>
      <c r="O198" s="4">
        <f t="shared" si="37"/>
        <v>0</v>
      </c>
      <c r="P198" s="4">
        <f t="shared" si="37"/>
        <v>0</v>
      </c>
      <c r="Q198" s="4">
        <f t="shared" si="37"/>
        <v>0</v>
      </c>
      <c r="R198" s="4">
        <f t="shared" si="37"/>
        <v>502464</v>
      </c>
      <c r="S198" s="4">
        <f t="shared" si="37"/>
        <v>290000</v>
      </c>
      <c r="T198" s="4">
        <f t="shared" si="37"/>
        <v>0</v>
      </c>
      <c r="U198" s="4">
        <f t="shared" si="37"/>
        <v>0</v>
      </c>
      <c r="V198" s="4">
        <f t="shared" si="37"/>
        <v>0</v>
      </c>
      <c r="W198" s="4">
        <f t="shared" si="37"/>
        <v>792464</v>
      </c>
    </row>
    <row r="199" spans="1:23" ht="12.75">
      <c r="A199" s="1"/>
      <c r="B199" s="1"/>
      <c r="C199" s="7"/>
      <c r="D199" s="7"/>
      <c r="E199" s="1"/>
      <c r="F199" s="1"/>
      <c r="G199" s="2"/>
      <c r="H199" s="2"/>
      <c r="I199" s="2"/>
      <c r="J199" s="2"/>
      <c r="K199" s="2"/>
      <c r="L199" s="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>
      <c r="A200" s="1">
        <v>220</v>
      </c>
      <c r="B200" s="1">
        <v>3</v>
      </c>
      <c r="C200" s="7">
        <v>1100</v>
      </c>
      <c r="D200" s="7">
        <v>15400</v>
      </c>
      <c r="E200" s="1"/>
      <c r="F200" s="1" t="s">
        <v>256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f t="shared" si="28"/>
        <v>0</v>
      </c>
      <c r="S200" s="4">
        <v>50000</v>
      </c>
      <c r="T200" s="4">
        <v>0</v>
      </c>
      <c r="U200" s="4">
        <v>0</v>
      </c>
      <c r="V200" s="4">
        <v>0</v>
      </c>
      <c r="W200" s="4">
        <f t="shared" si="29"/>
        <v>50000</v>
      </c>
    </row>
    <row r="201" spans="1:23" ht="12.75">
      <c r="A201" s="1">
        <v>220</v>
      </c>
      <c r="B201" s="1">
        <v>3</v>
      </c>
      <c r="C201" s="7">
        <v>4020</v>
      </c>
      <c r="D201" s="7">
        <v>15401</v>
      </c>
      <c r="E201" s="1" t="s">
        <v>258</v>
      </c>
      <c r="F201" s="1" t="s">
        <v>257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f t="shared" si="28"/>
        <v>0</v>
      </c>
      <c r="S201" s="4">
        <v>5000</v>
      </c>
      <c r="T201" s="4">
        <v>0</v>
      </c>
      <c r="U201" s="4">
        <v>0</v>
      </c>
      <c r="V201" s="4">
        <v>0</v>
      </c>
      <c r="W201" s="4">
        <f t="shared" si="29"/>
        <v>5000</v>
      </c>
    </row>
    <row r="202" spans="1:23" ht="12.75">
      <c r="A202" s="1">
        <v>220</v>
      </c>
      <c r="B202" s="1">
        <v>3</v>
      </c>
      <c r="C202" s="7">
        <v>4021</v>
      </c>
      <c r="D202" s="7">
        <v>15402</v>
      </c>
      <c r="E202" s="1" t="s">
        <v>260</v>
      </c>
      <c r="F202" s="1" t="s">
        <v>259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f t="shared" si="28"/>
        <v>0</v>
      </c>
      <c r="S202" s="4">
        <v>5000</v>
      </c>
      <c r="T202" s="4">
        <v>0</v>
      </c>
      <c r="U202" s="4">
        <v>0</v>
      </c>
      <c r="V202" s="4">
        <v>0</v>
      </c>
      <c r="W202" s="4">
        <f t="shared" si="29"/>
        <v>5000</v>
      </c>
    </row>
    <row r="203" spans="1:23" ht="12.75">
      <c r="A203" s="1">
        <v>220</v>
      </c>
      <c r="B203" s="1">
        <v>3</v>
      </c>
      <c r="C203" s="7">
        <v>4011</v>
      </c>
      <c r="D203" s="7">
        <v>15403</v>
      </c>
      <c r="E203" s="1" t="s">
        <v>262</v>
      </c>
      <c r="F203" s="1" t="s">
        <v>261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f t="shared" si="28"/>
        <v>0</v>
      </c>
      <c r="S203" s="4">
        <v>50000</v>
      </c>
      <c r="T203" s="4">
        <v>0</v>
      </c>
      <c r="U203" s="4">
        <v>0</v>
      </c>
      <c r="V203" s="4">
        <v>0</v>
      </c>
      <c r="W203" s="4">
        <f t="shared" si="29"/>
        <v>50000</v>
      </c>
    </row>
    <row r="204" spans="1:23" ht="12.75">
      <c r="A204" s="1">
        <v>220</v>
      </c>
      <c r="B204" s="1">
        <v>3</v>
      </c>
      <c r="C204" s="7">
        <v>4010</v>
      </c>
      <c r="D204" s="7">
        <v>15404</v>
      </c>
      <c r="E204" s="1" t="s">
        <v>264</v>
      </c>
      <c r="F204" s="1" t="s">
        <v>263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f t="shared" si="28"/>
        <v>0</v>
      </c>
      <c r="S204" s="4">
        <v>20000</v>
      </c>
      <c r="T204" s="4">
        <v>0</v>
      </c>
      <c r="U204" s="4">
        <v>0</v>
      </c>
      <c r="V204" s="4">
        <v>0</v>
      </c>
      <c r="W204" s="4">
        <f t="shared" si="29"/>
        <v>20000</v>
      </c>
    </row>
    <row r="205" spans="1:23" ht="12.75">
      <c r="A205" s="1">
        <v>220</v>
      </c>
      <c r="B205" s="1">
        <v>3</v>
      </c>
      <c r="C205" s="7">
        <v>4030</v>
      </c>
      <c r="D205" s="7">
        <v>15405</v>
      </c>
      <c r="E205" s="1" t="s">
        <v>266</v>
      </c>
      <c r="F205" s="1" t="s">
        <v>265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f t="shared" si="28"/>
        <v>0</v>
      </c>
      <c r="S205" s="4">
        <v>25000</v>
      </c>
      <c r="T205" s="4">
        <v>0</v>
      </c>
      <c r="U205" s="4">
        <v>0</v>
      </c>
      <c r="V205" s="4">
        <v>0</v>
      </c>
      <c r="W205" s="4">
        <f t="shared" si="29"/>
        <v>25000</v>
      </c>
    </row>
    <row r="206" spans="1:23" ht="12.75">
      <c r="A206" s="1">
        <v>220</v>
      </c>
      <c r="B206" s="1">
        <v>3</v>
      </c>
      <c r="C206" s="7">
        <v>4031</v>
      </c>
      <c r="D206" s="7">
        <v>15406</v>
      </c>
      <c r="E206" s="1" t="s">
        <v>268</v>
      </c>
      <c r="F206" s="1" t="s">
        <v>267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f t="shared" si="28"/>
        <v>0</v>
      </c>
      <c r="S206" s="4">
        <v>30000</v>
      </c>
      <c r="T206" s="4">
        <v>0</v>
      </c>
      <c r="U206" s="4">
        <v>0</v>
      </c>
      <c r="V206" s="4">
        <v>0</v>
      </c>
      <c r="W206" s="4">
        <f t="shared" si="29"/>
        <v>30000</v>
      </c>
    </row>
    <row r="207" spans="1:23" ht="12.75">
      <c r="A207" s="1">
        <v>220</v>
      </c>
      <c r="B207" s="1">
        <v>3</v>
      </c>
      <c r="C207" s="7">
        <v>1100</v>
      </c>
      <c r="D207" s="7">
        <v>15500</v>
      </c>
      <c r="E207" s="1"/>
      <c r="F207" s="1" t="s">
        <v>309</v>
      </c>
      <c r="G207" s="2">
        <v>1.333</v>
      </c>
      <c r="H207" s="2">
        <v>0</v>
      </c>
      <c r="I207" s="2">
        <v>4.082999999999999</v>
      </c>
      <c r="J207" s="2">
        <v>0</v>
      </c>
      <c r="K207" s="2">
        <v>0</v>
      </c>
      <c r="L207" s="2">
        <v>0</v>
      </c>
      <c r="M207" s="4">
        <v>315112</v>
      </c>
      <c r="N207" s="4">
        <v>0</v>
      </c>
      <c r="O207" s="4">
        <v>170965</v>
      </c>
      <c r="P207" s="4">
        <v>0</v>
      </c>
      <c r="Q207" s="4">
        <v>0</v>
      </c>
      <c r="R207" s="4">
        <f aca="true" t="shared" si="38" ref="R207:R213">SUM(M207:Q207)</f>
        <v>486077</v>
      </c>
      <c r="S207" s="4">
        <v>0</v>
      </c>
      <c r="T207" s="4">
        <v>0</v>
      </c>
      <c r="U207" s="4">
        <v>0</v>
      </c>
      <c r="V207" s="4">
        <v>0</v>
      </c>
      <c r="W207" s="4">
        <f aca="true" t="shared" si="39" ref="W207:W213">SUM(R207:V207)</f>
        <v>486077</v>
      </c>
    </row>
    <row r="208" spans="1:23" ht="12.75">
      <c r="A208" s="1">
        <v>220</v>
      </c>
      <c r="B208" s="1">
        <v>3</v>
      </c>
      <c r="C208" s="7">
        <v>4020</v>
      </c>
      <c r="D208" s="7">
        <v>15501</v>
      </c>
      <c r="E208" s="1" t="s">
        <v>311</v>
      </c>
      <c r="F208" s="1" t="s">
        <v>310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4">
        <v>0</v>
      </c>
      <c r="N208" s="4">
        <v>0</v>
      </c>
      <c r="O208" s="4">
        <v>9247</v>
      </c>
      <c r="P208" s="4">
        <v>0</v>
      </c>
      <c r="Q208" s="4">
        <v>0</v>
      </c>
      <c r="R208" s="4">
        <f t="shared" si="38"/>
        <v>9247</v>
      </c>
      <c r="S208" s="4">
        <v>0</v>
      </c>
      <c r="T208" s="4">
        <v>0</v>
      </c>
      <c r="U208" s="4">
        <v>0</v>
      </c>
      <c r="V208" s="4">
        <v>0</v>
      </c>
      <c r="W208" s="4">
        <f t="shared" si="39"/>
        <v>9247</v>
      </c>
    </row>
    <row r="209" spans="1:23" ht="12.75">
      <c r="A209" s="1">
        <v>220</v>
      </c>
      <c r="B209" s="1">
        <v>3</v>
      </c>
      <c r="C209" s="7">
        <v>4021</v>
      </c>
      <c r="D209" s="7">
        <v>15502</v>
      </c>
      <c r="E209" s="1" t="s">
        <v>313</v>
      </c>
      <c r="F209" s="1" t="s">
        <v>312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4">
        <v>0</v>
      </c>
      <c r="N209" s="4">
        <v>0</v>
      </c>
      <c r="O209" s="4">
        <v>1595</v>
      </c>
      <c r="P209" s="4">
        <v>0</v>
      </c>
      <c r="Q209" s="4">
        <v>0</v>
      </c>
      <c r="R209" s="4">
        <f t="shared" si="38"/>
        <v>1595</v>
      </c>
      <c r="S209" s="4">
        <v>0</v>
      </c>
      <c r="T209" s="4">
        <v>0</v>
      </c>
      <c r="U209" s="4">
        <v>0</v>
      </c>
      <c r="V209" s="4">
        <v>0</v>
      </c>
      <c r="W209" s="4">
        <f t="shared" si="39"/>
        <v>1595</v>
      </c>
    </row>
    <row r="210" spans="1:23" ht="12.75">
      <c r="A210" s="1">
        <v>220</v>
      </c>
      <c r="B210" s="1">
        <v>3</v>
      </c>
      <c r="C210" s="7">
        <v>4011</v>
      </c>
      <c r="D210" s="7">
        <v>15503</v>
      </c>
      <c r="E210" s="1" t="s">
        <v>315</v>
      </c>
      <c r="F210" s="1" t="s">
        <v>314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4">
        <v>0</v>
      </c>
      <c r="N210" s="4">
        <v>0</v>
      </c>
      <c r="O210" s="4">
        <v>258940</v>
      </c>
      <c r="P210" s="4">
        <v>0</v>
      </c>
      <c r="Q210" s="4">
        <v>0</v>
      </c>
      <c r="R210" s="4">
        <f t="shared" si="38"/>
        <v>258940</v>
      </c>
      <c r="S210" s="4">
        <v>0</v>
      </c>
      <c r="T210" s="4">
        <v>0</v>
      </c>
      <c r="U210" s="4">
        <v>0</v>
      </c>
      <c r="V210" s="4">
        <v>0</v>
      </c>
      <c r="W210" s="4">
        <f t="shared" si="39"/>
        <v>258940</v>
      </c>
    </row>
    <row r="211" spans="1:23" ht="12.75">
      <c r="A211" s="1">
        <v>220</v>
      </c>
      <c r="B211" s="1">
        <v>3</v>
      </c>
      <c r="C211" s="7">
        <v>4010</v>
      </c>
      <c r="D211" s="7">
        <v>15504</v>
      </c>
      <c r="E211" s="1" t="s">
        <v>317</v>
      </c>
      <c r="F211" s="1" t="s">
        <v>316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4">
        <v>0</v>
      </c>
      <c r="N211" s="4">
        <v>0</v>
      </c>
      <c r="O211" s="4">
        <v>72294</v>
      </c>
      <c r="P211" s="4">
        <v>0</v>
      </c>
      <c r="Q211" s="4">
        <v>0</v>
      </c>
      <c r="R211" s="4">
        <f t="shared" si="38"/>
        <v>72294</v>
      </c>
      <c r="S211" s="4">
        <v>0</v>
      </c>
      <c r="T211" s="4">
        <v>0</v>
      </c>
      <c r="U211" s="4">
        <v>0</v>
      </c>
      <c r="V211" s="4">
        <v>0</v>
      </c>
      <c r="W211" s="4">
        <f t="shared" si="39"/>
        <v>72294</v>
      </c>
    </row>
    <row r="212" spans="1:23" ht="12.75">
      <c r="A212" s="1">
        <v>220</v>
      </c>
      <c r="B212" s="1">
        <v>3</v>
      </c>
      <c r="C212" s="7">
        <v>4030</v>
      </c>
      <c r="D212" s="7">
        <v>15505</v>
      </c>
      <c r="E212" s="1" t="s">
        <v>319</v>
      </c>
      <c r="F212" s="1" t="s">
        <v>318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4">
        <v>0</v>
      </c>
      <c r="N212" s="4">
        <v>0</v>
      </c>
      <c r="O212" s="4">
        <v>26939</v>
      </c>
      <c r="P212" s="4">
        <v>0</v>
      </c>
      <c r="Q212" s="4">
        <v>0</v>
      </c>
      <c r="R212" s="4">
        <f t="shared" si="38"/>
        <v>26939</v>
      </c>
      <c r="S212" s="4">
        <v>0</v>
      </c>
      <c r="T212" s="4">
        <v>0</v>
      </c>
      <c r="U212" s="4">
        <v>0</v>
      </c>
      <c r="V212" s="4">
        <v>0</v>
      </c>
      <c r="W212" s="4">
        <f t="shared" si="39"/>
        <v>26939</v>
      </c>
    </row>
    <row r="213" spans="1:23" ht="12.75">
      <c r="A213" s="1">
        <v>220</v>
      </c>
      <c r="B213" s="1">
        <v>3</v>
      </c>
      <c r="C213" s="7">
        <v>4031</v>
      </c>
      <c r="D213" s="7">
        <v>15506</v>
      </c>
      <c r="E213" s="1" t="s">
        <v>321</v>
      </c>
      <c r="F213" s="1" t="s">
        <v>320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3">
        <v>0</v>
      </c>
      <c r="N213" s="23">
        <v>0</v>
      </c>
      <c r="O213" s="23">
        <v>119751</v>
      </c>
      <c r="P213" s="23">
        <v>0</v>
      </c>
      <c r="Q213" s="23">
        <v>0</v>
      </c>
      <c r="R213" s="23">
        <f t="shared" si="38"/>
        <v>119751</v>
      </c>
      <c r="S213" s="23">
        <v>0</v>
      </c>
      <c r="T213" s="23">
        <v>0</v>
      </c>
      <c r="U213" s="23">
        <v>0</v>
      </c>
      <c r="V213" s="23">
        <v>0</v>
      </c>
      <c r="W213" s="23">
        <f t="shared" si="39"/>
        <v>119751</v>
      </c>
    </row>
    <row r="214" spans="1:23" ht="12.75">
      <c r="A214" s="1"/>
      <c r="B214" s="1"/>
      <c r="C214" s="7"/>
      <c r="D214" s="7"/>
      <c r="E214" s="1"/>
      <c r="F214" s="1"/>
      <c r="G214" s="2"/>
      <c r="H214" s="2"/>
      <c r="I214" s="2"/>
      <c r="J214" s="2"/>
      <c r="K214" s="2"/>
      <c r="L214" s="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>
      <c r="A215" s="1"/>
      <c r="B215" s="1"/>
      <c r="C215" s="7"/>
      <c r="D215" s="7"/>
      <c r="E215" s="1"/>
      <c r="F215" s="6" t="s">
        <v>534</v>
      </c>
      <c r="G215" s="2">
        <f aca="true" t="shared" si="40" ref="G215:M215">SUM(G200:G214)</f>
        <v>1.333</v>
      </c>
      <c r="H215" s="2">
        <f t="shared" si="40"/>
        <v>0</v>
      </c>
      <c r="I215" s="2">
        <f t="shared" si="40"/>
        <v>4.082999999999999</v>
      </c>
      <c r="J215" s="2">
        <f t="shared" si="40"/>
        <v>0</v>
      </c>
      <c r="K215" s="2">
        <f t="shared" si="40"/>
        <v>0</v>
      </c>
      <c r="L215" s="2">
        <f t="shared" si="40"/>
        <v>0</v>
      </c>
      <c r="M215" s="4">
        <f t="shared" si="40"/>
        <v>315112</v>
      </c>
      <c r="N215" s="4">
        <f aca="true" t="shared" si="41" ref="N215:W215">SUM(N200:N214)</f>
        <v>0</v>
      </c>
      <c r="O215" s="4">
        <f t="shared" si="41"/>
        <v>659731</v>
      </c>
      <c r="P215" s="4">
        <f t="shared" si="41"/>
        <v>0</v>
      </c>
      <c r="Q215" s="4">
        <f t="shared" si="41"/>
        <v>0</v>
      </c>
      <c r="R215" s="4">
        <f t="shared" si="41"/>
        <v>974843</v>
      </c>
      <c r="S215" s="4">
        <f t="shared" si="41"/>
        <v>185000</v>
      </c>
      <c r="T215" s="4">
        <f t="shared" si="41"/>
        <v>0</v>
      </c>
      <c r="U215" s="4">
        <f t="shared" si="41"/>
        <v>0</v>
      </c>
      <c r="V215" s="4">
        <f t="shared" si="41"/>
        <v>0</v>
      </c>
      <c r="W215" s="4">
        <f t="shared" si="41"/>
        <v>1159843</v>
      </c>
    </row>
    <row r="216" spans="1:23" ht="12.75">
      <c r="A216" s="1"/>
      <c r="B216" s="1"/>
      <c r="C216" s="7"/>
      <c r="D216" s="7"/>
      <c r="E216" s="1"/>
      <c r="F216" s="1"/>
      <c r="G216" s="2"/>
      <c r="H216" s="2"/>
      <c r="I216" s="2"/>
      <c r="J216" s="2"/>
      <c r="K216" s="2"/>
      <c r="L216" s="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>
      <c r="A217" s="1">
        <v>220</v>
      </c>
      <c r="B217" s="1">
        <v>3</v>
      </c>
      <c r="C217" s="7">
        <v>1100</v>
      </c>
      <c r="D217" s="7">
        <v>15430</v>
      </c>
      <c r="E217" s="1"/>
      <c r="F217" s="1" t="s">
        <v>281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f t="shared" si="28"/>
        <v>0</v>
      </c>
      <c r="S217" s="4">
        <v>14996</v>
      </c>
      <c r="T217" s="4">
        <v>0</v>
      </c>
      <c r="U217" s="4">
        <v>0</v>
      </c>
      <c r="V217" s="4">
        <v>0</v>
      </c>
      <c r="W217" s="4">
        <f t="shared" si="29"/>
        <v>14996</v>
      </c>
    </row>
    <row r="218" spans="1:23" ht="12.75">
      <c r="A218" s="1">
        <v>220</v>
      </c>
      <c r="B218" s="1">
        <v>3</v>
      </c>
      <c r="C218" s="7">
        <v>4011</v>
      </c>
      <c r="D218" s="7">
        <v>15433</v>
      </c>
      <c r="E218" s="1" t="s">
        <v>283</v>
      </c>
      <c r="F218" s="1" t="s">
        <v>282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4">
        <v>0</v>
      </c>
      <c r="N218" s="4">
        <v>0</v>
      </c>
      <c r="O218" s="4">
        <v>0</v>
      </c>
      <c r="P218" s="4">
        <v>7549</v>
      </c>
      <c r="Q218" s="4">
        <v>0</v>
      </c>
      <c r="R218" s="4">
        <f t="shared" si="28"/>
        <v>7549</v>
      </c>
      <c r="S218" s="4">
        <v>0</v>
      </c>
      <c r="T218" s="4">
        <v>0</v>
      </c>
      <c r="U218" s="4">
        <v>0</v>
      </c>
      <c r="V218" s="4">
        <v>0</v>
      </c>
      <c r="W218" s="4">
        <f t="shared" si="29"/>
        <v>7549</v>
      </c>
    </row>
    <row r="219" spans="1:23" ht="12.75">
      <c r="A219" s="1">
        <v>220</v>
      </c>
      <c r="B219" s="1">
        <v>3</v>
      </c>
      <c r="C219" s="7">
        <v>4010</v>
      </c>
      <c r="D219" s="7">
        <v>15434</v>
      </c>
      <c r="E219" s="1" t="s">
        <v>285</v>
      </c>
      <c r="F219" s="1" t="s">
        <v>284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4">
        <v>0</v>
      </c>
      <c r="N219" s="4">
        <v>0</v>
      </c>
      <c r="O219" s="4">
        <v>0</v>
      </c>
      <c r="P219" s="4">
        <v>1118</v>
      </c>
      <c r="Q219" s="4">
        <v>0</v>
      </c>
      <c r="R219" s="4">
        <f t="shared" si="28"/>
        <v>1118</v>
      </c>
      <c r="S219" s="4">
        <v>0</v>
      </c>
      <c r="T219" s="4">
        <v>0</v>
      </c>
      <c r="U219" s="4">
        <v>0</v>
      </c>
      <c r="V219" s="4">
        <v>0</v>
      </c>
      <c r="W219" s="4">
        <f t="shared" si="29"/>
        <v>1118</v>
      </c>
    </row>
    <row r="220" spans="1:23" ht="12.75">
      <c r="A220" s="1">
        <v>220</v>
      </c>
      <c r="B220" s="1">
        <v>3</v>
      </c>
      <c r="C220" s="7">
        <v>4030</v>
      </c>
      <c r="D220" s="7">
        <v>15435</v>
      </c>
      <c r="E220" s="1" t="s">
        <v>287</v>
      </c>
      <c r="F220" s="1" t="s">
        <v>286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4">
        <v>0</v>
      </c>
      <c r="N220" s="4">
        <v>0</v>
      </c>
      <c r="O220" s="4">
        <v>0</v>
      </c>
      <c r="P220" s="4">
        <v>1118</v>
      </c>
      <c r="Q220" s="4">
        <v>0</v>
      </c>
      <c r="R220" s="4">
        <f t="shared" si="28"/>
        <v>1118</v>
      </c>
      <c r="S220" s="4">
        <v>0</v>
      </c>
      <c r="T220" s="4">
        <v>0</v>
      </c>
      <c r="U220" s="4">
        <v>0</v>
      </c>
      <c r="V220" s="4">
        <v>0</v>
      </c>
      <c r="W220" s="4">
        <f t="shared" si="29"/>
        <v>1118</v>
      </c>
    </row>
    <row r="221" spans="1:23" ht="12.75">
      <c r="A221" s="1">
        <v>220</v>
      </c>
      <c r="B221" s="1">
        <v>3</v>
      </c>
      <c r="C221" s="7">
        <v>4031</v>
      </c>
      <c r="D221" s="7">
        <v>15436</v>
      </c>
      <c r="E221" s="1" t="s">
        <v>289</v>
      </c>
      <c r="F221" s="1" t="s">
        <v>288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4">
        <v>0</v>
      </c>
      <c r="N221" s="4">
        <v>0</v>
      </c>
      <c r="O221" s="4">
        <v>0</v>
      </c>
      <c r="P221" s="4">
        <v>7549</v>
      </c>
      <c r="Q221" s="4">
        <v>0</v>
      </c>
      <c r="R221" s="4">
        <f t="shared" si="28"/>
        <v>7549</v>
      </c>
      <c r="S221" s="4">
        <v>0</v>
      </c>
      <c r="T221" s="4">
        <v>0</v>
      </c>
      <c r="U221" s="4">
        <v>0</v>
      </c>
      <c r="V221" s="4">
        <v>0</v>
      </c>
      <c r="W221" s="4">
        <f t="shared" si="29"/>
        <v>7549</v>
      </c>
    </row>
    <row r="222" spans="1:23" ht="12.75">
      <c r="A222" s="1">
        <v>220</v>
      </c>
      <c r="B222" s="1">
        <v>3</v>
      </c>
      <c r="C222" s="7">
        <v>1100</v>
      </c>
      <c r="D222" s="7">
        <v>15530</v>
      </c>
      <c r="E222" s="1"/>
      <c r="F222" s="1" t="s">
        <v>323</v>
      </c>
      <c r="G222" s="2">
        <v>0</v>
      </c>
      <c r="H222" s="2">
        <v>2.5</v>
      </c>
      <c r="I222" s="2">
        <v>0.5740000000000001</v>
      </c>
      <c r="J222" s="2">
        <v>0.632</v>
      </c>
      <c r="K222" s="2">
        <v>0</v>
      </c>
      <c r="L222" s="2">
        <v>0</v>
      </c>
      <c r="M222" s="4">
        <v>237342</v>
      </c>
      <c r="N222" s="4">
        <v>0</v>
      </c>
      <c r="O222" s="4">
        <v>0</v>
      </c>
      <c r="P222" s="4">
        <v>0</v>
      </c>
      <c r="Q222" s="4">
        <v>0</v>
      </c>
      <c r="R222" s="4">
        <f>SUM(M222:Q222)</f>
        <v>237342</v>
      </c>
      <c r="S222" s="4">
        <v>0</v>
      </c>
      <c r="T222" s="4">
        <v>0</v>
      </c>
      <c r="U222" s="4">
        <v>0</v>
      </c>
      <c r="V222" s="4">
        <v>0</v>
      </c>
      <c r="W222" s="4">
        <f>SUM(R222:V222)</f>
        <v>237342</v>
      </c>
    </row>
    <row r="223" spans="1:23" ht="12.75">
      <c r="A223" s="1">
        <v>220</v>
      </c>
      <c r="B223" s="1">
        <v>3</v>
      </c>
      <c r="C223" s="7">
        <v>4011</v>
      </c>
      <c r="D223" s="7">
        <v>15533</v>
      </c>
      <c r="E223" s="1" t="s">
        <v>325</v>
      </c>
      <c r="F223" s="1" t="s">
        <v>324</v>
      </c>
      <c r="G223" s="2">
        <v>0</v>
      </c>
      <c r="H223" s="2">
        <v>0.25</v>
      </c>
      <c r="I223" s="2">
        <v>0.083</v>
      </c>
      <c r="J223" s="2">
        <v>0</v>
      </c>
      <c r="K223" s="2">
        <v>0</v>
      </c>
      <c r="L223" s="2">
        <v>0</v>
      </c>
      <c r="M223" s="4">
        <v>21318</v>
      </c>
      <c r="N223" s="4">
        <v>0</v>
      </c>
      <c r="O223" s="4">
        <v>0</v>
      </c>
      <c r="P223" s="4">
        <v>0</v>
      </c>
      <c r="Q223" s="4">
        <v>0</v>
      </c>
      <c r="R223" s="4">
        <f>SUM(M223:Q223)</f>
        <v>21318</v>
      </c>
      <c r="S223" s="4">
        <v>0</v>
      </c>
      <c r="T223" s="4">
        <v>0</v>
      </c>
      <c r="U223" s="4">
        <v>0</v>
      </c>
      <c r="V223" s="4">
        <v>0</v>
      </c>
      <c r="W223" s="4">
        <f>SUM(R223:V223)</f>
        <v>21318</v>
      </c>
    </row>
    <row r="224" spans="1:23" ht="12.75">
      <c r="A224" s="1">
        <v>220</v>
      </c>
      <c r="B224" s="1">
        <v>3</v>
      </c>
      <c r="C224" s="7">
        <v>4010</v>
      </c>
      <c r="D224" s="7">
        <v>15534</v>
      </c>
      <c r="E224" s="1" t="s">
        <v>327</v>
      </c>
      <c r="F224" s="1" t="s">
        <v>326</v>
      </c>
      <c r="G224" s="2">
        <v>0</v>
      </c>
      <c r="H224" s="2">
        <v>0.333</v>
      </c>
      <c r="I224" s="2">
        <v>0</v>
      </c>
      <c r="J224" s="2">
        <v>0.083</v>
      </c>
      <c r="K224" s="2">
        <v>0</v>
      </c>
      <c r="L224" s="2">
        <v>0</v>
      </c>
      <c r="M224" s="4">
        <v>32872</v>
      </c>
      <c r="N224" s="4">
        <v>0</v>
      </c>
      <c r="O224" s="4">
        <v>0</v>
      </c>
      <c r="P224" s="4">
        <v>0</v>
      </c>
      <c r="Q224" s="4">
        <v>0</v>
      </c>
      <c r="R224" s="4">
        <f>SUM(M224:Q224)</f>
        <v>32872</v>
      </c>
      <c r="S224" s="4">
        <v>0</v>
      </c>
      <c r="T224" s="4">
        <v>0</v>
      </c>
      <c r="U224" s="4">
        <v>0</v>
      </c>
      <c r="V224" s="4">
        <v>0</v>
      </c>
      <c r="W224" s="4">
        <f>SUM(R224:V224)</f>
        <v>32872</v>
      </c>
    </row>
    <row r="225" spans="1:23" ht="12.75">
      <c r="A225" s="1">
        <v>220</v>
      </c>
      <c r="B225" s="1">
        <v>3</v>
      </c>
      <c r="C225" s="7">
        <v>4031</v>
      </c>
      <c r="D225" s="7">
        <v>15536</v>
      </c>
      <c r="E225" s="1" t="s">
        <v>329</v>
      </c>
      <c r="F225" s="1" t="s">
        <v>328</v>
      </c>
      <c r="G225" s="22">
        <v>0</v>
      </c>
      <c r="H225" s="22">
        <v>0.583</v>
      </c>
      <c r="I225" s="22">
        <v>0.164</v>
      </c>
      <c r="J225" s="22">
        <v>0.215</v>
      </c>
      <c r="K225" s="22">
        <v>0</v>
      </c>
      <c r="L225" s="22">
        <v>0</v>
      </c>
      <c r="M225" s="23">
        <v>56770</v>
      </c>
      <c r="N225" s="23">
        <v>0</v>
      </c>
      <c r="O225" s="23">
        <v>0</v>
      </c>
      <c r="P225" s="23">
        <v>0</v>
      </c>
      <c r="Q225" s="23">
        <v>0</v>
      </c>
      <c r="R225" s="23">
        <f>SUM(M225:Q225)</f>
        <v>56770</v>
      </c>
      <c r="S225" s="23">
        <v>0</v>
      </c>
      <c r="T225" s="23">
        <v>0</v>
      </c>
      <c r="U225" s="23">
        <v>0</v>
      </c>
      <c r="V225" s="23">
        <v>0</v>
      </c>
      <c r="W225" s="23">
        <f>SUM(R225:V225)</f>
        <v>56770</v>
      </c>
    </row>
    <row r="226" spans="1:23" ht="12.75">
      <c r="A226" s="1"/>
      <c r="B226" s="1"/>
      <c r="C226" s="7"/>
      <c r="D226" s="7"/>
      <c r="E226" s="1"/>
      <c r="F226" s="1"/>
      <c r="G226" s="2"/>
      <c r="H226" s="2"/>
      <c r="I226" s="2"/>
      <c r="J226" s="2"/>
      <c r="K226" s="2"/>
      <c r="L226" s="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>
      <c r="A227" s="1"/>
      <c r="B227" s="1"/>
      <c r="C227" s="7"/>
      <c r="D227" s="7"/>
      <c r="E227" s="1"/>
      <c r="F227" s="6" t="s">
        <v>535</v>
      </c>
      <c r="G227" s="2">
        <f aca="true" t="shared" si="42" ref="G227:M227">SUM(G217:G226)</f>
        <v>0</v>
      </c>
      <c r="H227" s="2">
        <f t="shared" si="42"/>
        <v>3.6660000000000004</v>
      </c>
      <c r="I227" s="2">
        <f t="shared" si="42"/>
        <v>0.8210000000000001</v>
      </c>
      <c r="J227" s="2">
        <f t="shared" si="42"/>
        <v>0.9299999999999999</v>
      </c>
      <c r="K227" s="2">
        <f t="shared" si="42"/>
        <v>0</v>
      </c>
      <c r="L227" s="2">
        <f t="shared" si="42"/>
        <v>0</v>
      </c>
      <c r="M227" s="4">
        <f t="shared" si="42"/>
        <v>348302</v>
      </c>
      <c r="N227" s="4">
        <f aca="true" t="shared" si="43" ref="N227:W227">SUM(N217:N226)</f>
        <v>0</v>
      </c>
      <c r="O227" s="4">
        <f t="shared" si="43"/>
        <v>0</v>
      </c>
      <c r="P227" s="4">
        <f t="shared" si="43"/>
        <v>17334</v>
      </c>
      <c r="Q227" s="4">
        <f t="shared" si="43"/>
        <v>0</v>
      </c>
      <c r="R227" s="4">
        <f t="shared" si="43"/>
        <v>365636</v>
      </c>
      <c r="S227" s="4">
        <f t="shared" si="43"/>
        <v>14996</v>
      </c>
      <c r="T227" s="4">
        <f t="shared" si="43"/>
        <v>0</v>
      </c>
      <c r="U227" s="4">
        <f t="shared" si="43"/>
        <v>0</v>
      </c>
      <c r="V227" s="4">
        <f t="shared" si="43"/>
        <v>0</v>
      </c>
      <c r="W227" s="4">
        <f t="shared" si="43"/>
        <v>380632</v>
      </c>
    </row>
    <row r="228" spans="1:23" ht="12.75">
      <c r="A228" s="1"/>
      <c r="B228" s="1"/>
      <c r="C228" s="7"/>
      <c r="D228" s="7"/>
      <c r="E228" s="1"/>
      <c r="F228" s="1"/>
      <c r="G228" s="2"/>
      <c r="H228" s="2"/>
      <c r="I228" s="2"/>
      <c r="J228" s="2"/>
      <c r="K228" s="2"/>
      <c r="L228" s="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>
      <c r="A229" s="1">
        <v>220</v>
      </c>
      <c r="B229" s="1">
        <v>3</v>
      </c>
      <c r="C229" s="7">
        <v>1100</v>
      </c>
      <c r="D229" s="7">
        <v>15440</v>
      </c>
      <c r="E229" s="1"/>
      <c r="F229" s="1" t="s">
        <v>290</v>
      </c>
      <c r="G229" s="2">
        <v>0</v>
      </c>
      <c r="H229" s="2">
        <v>0</v>
      </c>
      <c r="I229" s="2">
        <v>0</v>
      </c>
      <c r="J229" s="2">
        <v>0.567</v>
      </c>
      <c r="K229" s="2">
        <v>0</v>
      </c>
      <c r="L229" s="2">
        <v>0</v>
      </c>
      <c r="M229" s="4">
        <v>31193</v>
      </c>
      <c r="N229" s="4">
        <v>0</v>
      </c>
      <c r="O229" s="4">
        <v>0</v>
      </c>
      <c r="P229" s="4">
        <v>0</v>
      </c>
      <c r="Q229" s="4">
        <v>0</v>
      </c>
      <c r="R229" s="4">
        <f t="shared" si="28"/>
        <v>31193</v>
      </c>
      <c r="S229" s="4">
        <v>1647</v>
      </c>
      <c r="T229" s="4">
        <v>0</v>
      </c>
      <c r="U229" s="4">
        <v>0</v>
      </c>
      <c r="V229" s="4">
        <v>0</v>
      </c>
      <c r="W229" s="4">
        <f t="shared" si="29"/>
        <v>32840</v>
      </c>
    </row>
    <row r="230" spans="1:23" ht="12.75">
      <c r="A230" s="1">
        <v>220</v>
      </c>
      <c r="B230" s="1">
        <v>3</v>
      </c>
      <c r="C230" s="7">
        <v>4030</v>
      </c>
      <c r="D230" s="7">
        <v>15445</v>
      </c>
      <c r="E230" s="1" t="s">
        <v>292</v>
      </c>
      <c r="F230" s="1" t="s">
        <v>291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4">
        <v>0</v>
      </c>
      <c r="N230" s="4">
        <v>0</v>
      </c>
      <c r="O230" s="4">
        <v>0</v>
      </c>
      <c r="P230" s="4">
        <v>2236</v>
      </c>
      <c r="Q230" s="4">
        <v>0</v>
      </c>
      <c r="R230" s="4">
        <f t="shared" si="28"/>
        <v>2236</v>
      </c>
      <c r="S230" s="4">
        <v>0</v>
      </c>
      <c r="T230" s="4">
        <v>0</v>
      </c>
      <c r="U230" s="4">
        <v>0</v>
      </c>
      <c r="V230" s="4">
        <v>0</v>
      </c>
      <c r="W230" s="4">
        <f t="shared" si="29"/>
        <v>2236</v>
      </c>
    </row>
    <row r="231" spans="1:23" ht="12.75">
      <c r="A231" s="1">
        <v>220</v>
      </c>
      <c r="B231" s="1">
        <v>3</v>
      </c>
      <c r="C231" s="7">
        <v>4031</v>
      </c>
      <c r="D231" s="7">
        <v>15446</v>
      </c>
      <c r="E231" s="1" t="s">
        <v>294</v>
      </c>
      <c r="F231" s="1" t="s">
        <v>293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4">
        <v>0</v>
      </c>
      <c r="N231" s="4">
        <v>0</v>
      </c>
      <c r="O231" s="4">
        <v>0</v>
      </c>
      <c r="P231" s="4">
        <v>15098</v>
      </c>
      <c r="Q231" s="4">
        <v>0</v>
      </c>
      <c r="R231" s="4">
        <f t="shared" si="28"/>
        <v>15098</v>
      </c>
      <c r="S231" s="4">
        <v>0</v>
      </c>
      <c r="T231" s="4">
        <v>0</v>
      </c>
      <c r="U231" s="4">
        <v>0</v>
      </c>
      <c r="V231" s="4">
        <v>0</v>
      </c>
      <c r="W231" s="4">
        <f t="shared" si="29"/>
        <v>15098</v>
      </c>
    </row>
    <row r="232" spans="1:23" ht="12.75">
      <c r="A232" s="1">
        <v>220</v>
      </c>
      <c r="B232" s="1">
        <v>3</v>
      </c>
      <c r="C232" s="7">
        <v>1100</v>
      </c>
      <c r="D232" s="7">
        <v>15540</v>
      </c>
      <c r="E232" s="1"/>
      <c r="F232" s="1" t="s">
        <v>330</v>
      </c>
      <c r="G232" s="2">
        <v>0</v>
      </c>
      <c r="H232" s="2">
        <v>10.311</v>
      </c>
      <c r="I232" s="2">
        <v>7.97</v>
      </c>
      <c r="J232" s="2">
        <v>3.75</v>
      </c>
      <c r="K232" s="2">
        <v>0</v>
      </c>
      <c r="L232" s="2">
        <v>0</v>
      </c>
      <c r="M232" s="4">
        <v>1070860</v>
      </c>
      <c r="N232" s="4">
        <v>0</v>
      </c>
      <c r="O232" s="4">
        <v>0</v>
      </c>
      <c r="P232" s="4">
        <v>0</v>
      </c>
      <c r="Q232" s="4">
        <v>0</v>
      </c>
      <c r="R232" s="4">
        <f>SUM(M232:Q232)</f>
        <v>1070860</v>
      </c>
      <c r="S232" s="4">
        <v>0</v>
      </c>
      <c r="T232" s="4">
        <v>0</v>
      </c>
      <c r="U232" s="4">
        <v>0</v>
      </c>
      <c r="V232" s="4">
        <v>0</v>
      </c>
      <c r="W232" s="4">
        <f>SUM(R232:V232)</f>
        <v>1070860</v>
      </c>
    </row>
    <row r="233" spans="1:23" ht="12.75">
      <c r="A233" s="1">
        <v>220</v>
      </c>
      <c r="B233" s="1">
        <v>3</v>
      </c>
      <c r="C233" s="7">
        <v>4030</v>
      </c>
      <c r="D233" s="7">
        <v>15545</v>
      </c>
      <c r="E233" s="1" t="s">
        <v>332</v>
      </c>
      <c r="F233" s="1" t="s">
        <v>331</v>
      </c>
      <c r="G233" s="2">
        <v>0</v>
      </c>
      <c r="H233" s="2">
        <v>0.167</v>
      </c>
      <c r="I233" s="2">
        <v>0.163</v>
      </c>
      <c r="J233" s="2">
        <v>0.167</v>
      </c>
      <c r="K233" s="2">
        <v>0</v>
      </c>
      <c r="L233" s="2">
        <v>0</v>
      </c>
      <c r="M233" s="4">
        <v>23727</v>
      </c>
      <c r="N233" s="4">
        <v>0</v>
      </c>
      <c r="O233" s="4">
        <v>0</v>
      </c>
      <c r="P233" s="4">
        <v>0</v>
      </c>
      <c r="Q233" s="4">
        <v>0</v>
      </c>
      <c r="R233" s="4">
        <f>SUM(M233:Q233)</f>
        <v>23727</v>
      </c>
      <c r="S233" s="4">
        <v>0</v>
      </c>
      <c r="T233" s="4">
        <v>0</v>
      </c>
      <c r="U233" s="4">
        <v>0</v>
      </c>
      <c r="V233" s="4">
        <v>0</v>
      </c>
      <c r="W233" s="4">
        <f>SUM(R233:V233)</f>
        <v>23727</v>
      </c>
    </row>
    <row r="234" spans="1:23" ht="12.75">
      <c r="A234" s="1">
        <v>220</v>
      </c>
      <c r="B234" s="1">
        <v>3</v>
      </c>
      <c r="C234" s="7">
        <v>4031</v>
      </c>
      <c r="D234" s="7">
        <v>15546</v>
      </c>
      <c r="E234" s="1" t="s">
        <v>334</v>
      </c>
      <c r="F234" s="1" t="s">
        <v>333</v>
      </c>
      <c r="G234" s="22">
        <v>0</v>
      </c>
      <c r="H234" s="22">
        <v>0</v>
      </c>
      <c r="I234" s="22">
        <v>0</v>
      </c>
      <c r="J234" s="22">
        <v>0.083</v>
      </c>
      <c r="K234" s="22">
        <v>0</v>
      </c>
      <c r="L234" s="22">
        <v>0</v>
      </c>
      <c r="M234" s="23">
        <v>3620</v>
      </c>
      <c r="N234" s="23">
        <v>0</v>
      </c>
      <c r="O234" s="23">
        <v>0</v>
      </c>
      <c r="P234" s="23">
        <v>0</v>
      </c>
      <c r="Q234" s="23">
        <v>0</v>
      </c>
      <c r="R234" s="23">
        <f>SUM(M234:Q234)</f>
        <v>3620</v>
      </c>
      <c r="S234" s="23">
        <v>0</v>
      </c>
      <c r="T234" s="23">
        <v>0</v>
      </c>
      <c r="U234" s="23">
        <v>0</v>
      </c>
      <c r="V234" s="23">
        <v>0</v>
      </c>
      <c r="W234" s="23">
        <f>SUM(R234:V234)</f>
        <v>3620</v>
      </c>
    </row>
    <row r="235" spans="1:23" ht="12.75">
      <c r="A235" s="1"/>
      <c r="B235" s="1"/>
      <c r="C235" s="7"/>
      <c r="D235" s="7"/>
      <c r="E235" s="1"/>
      <c r="F235" s="1"/>
      <c r="G235" s="2"/>
      <c r="H235" s="2"/>
      <c r="I235" s="2"/>
      <c r="J235" s="2"/>
      <c r="K235" s="2"/>
      <c r="L235" s="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>
      <c r="A236" s="1"/>
      <c r="B236" s="1"/>
      <c r="C236" s="7"/>
      <c r="D236" s="7"/>
      <c r="E236" s="1"/>
      <c r="F236" s="6" t="s">
        <v>536</v>
      </c>
      <c r="G236" s="2">
        <f aca="true" t="shared" si="44" ref="G236:M236">SUM(G229:G235)</f>
        <v>0</v>
      </c>
      <c r="H236" s="2">
        <f t="shared" si="44"/>
        <v>10.478</v>
      </c>
      <c r="I236" s="2">
        <f t="shared" si="44"/>
        <v>8.133</v>
      </c>
      <c r="J236" s="2">
        <f t="shared" si="44"/>
        <v>4.567</v>
      </c>
      <c r="K236" s="2">
        <f t="shared" si="44"/>
        <v>0</v>
      </c>
      <c r="L236" s="2">
        <f t="shared" si="44"/>
        <v>0</v>
      </c>
      <c r="M236" s="4">
        <f t="shared" si="44"/>
        <v>1129400</v>
      </c>
      <c r="N236" s="4">
        <f aca="true" t="shared" si="45" ref="N236:W236">SUM(N229:N235)</f>
        <v>0</v>
      </c>
      <c r="O236" s="4">
        <f t="shared" si="45"/>
        <v>0</v>
      </c>
      <c r="P236" s="4">
        <f t="shared" si="45"/>
        <v>17334</v>
      </c>
      <c r="Q236" s="4">
        <f t="shared" si="45"/>
        <v>0</v>
      </c>
      <c r="R236" s="4">
        <f t="shared" si="45"/>
        <v>1146734</v>
      </c>
      <c r="S236" s="4">
        <f t="shared" si="45"/>
        <v>1647</v>
      </c>
      <c r="T236" s="4">
        <f t="shared" si="45"/>
        <v>0</v>
      </c>
      <c r="U236" s="4">
        <f t="shared" si="45"/>
        <v>0</v>
      </c>
      <c r="V236" s="4">
        <f t="shared" si="45"/>
        <v>0</v>
      </c>
      <c r="W236" s="4">
        <f t="shared" si="45"/>
        <v>1148381</v>
      </c>
    </row>
    <row r="237" spans="1:23" ht="12.75">
      <c r="A237" s="1"/>
      <c r="B237" s="1"/>
      <c r="C237" s="7"/>
      <c r="D237" s="7"/>
      <c r="E237" s="1"/>
      <c r="F237" s="1"/>
      <c r="G237" s="2"/>
      <c r="H237" s="2"/>
      <c r="I237" s="2"/>
      <c r="J237" s="2"/>
      <c r="K237" s="2"/>
      <c r="L237" s="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>
      <c r="A238" s="1">
        <v>220</v>
      </c>
      <c r="B238" s="1">
        <v>3</v>
      </c>
      <c r="C238" s="7">
        <v>1100</v>
      </c>
      <c r="D238" s="7">
        <v>15450</v>
      </c>
      <c r="E238" s="1"/>
      <c r="F238" s="1" t="s">
        <v>295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f t="shared" si="28"/>
        <v>0</v>
      </c>
      <c r="S238" s="4">
        <v>14000</v>
      </c>
      <c r="T238" s="4">
        <v>0</v>
      </c>
      <c r="U238" s="4">
        <v>0</v>
      </c>
      <c r="V238" s="4">
        <v>0</v>
      </c>
      <c r="W238" s="4">
        <f t="shared" si="29"/>
        <v>14000</v>
      </c>
    </row>
    <row r="239" spans="1:23" ht="12.75">
      <c r="A239" s="1">
        <v>220</v>
      </c>
      <c r="B239" s="1">
        <v>3</v>
      </c>
      <c r="C239" s="7">
        <v>1100</v>
      </c>
      <c r="D239" s="7">
        <v>15550</v>
      </c>
      <c r="E239" s="1"/>
      <c r="F239" s="1" t="s">
        <v>335</v>
      </c>
      <c r="G239" s="2">
        <v>0</v>
      </c>
      <c r="H239" s="2">
        <v>3.7169999999999996</v>
      </c>
      <c r="I239" s="2">
        <v>0.9159999999999999</v>
      </c>
      <c r="J239" s="2">
        <v>0</v>
      </c>
      <c r="K239" s="2">
        <v>0</v>
      </c>
      <c r="L239" s="2">
        <v>0</v>
      </c>
      <c r="M239" s="4">
        <v>261527</v>
      </c>
      <c r="N239" s="4">
        <v>0</v>
      </c>
      <c r="O239" s="4">
        <v>0</v>
      </c>
      <c r="P239" s="4">
        <v>0</v>
      </c>
      <c r="Q239" s="4">
        <v>0</v>
      </c>
      <c r="R239" s="4">
        <f t="shared" si="28"/>
        <v>261527</v>
      </c>
      <c r="S239" s="4">
        <v>0</v>
      </c>
      <c r="T239" s="4">
        <v>0</v>
      </c>
      <c r="U239" s="4">
        <v>0</v>
      </c>
      <c r="V239" s="4">
        <v>0</v>
      </c>
      <c r="W239" s="4">
        <f t="shared" si="29"/>
        <v>261527</v>
      </c>
    </row>
    <row r="240" spans="1:23" ht="12.75">
      <c r="A240" s="1">
        <v>220</v>
      </c>
      <c r="B240" s="1">
        <v>3</v>
      </c>
      <c r="C240" s="7">
        <v>4031</v>
      </c>
      <c r="D240" s="7">
        <v>15556</v>
      </c>
      <c r="E240" s="1" t="s">
        <v>337</v>
      </c>
      <c r="F240" s="1" t="s">
        <v>336</v>
      </c>
      <c r="G240" s="22">
        <v>0</v>
      </c>
      <c r="H240" s="22">
        <v>0.249</v>
      </c>
      <c r="I240" s="22">
        <v>0.083</v>
      </c>
      <c r="J240" s="22">
        <v>0</v>
      </c>
      <c r="K240" s="22">
        <v>0</v>
      </c>
      <c r="L240" s="22">
        <v>0</v>
      </c>
      <c r="M240" s="23">
        <v>16464</v>
      </c>
      <c r="N240" s="23">
        <v>0</v>
      </c>
      <c r="O240" s="23">
        <v>0</v>
      </c>
      <c r="P240" s="23">
        <v>0</v>
      </c>
      <c r="Q240" s="23">
        <v>0</v>
      </c>
      <c r="R240" s="23">
        <f t="shared" si="28"/>
        <v>16464</v>
      </c>
      <c r="S240" s="23">
        <v>0</v>
      </c>
      <c r="T240" s="23">
        <v>0</v>
      </c>
      <c r="U240" s="23">
        <v>0</v>
      </c>
      <c r="V240" s="23">
        <v>0</v>
      </c>
      <c r="W240" s="23">
        <f t="shared" si="29"/>
        <v>16464</v>
      </c>
    </row>
    <row r="241" spans="1:23" ht="12.75">
      <c r="A241" s="1"/>
      <c r="B241" s="1"/>
      <c r="C241" s="7"/>
      <c r="D241" s="7"/>
      <c r="E241" s="1"/>
      <c r="F241" s="1"/>
      <c r="G241" s="2"/>
      <c r="H241" s="2"/>
      <c r="I241" s="2"/>
      <c r="J241" s="2"/>
      <c r="K241" s="2"/>
      <c r="L241" s="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>
      <c r="A242" s="1"/>
      <c r="B242" s="1"/>
      <c r="C242" s="7"/>
      <c r="D242" s="7"/>
      <c r="E242" s="1"/>
      <c r="F242" s="6" t="s">
        <v>537</v>
      </c>
      <c r="G242" s="2">
        <f aca="true" t="shared" si="46" ref="G242:M242">SUM(G238:G241)</f>
        <v>0</v>
      </c>
      <c r="H242" s="2">
        <f t="shared" si="46"/>
        <v>3.9659999999999997</v>
      </c>
      <c r="I242" s="2">
        <f t="shared" si="46"/>
        <v>0.9989999999999999</v>
      </c>
      <c r="J242" s="2">
        <f t="shared" si="46"/>
        <v>0</v>
      </c>
      <c r="K242" s="2">
        <f t="shared" si="46"/>
        <v>0</v>
      </c>
      <c r="L242" s="2">
        <f t="shared" si="46"/>
        <v>0</v>
      </c>
      <c r="M242" s="4">
        <f t="shared" si="46"/>
        <v>277991</v>
      </c>
      <c r="N242" s="4">
        <f aca="true" t="shared" si="47" ref="N242:W242">SUM(N238:N241)</f>
        <v>0</v>
      </c>
      <c r="O242" s="4">
        <f t="shared" si="47"/>
        <v>0</v>
      </c>
      <c r="P242" s="4">
        <f t="shared" si="47"/>
        <v>0</v>
      </c>
      <c r="Q242" s="4">
        <f t="shared" si="47"/>
        <v>0</v>
      </c>
      <c r="R242" s="4">
        <f t="shared" si="47"/>
        <v>277991</v>
      </c>
      <c r="S242" s="4">
        <f t="shared" si="47"/>
        <v>14000</v>
      </c>
      <c r="T242" s="4">
        <f t="shared" si="47"/>
        <v>0</v>
      </c>
      <c r="U242" s="4">
        <f t="shared" si="47"/>
        <v>0</v>
      </c>
      <c r="V242" s="4">
        <f t="shared" si="47"/>
        <v>0</v>
      </c>
      <c r="W242" s="4">
        <f t="shared" si="47"/>
        <v>291991</v>
      </c>
    </row>
    <row r="243" spans="1:23" ht="12.75">
      <c r="A243" s="1"/>
      <c r="B243" s="1"/>
      <c r="C243" s="7"/>
      <c r="D243" s="7"/>
      <c r="E243" s="1"/>
      <c r="F243" s="1"/>
      <c r="G243" s="2"/>
      <c r="H243" s="2"/>
      <c r="I243" s="2"/>
      <c r="J243" s="2"/>
      <c r="K243" s="2"/>
      <c r="L243" s="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>
      <c r="A244" s="1">
        <v>220</v>
      </c>
      <c r="B244" s="1">
        <v>3</v>
      </c>
      <c r="C244" s="7">
        <v>1100</v>
      </c>
      <c r="D244" s="7">
        <v>15460</v>
      </c>
      <c r="E244" s="1"/>
      <c r="F244" s="1" t="s">
        <v>296</v>
      </c>
      <c r="G244" s="2">
        <v>0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4">
        <v>19002</v>
      </c>
      <c r="N244" s="4">
        <v>0</v>
      </c>
      <c r="O244" s="4">
        <v>0</v>
      </c>
      <c r="P244" s="4">
        <v>0</v>
      </c>
      <c r="Q244" s="4">
        <v>0</v>
      </c>
      <c r="R244" s="4">
        <f t="shared" si="28"/>
        <v>19002</v>
      </c>
      <c r="S244" s="4">
        <v>11674</v>
      </c>
      <c r="T244" s="4">
        <v>0</v>
      </c>
      <c r="U244" s="4">
        <v>0</v>
      </c>
      <c r="V244" s="4">
        <v>0</v>
      </c>
      <c r="W244" s="4">
        <f t="shared" si="29"/>
        <v>30676</v>
      </c>
    </row>
    <row r="245" spans="1:23" ht="12.75">
      <c r="A245" s="1">
        <v>220</v>
      </c>
      <c r="B245" s="1">
        <v>3</v>
      </c>
      <c r="C245" s="7">
        <v>4011</v>
      </c>
      <c r="D245" s="7">
        <v>15463</v>
      </c>
      <c r="E245" s="1" t="s">
        <v>298</v>
      </c>
      <c r="F245" s="1" t="s">
        <v>297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4">
        <v>0</v>
      </c>
      <c r="N245" s="4">
        <v>0</v>
      </c>
      <c r="O245" s="4">
        <v>0</v>
      </c>
      <c r="P245" s="4">
        <v>15098</v>
      </c>
      <c r="Q245" s="4">
        <v>0</v>
      </c>
      <c r="R245" s="4">
        <f t="shared" si="28"/>
        <v>15098</v>
      </c>
      <c r="S245" s="4">
        <v>0</v>
      </c>
      <c r="T245" s="4">
        <v>0</v>
      </c>
      <c r="U245" s="4">
        <v>0</v>
      </c>
      <c r="V245" s="4">
        <v>0</v>
      </c>
      <c r="W245" s="4">
        <f t="shared" si="29"/>
        <v>15098</v>
      </c>
    </row>
    <row r="246" spans="1:23" ht="12.75">
      <c r="A246" s="1">
        <v>220</v>
      </c>
      <c r="B246" s="1">
        <v>3</v>
      </c>
      <c r="C246" s="7">
        <v>4010</v>
      </c>
      <c r="D246" s="7">
        <v>15464</v>
      </c>
      <c r="E246" s="1" t="s">
        <v>300</v>
      </c>
      <c r="F246" s="1" t="s">
        <v>299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4">
        <v>0</v>
      </c>
      <c r="N246" s="4">
        <v>0</v>
      </c>
      <c r="O246" s="4">
        <v>0</v>
      </c>
      <c r="P246" s="4">
        <v>2236</v>
      </c>
      <c r="Q246" s="4">
        <v>0</v>
      </c>
      <c r="R246" s="4">
        <f t="shared" si="28"/>
        <v>2236</v>
      </c>
      <c r="S246" s="4">
        <v>0</v>
      </c>
      <c r="T246" s="4">
        <v>0</v>
      </c>
      <c r="U246" s="4">
        <v>0</v>
      </c>
      <c r="V246" s="4">
        <v>0</v>
      </c>
      <c r="W246" s="4">
        <f t="shared" si="29"/>
        <v>2236</v>
      </c>
    </row>
    <row r="247" spans="1:23" ht="12.75">
      <c r="A247" s="1">
        <v>220</v>
      </c>
      <c r="B247" s="1">
        <v>3</v>
      </c>
      <c r="C247" s="7">
        <v>1100</v>
      </c>
      <c r="D247" s="7">
        <v>15560</v>
      </c>
      <c r="E247" s="1"/>
      <c r="F247" s="1" t="s">
        <v>338</v>
      </c>
      <c r="G247" s="2">
        <v>0</v>
      </c>
      <c r="H247" s="2">
        <v>8.535999999999998</v>
      </c>
      <c r="I247" s="2">
        <v>3.9989999999999997</v>
      </c>
      <c r="J247" s="2">
        <v>1.857</v>
      </c>
      <c r="K247" s="2">
        <v>0</v>
      </c>
      <c r="L247" s="2">
        <v>0</v>
      </c>
      <c r="M247" s="4">
        <v>860541</v>
      </c>
      <c r="N247" s="4">
        <v>0</v>
      </c>
      <c r="O247" s="4">
        <v>0</v>
      </c>
      <c r="P247" s="4">
        <v>0</v>
      </c>
      <c r="Q247" s="4">
        <v>0</v>
      </c>
      <c r="R247" s="4">
        <f t="shared" si="28"/>
        <v>860541</v>
      </c>
      <c r="S247" s="4">
        <v>0</v>
      </c>
      <c r="T247" s="4">
        <v>0</v>
      </c>
      <c r="U247" s="4">
        <v>0</v>
      </c>
      <c r="V247" s="4">
        <v>0</v>
      </c>
      <c r="W247" s="4">
        <f t="shared" si="29"/>
        <v>860541</v>
      </c>
    </row>
    <row r="248" spans="1:23" ht="12.75">
      <c r="A248" s="1">
        <v>220</v>
      </c>
      <c r="B248" s="1">
        <v>3</v>
      </c>
      <c r="C248" s="7">
        <v>4011</v>
      </c>
      <c r="D248" s="7">
        <v>15563</v>
      </c>
      <c r="E248" s="1" t="s">
        <v>340</v>
      </c>
      <c r="F248" s="1" t="s">
        <v>339</v>
      </c>
      <c r="G248" s="2">
        <v>0</v>
      </c>
      <c r="H248" s="2">
        <v>0.166</v>
      </c>
      <c r="I248" s="2">
        <v>0.083</v>
      </c>
      <c r="J248" s="2">
        <v>0</v>
      </c>
      <c r="K248" s="2">
        <v>0</v>
      </c>
      <c r="L248" s="2">
        <v>0</v>
      </c>
      <c r="M248" s="4">
        <v>17945</v>
      </c>
      <c r="N248" s="4">
        <v>0</v>
      </c>
      <c r="O248" s="4">
        <v>0</v>
      </c>
      <c r="P248" s="4">
        <v>0</v>
      </c>
      <c r="Q248" s="4">
        <v>0</v>
      </c>
      <c r="R248" s="4">
        <f t="shared" si="28"/>
        <v>17945</v>
      </c>
      <c r="S248" s="4">
        <v>0</v>
      </c>
      <c r="T248" s="4">
        <v>0</v>
      </c>
      <c r="U248" s="4">
        <v>0</v>
      </c>
      <c r="V248" s="4">
        <v>0</v>
      </c>
      <c r="W248" s="4">
        <f t="shared" si="29"/>
        <v>17945</v>
      </c>
    </row>
    <row r="249" spans="1:23" ht="12.75">
      <c r="A249" s="1">
        <v>220</v>
      </c>
      <c r="B249" s="1">
        <v>3</v>
      </c>
      <c r="C249" s="7">
        <v>4010</v>
      </c>
      <c r="D249" s="7">
        <v>15564</v>
      </c>
      <c r="E249" s="1" t="s">
        <v>342</v>
      </c>
      <c r="F249" s="1" t="s">
        <v>341</v>
      </c>
      <c r="G249" s="22">
        <v>0</v>
      </c>
      <c r="H249" s="22">
        <v>0.167</v>
      </c>
      <c r="I249" s="22">
        <v>0.167</v>
      </c>
      <c r="J249" s="22">
        <v>0</v>
      </c>
      <c r="K249" s="22">
        <v>0</v>
      </c>
      <c r="L249" s="22">
        <v>0</v>
      </c>
      <c r="M249" s="23">
        <v>16408</v>
      </c>
      <c r="N249" s="23">
        <v>0</v>
      </c>
      <c r="O249" s="23">
        <v>0</v>
      </c>
      <c r="P249" s="23">
        <v>0</v>
      </c>
      <c r="Q249" s="23">
        <v>0</v>
      </c>
      <c r="R249" s="23">
        <f t="shared" si="28"/>
        <v>16408</v>
      </c>
      <c r="S249" s="23">
        <v>0</v>
      </c>
      <c r="T249" s="23">
        <v>0</v>
      </c>
      <c r="U249" s="23">
        <v>0</v>
      </c>
      <c r="V249" s="23">
        <v>0</v>
      </c>
      <c r="W249" s="23">
        <f t="shared" si="29"/>
        <v>16408</v>
      </c>
    </row>
    <row r="250" spans="1:23" ht="12.75">
      <c r="A250" s="1"/>
      <c r="B250" s="1"/>
      <c r="C250" s="7"/>
      <c r="D250" s="7"/>
      <c r="E250" s="1"/>
      <c r="F250" s="1"/>
      <c r="G250" s="2"/>
      <c r="H250" s="2"/>
      <c r="I250" s="2"/>
      <c r="J250" s="2"/>
      <c r="K250" s="2"/>
      <c r="L250" s="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>
      <c r="A251" s="1"/>
      <c r="B251" s="1"/>
      <c r="C251" s="7"/>
      <c r="D251" s="7"/>
      <c r="E251" s="1"/>
      <c r="F251" s="6" t="s">
        <v>538</v>
      </c>
      <c r="G251" s="2">
        <f aca="true" t="shared" si="48" ref="G251:M251">SUM(G244:G250)</f>
        <v>0</v>
      </c>
      <c r="H251" s="2">
        <f t="shared" si="48"/>
        <v>8.868999999999998</v>
      </c>
      <c r="I251" s="2">
        <f t="shared" si="48"/>
        <v>4.249</v>
      </c>
      <c r="J251" s="2">
        <f t="shared" si="48"/>
        <v>2.857</v>
      </c>
      <c r="K251" s="2">
        <f t="shared" si="48"/>
        <v>0</v>
      </c>
      <c r="L251" s="2">
        <f t="shared" si="48"/>
        <v>0</v>
      </c>
      <c r="M251" s="4">
        <f t="shared" si="48"/>
        <v>913896</v>
      </c>
      <c r="N251" s="4">
        <f aca="true" t="shared" si="49" ref="N251:W251">SUM(N244:N250)</f>
        <v>0</v>
      </c>
      <c r="O251" s="4">
        <f t="shared" si="49"/>
        <v>0</v>
      </c>
      <c r="P251" s="4">
        <f t="shared" si="49"/>
        <v>17334</v>
      </c>
      <c r="Q251" s="4">
        <f t="shared" si="49"/>
        <v>0</v>
      </c>
      <c r="R251" s="4">
        <f t="shared" si="49"/>
        <v>931230</v>
      </c>
      <c r="S251" s="4">
        <f t="shared" si="49"/>
        <v>11674</v>
      </c>
      <c r="T251" s="4">
        <f t="shared" si="49"/>
        <v>0</v>
      </c>
      <c r="U251" s="4">
        <f t="shared" si="49"/>
        <v>0</v>
      </c>
      <c r="V251" s="4">
        <f t="shared" si="49"/>
        <v>0</v>
      </c>
      <c r="W251" s="4">
        <f t="shared" si="49"/>
        <v>942904</v>
      </c>
    </row>
    <row r="252" spans="1:23" ht="12.75">
      <c r="A252" s="1"/>
      <c r="B252" s="1"/>
      <c r="C252" s="7"/>
      <c r="D252" s="7"/>
      <c r="E252" s="1"/>
      <c r="F252" s="1"/>
      <c r="G252" s="2"/>
      <c r="H252" s="2"/>
      <c r="I252" s="2"/>
      <c r="J252" s="2"/>
      <c r="K252" s="2"/>
      <c r="L252" s="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>
      <c r="A253" s="1">
        <v>220</v>
      </c>
      <c r="B253" s="1">
        <v>3</v>
      </c>
      <c r="C253" s="7">
        <v>1100</v>
      </c>
      <c r="D253" s="7">
        <v>15470</v>
      </c>
      <c r="E253" s="1"/>
      <c r="F253" s="1" t="s">
        <v>301</v>
      </c>
      <c r="G253" s="2">
        <v>0</v>
      </c>
      <c r="H253" s="2">
        <v>0</v>
      </c>
      <c r="I253" s="2">
        <v>0</v>
      </c>
      <c r="J253" s="2">
        <v>0.127</v>
      </c>
      <c r="K253" s="2">
        <v>0</v>
      </c>
      <c r="L253" s="2">
        <v>0</v>
      </c>
      <c r="M253" s="4">
        <v>5767</v>
      </c>
      <c r="N253" s="4">
        <v>0</v>
      </c>
      <c r="O253" s="4">
        <v>0</v>
      </c>
      <c r="P253" s="4">
        <v>0</v>
      </c>
      <c r="Q253" s="4">
        <v>0</v>
      </c>
      <c r="R253" s="4">
        <f t="shared" si="28"/>
        <v>5767</v>
      </c>
      <c r="S253" s="4">
        <v>9901</v>
      </c>
      <c r="T253" s="4">
        <v>0</v>
      </c>
      <c r="U253" s="4">
        <v>0</v>
      </c>
      <c r="V253" s="4">
        <v>0</v>
      </c>
      <c r="W253" s="4">
        <f t="shared" si="29"/>
        <v>15668</v>
      </c>
    </row>
    <row r="254" spans="1:23" ht="12.75">
      <c r="A254" s="1">
        <v>220</v>
      </c>
      <c r="B254" s="1">
        <v>3</v>
      </c>
      <c r="C254" s="7">
        <v>4011</v>
      </c>
      <c r="D254" s="7">
        <v>15473</v>
      </c>
      <c r="E254" s="1" t="s">
        <v>303</v>
      </c>
      <c r="F254" s="1" t="s">
        <v>302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4">
        <v>0</v>
      </c>
      <c r="N254" s="4">
        <v>0</v>
      </c>
      <c r="O254" s="4">
        <v>0</v>
      </c>
      <c r="P254" s="4">
        <v>15098</v>
      </c>
      <c r="Q254" s="4">
        <v>0</v>
      </c>
      <c r="R254" s="4">
        <f t="shared" si="28"/>
        <v>15098</v>
      </c>
      <c r="S254" s="4">
        <v>0</v>
      </c>
      <c r="T254" s="4">
        <v>0</v>
      </c>
      <c r="U254" s="4">
        <v>0</v>
      </c>
      <c r="V254" s="4">
        <v>0</v>
      </c>
      <c r="W254" s="4">
        <f t="shared" si="29"/>
        <v>15098</v>
      </c>
    </row>
    <row r="255" spans="1:23" ht="12.75">
      <c r="A255" s="1">
        <v>220</v>
      </c>
      <c r="B255" s="1">
        <v>3</v>
      </c>
      <c r="C255" s="7">
        <v>4010</v>
      </c>
      <c r="D255" s="7">
        <v>15474</v>
      </c>
      <c r="E255" s="1" t="s">
        <v>305</v>
      </c>
      <c r="F255" s="1" t="s">
        <v>304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4">
        <v>0</v>
      </c>
      <c r="N255" s="4">
        <v>0</v>
      </c>
      <c r="O255" s="4">
        <v>0</v>
      </c>
      <c r="P255" s="4">
        <v>2236</v>
      </c>
      <c r="Q255" s="4">
        <v>0</v>
      </c>
      <c r="R255" s="4">
        <f t="shared" si="28"/>
        <v>2236</v>
      </c>
      <c r="S255" s="4">
        <v>0</v>
      </c>
      <c r="T255" s="4">
        <v>0</v>
      </c>
      <c r="U255" s="4">
        <v>0</v>
      </c>
      <c r="V255" s="4">
        <v>0</v>
      </c>
      <c r="W255" s="4">
        <f t="shared" si="29"/>
        <v>2236</v>
      </c>
    </row>
    <row r="256" spans="1:23" ht="12.75">
      <c r="A256" s="1">
        <v>220</v>
      </c>
      <c r="B256" s="1">
        <v>3</v>
      </c>
      <c r="C256" s="7">
        <v>1100</v>
      </c>
      <c r="D256" s="7">
        <v>15570</v>
      </c>
      <c r="E256" s="1"/>
      <c r="F256" s="1" t="s">
        <v>343</v>
      </c>
      <c r="G256" s="2">
        <v>0</v>
      </c>
      <c r="H256" s="2">
        <v>2.2489999999999997</v>
      </c>
      <c r="I256" s="2">
        <v>3</v>
      </c>
      <c r="J256" s="2">
        <v>2.41</v>
      </c>
      <c r="K256" s="2">
        <v>0</v>
      </c>
      <c r="L256" s="2">
        <v>0</v>
      </c>
      <c r="M256" s="4">
        <v>388673</v>
      </c>
      <c r="N256" s="4">
        <v>0</v>
      </c>
      <c r="O256" s="4">
        <v>0</v>
      </c>
      <c r="P256" s="4">
        <v>0</v>
      </c>
      <c r="Q256" s="4">
        <v>0</v>
      </c>
      <c r="R256" s="4">
        <f t="shared" si="28"/>
        <v>388673</v>
      </c>
      <c r="S256" s="4">
        <v>0</v>
      </c>
      <c r="T256" s="4">
        <v>0</v>
      </c>
      <c r="U256" s="4">
        <v>0</v>
      </c>
      <c r="V256" s="4">
        <v>0</v>
      </c>
      <c r="W256" s="4">
        <f t="shared" si="29"/>
        <v>388673</v>
      </c>
    </row>
    <row r="257" spans="1:23" ht="12.75">
      <c r="A257" s="1">
        <v>220</v>
      </c>
      <c r="B257" s="1">
        <v>3</v>
      </c>
      <c r="C257" s="7">
        <v>4011</v>
      </c>
      <c r="D257" s="7">
        <v>15573</v>
      </c>
      <c r="E257" s="1" t="s">
        <v>345</v>
      </c>
      <c r="F257" s="1" t="s">
        <v>344</v>
      </c>
      <c r="G257" s="2">
        <v>0</v>
      </c>
      <c r="H257" s="2">
        <v>0.5</v>
      </c>
      <c r="I257" s="2">
        <v>0.41700000000000004</v>
      </c>
      <c r="J257" s="2">
        <v>1</v>
      </c>
      <c r="K257" s="2">
        <v>0</v>
      </c>
      <c r="L257" s="2">
        <v>0</v>
      </c>
      <c r="M257" s="4">
        <v>95921</v>
      </c>
      <c r="N257" s="4">
        <v>0</v>
      </c>
      <c r="O257" s="4">
        <v>0</v>
      </c>
      <c r="P257" s="4">
        <v>0</v>
      </c>
      <c r="Q257" s="4">
        <v>0</v>
      </c>
      <c r="R257" s="4">
        <f t="shared" si="28"/>
        <v>95921</v>
      </c>
      <c r="S257" s="4">
        <v>0</v>
      </c>
      <c r="T257" s="4">
        <v>0</v>
      </c>
      <c r="U257" s="4">
        <v>0</v>
      </c>
      <c r="V257" s="4">
        <v>0</v>
      </c>
      <c r="W257" s="4">
        <f t="shared" si="29"/>
        <v>95921</v>
      </c>
    </row>
    <row r="258" spans="1:23" ht="12.75">
      <c r="A258" s="1">
        <v>220</v>
      </c>
      <c r="B258" s="1">
        <v>3</v>
      </c>
      <c r="C258" s="7">
        <v>4010</v>
      </c>
      <c r="D258" s="7">
        <v>15574</v>
      </c>
      <c r="E258" s="1" t="s">
        <v>347</v>
      </c>
      <c r="F258" s="1" t="s">
        <v>346</v>
      </c>
      <c r="G258" s="2">
        <v>0</v>
      </c>
      <c r="H258" s="2">
        <v>0.084</v>
      </c>
      <c r="I258" s="2">
        <v>0.25</v>
      </c>
      <c r="J258" s="2">
        <v>0.333</v>
      </c>
      <c r="K258" s="2">
        <v>0</v>
      </c>
      <c r="L258" s="2">
        <v>0</v>
      </c>
      <c r="M258" s="4">
        <v>31388</v>
      </c>
      <c r="N258" s="4">
        <v>0</v>
      </c>
      <c r="O258" s="4">
        <v>0</v>
      </c>
      <c r="P258" s="4">
        <v>0</v>
      </c>
      <c r="Q258" s="4">
        <v>0</v>
      </c>
      <c r="R258" s="4">
        <f t="shared" si="28"/>
        <v>31388</v>
      </c>
      <c r="S258" s="4">
        <v>0</v>
      </c>
      <c r="T258" s="4">
        <v>0</v>
      </c>
      <c r="U258" s="4">
        <v>0</v>
      </c>
      <c r="V258" s="4">
        <v>0</v>
      </c>
      <c r="W258" s="4">
        <f t="shared" si="29"/>
        <v>31388</v>
      </c>
    </row>
    <row r="259" spans="1:23" ht="12.75">
      <c r="A259" s="1">
        <v>220</v>
      </c>
      <c r="B259" s="1">
        <v>3</v>
      </c>
      <c r="C259" s="7">
        <v>4030</v>
      </c>
      <c r="D259" s="7">
        <v>15575</v>
      </c>
      <c r="E259" s="1" t="s">
        <v>349</v>
      </c>
      <c r="F259" s="1" t="s">
        <v>348</v>
      </c>
      <c r="G259" s="2">
        <v>0</v>
      </c>
      <c r="H259" s="2">
        <v>0.167</v>
      </c>
      <c r="I259" s="2">
        <v>0.083</v>
      </c>
      <c r="J259" s="2">
        <v>0</v>
      </c>
      <c r="K259" s="2">
        <v>0</v>
      </c>
      <c r="L259" s="2">
        <v>0</v>
      </c>
      <c r="M259" s="4">
        <v>11365</v>
      </c>
      <c r="N259" s="4">
        <v>0</v>
      </c>
      <c r="O259" s="4">
        <v>0</v>
      </c>
      <c r="P259" s="4">
        <v>0</v>
      </c>
      <c r="Q259" s="4">
        <v>0</v>
      </c>
      <c r="R259" s="4">
        <f t="shared" si="28"/>
        <v>11365</v>
      </c>
      <c r="S259" s="4">
        <v>0</v>
      </c>
      <c r="T259" s="4">
        <v>0</v>
      </c>
      <c r="U259" s="4">
        <v>0</v>
      </c>
      <c r="V259" s="4">
        <v>0</v>
      </c>
      <c r="W259" s="4">
        <f t="shared" si="29"/>
        <v>11365</v>
      </c>
    </row>
    <row r="260" spans="1:23" ht="12.75">
      <c r="A260" s="1">
        <v>220</v>
      </c>
      <c r="B260" s="1">
        <v>3</v>
      </c>
      <c r="C260" s="7">
        <v>4031</v>
      </c>
      <c r="D260" s="7">
        <v>15576</v>
      </c>
      <c r="E260" s="1" t="s">
        <v>351</v>
      </c>
      <c r="F260" s="1" t="s">
        <v>350</v>
      </c>
      <c r="G260" s="22">
        <v>0</v>
      </c>
      <c r="H260" s="22">
        <v>0.583</v>
      </c>
      <c r="I260" s="22">
        <v>0.75</v>
      </c>
      <c r="J260" s="22">
        <v>0</v>
      </c>
      <c r="K260" s="22">
        <v>0</v>
      </c>
      <c r="L260" s="22">
        <v>0</v>
      </c>
      <c r="M260" s="23">
        <v>73929</v>
      </c>
      <c r="N260" s="23">
        <v>0</v>
      </c>
      <c r="O260" s="23">
        <v>0</v>
      </c>
      <c r="P260" s="23">
        <v>0</v>
      </c>
      <c r="Q260" s="23">
        <v>0</v>
      </c>
      <c r="R260" s="23">
        <f t="shared" si="28"/>
        <v>73929</v>
      </c>
      <c r="S260" s="23">
        <v>0</v>
      </c>
      <c r="T260" s="23">
        <v>0</v>
      </c>
      <c r="U260" s="23">
        <v>0</v>
      </c>
      <c r="V260" s="23">
        <v>0</v>
      </c>
      <c r="W260" s="23">
        <f t="shared" si="29"/>
        <v>73929</v>
      </c>
    </row>
    <row r="261" spans="1:23" ht="12.75">
      <c r="A261" s="1"/>
      <c r="B261" s="1"/>
      <c r="C261" s="7"/>
      <c r="D261" s="7"/>
      <c r="E261" s="1"/>
      <c r="F261" s="1"/>
      <c r="G261" s="2"/>
      <c r="H261" s="2"/>
      <c r="I261" s="2"/>
      <c r="J261" s="2"/>
      <c r="K261" s="2"/>
      <c r="L261" s="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>
      <c r="A262" s="1"/>
      <c r="B262" s="1"/>
      <c r="C262" s="7"/>
      <c r="D262" s="7"/>
      <c r="E262" s="1"/>
      <c r="F262" s="6" t="s">
        <v>539</v>
      </c>
      <c r="G262" s="2">
        <f aca="true" t="shared" si="50" ref="G262:M262">SUM(G253:G261)</f>
        <v>0</v>
      </c>
      <c r="H262" s="2">
        <f t="shared" si="50"/>
        <v>3.5829999999999993</v>
      </c>
      <c r="I262" s="2">
        <f t="shared" si="50"/>
        <v>4.5</v>
      </c>
      <c r="J262" s="2">
        <f t="shared" si="50"/>
        <v>3.87</v>
      </c>
      <c r="K262" s="2">
        <f t="shared" si="50"/>
        <v>0</v>
      </c>
      <c r="L262" s="2">
        <f t="shared" si="50"/>
        <v>0</v>
      </c>
      <c r="M262" s="4">
        <f t="shared" si="50"/>
        <v>607043</v>
      </c>
      <c r="N262" s="4">
        <f aca="true" t="shared" si="51" ref="N262:W262">SUM(N253:N261)</f>
        <v>0</v>
      </c>
      <c r="O262" s="4">
        <f t="shared" si="51"/>
        <v>0</v>
      </c>
      <c r="P262" s="4">
        <f t="shared" si="51"/>
        <v>17334</v>
      </c>
      <c r="Q262" s="4">
        <f t="shared" si="51"/>
        <v>0</v>
      </c>
      <c r="R262" s="4">
        <f t="shared" si="51"/>
        <v>624377</v>
      </c>
      <c r="S262" s="4">
        <f t="shared" si="51"/>
        <v>9901</v>
      </c>
      <c r="T262" s="4">
        <f t="shared" si="51"/>
        <v>0</v>
      </c>
      <c r="U262" s="4">
        <f t="shared" si="51"/>
        <v>0</v>
      </c>
      <c r="V262" s="4">
        <f t="shared" si="51"/>
        <v>0</v>
      </c>
      <c r="W262" s="4">
        <f t="shared" si="51"/>
        <v>634278</v>
      </c>
    </row>
    <row r="263" spans="1:23" ht="12.75">
      <c r="A263" s="1"/>
      <c r="B263" s="1"/>
      <c r="C263" s="7"/>
      <c r="D263" s="7"/>
      <c r="E263" s="1"/>
      <c r="F263" s="1"/>
      <c r="G263" s="2"/>
      <c r="H263" s="2"/>
      <c r="I263" s="2"/>
      <c r="J263" s="2"/>
      <c r="K263" s="2"/>
      <c r="L263" s="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>
      <c r="A264" s="1">
        <v>220</v>
      </c>
      <c r="B264" s="1">
        <v>3</v>
      </c>
      <c r="C264" s="7">
        <v>1100</v>
      </c>
      <c r="D264" s="7">
        <v>15480</v>
      </c>
      <c r="E264" s="1"/>
      <c r="F264" s="1" t="s">
        <v>306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f t="shared" si="28"/>
        <v>0</v>
      </c>
      <c r="S264" s="4">
        <v>40664</v>
      </c>
      <c r="T264" s="4">
        <v>0</v>
      </c>
      <c r="U264" s="4">
        <v>0</v>
      </c>
      <c r="V264" s="4">
        <v>0</v>
      </c>
      <c r="W264" s="4">
        <f t="shared" si="29"/>
        <v>40664</v>
      </c>
    </row>
    <row r="265" spans="1:23" ht="12.75">
      <c r="A265" s="1">
        <v>220</v>
      </c>
      <c r="B265" s="1">
        <v>3</v>
      </c>
      <c r="C265" s="7">
        <v>1100</v>
      </c>
      <c r="D265" s="7">
        <v>15580</v>
      </c>
      <c r="E265" s="1"/>
      <c r="F265" s="1" t="s">
        <v>352</v>
      </c>
      <c r="G265" s="2">
        <v>0</v>
      </c>
      <c r="H265" s="2">
        <v>8.083</v>
      </c>
      <c r="I265" s="2">
        <v>1.956</v>
      </c>
      <c r="J265" s="2">
        <v>0.5</v>
      </c>
      <c r="K265" s="2">
        <v>0</v>
      </c>
      <c r="L265" s="2">
        <v>0</v>
      </c>
      <c r="M265" s="4">
        <v>705716</v>
      </c>
      <c r="N265" s="4">
        <v>0</v>
      </c>
      <c r="O265" s="4">
        <v>0</v>
      </c>
      <c r="P265" s="4">
        <v>0</v>
      </c>
      <c r="Q265" s="4">
        <v>0</v>
      </c>
      <c r="R265" s="4">
        <f t="shared" si="28"/>
        <v>705716</v>
      </c>
      <c r="S265" s="4">
        <v>0</v>
      </c>
      <c r="T265" s="4">
        <v>0</v>
      </c>
      <c r="U265" s="4">
        <v>0</v>
      </c>
      <c r="V265" s="4">
        <v>0</v>
      </c>
      <c r="W265" s="4">
        <f t="shared" si="29"/>
        <v>705716</v>
      </c>
    </row>
    <row r="266" spans="1:23" ht="12.75">
      <c r="A266" s="1">
        <v>220</v>
      </c>
      <c r="B266" s="1">
        <v>3</v>
      </c>
      <c r="C266" s="7">
        <v>4011</v>
      </c>
      <c r="D266" s="7">
        <v>15583</v>
      </c>
      <c r="E266" s="1" t="s">
        <v>354</v>
      </c>
      <c r="F266" s="1" t="s">
        <v>353</v>
      </c>
      <c r="G266" s="2">
        <v>0</v>
      </c>
      <c r="H266" s="2">
        <v>0.49900000000000005</v>
      </c>
      <c r="I266" s="2">
        <v>0</v>
      </c>
      <c r="J266" s="2">
        <v>0</v>
      </c>
      <c r="K266" s="2">
        <v>0</v>
      </c>
      <c r="L266" s="2">
        <v>0</v>
      </c>
      <c r="M266" s="4">
        <v>37190</v>
      </c>
      <c r="N266" s="4">
        <v>0</v>
      </c>
      <c r="O266" s="4">
        <v>0</v>
      </c>
      <c r="P266" s="4">
        <v>0</v>
      </c>
      <c r="Q266" s="4">
        <v>0</v>
      </c>
      <c r="R266" s="4">
        <f t="shared" si="28"/>
        <v>37190</v>
      </c>
      <c r="S266" s="4">
        <v>0</v>
      </c>
      <c r="T266" s="4">
        <v>0</v>
      </c>
      <c r="U266" s="4">
        <v>0</v>
      </c>
      <c r="V266" s="4">
        <v>0</v>
      </c>
      <c r="W266" s="4">
        <f t="shared" si="29"/>
        <v>37190</v>
      </c>
    </row>
    <row r="267" spans="1:23" ht="12.75">
      <c r="A267" s="1">
        <v>220</v>
      </c>
      <c r="B267" s="1">
        <v>3</v>
      </c>
      <c r="C267" s="7">
        <v>4010</v>
      </c>
      <c r="D267" s="7">
        <v>15584</v>
      </c>
      <c r="E267" s="1" t="s">
        <v>356</v>
      </c>
      <c r="F267" s="1" t="s">
        <v>355</v>
      </c>
      <c r="G267" s="2">
        <v>0</v>
      </c>
      <c r="H267" s="2">
        <v>0.083</v>
      </c>
      <c r="I267" s="2">
        <v>0</v>
      </c>
      <c r="J267" s="2">
        <v>0</v>
      </c>
      <c r="K267" s="2">
        <v>0</v>
      </c>
      <c r="L267" s="2">
        <v>0</v>
      </c>
      <c r="M267" s="4">
        <v>5328</v>
      </c>
      <c r="N267" s="4">
        <v>0</v>
      </c>
      <c r="O267" s="4">
        <v>0</v>
      </c>
      <c r="P267" s="4">
        <v>0</v>
      </c>
      <c r="Q267" s="4">
        <v>0</v>
      </c>
      <c r="R267" s="4">
        <f t="shared" si="28"/>
        <v>5328</v>
      </c>
      <c r="S267" s="4">
        <v>0</v>
      </c>
      <c r="T267" s="4">
        <v>0</v>
      </c>
      <c r="U267" s="4">
        <v>0</v>
      </c>
      <c r="V267" s="4">
        <v>0</v>
      </c>
      <c r="W267" s="4">
        <f t="shared" si="29"/>
        <v>5328</v>
      </c>
    </row>
    <row r="268" spans="1:23" ht="12.75">
      <c r="A268" s="1">
        <v>220</v>
      </c>
      <c r="B268" s="1">
        <v>3</v>
      </c>
      <c r="C268" s="7">
        <v>4030</v>
      </c>
      <c r="D268" s="7">
        <v>15585</v>
      </c>
      <c r="E268" s="1" t="s">
        <v>358</v>
      </c>
      <c r="F268" s="1" t="s">
        <v>357</v>
      </c>
      <c r="G268" s="2">
        <v>0</v>
      </c>
      <c r="H268" s="2">
        <v>0.25</v>
      </c>
      <c r="I268" s="2">
        <v>0.083</v>
      </c>
      <c r="J268" s="2">
        <v>0</v>
      </c>
      <c r="K268" s="2">
        <v>0</v>
      </c>
      <c r="L268" s="2">
        <v>0</v>
      </c>
      <c r="M268" s="4">
        <v>19189</v>
      </c>
      <c r="N268" s="4">
        <v>0</v>
      </c>
      <c r="O268" s="4">
        <v>0</v>
      </c>
      <c r="P268" s="4">
        <v>0</v>
      </c>
      <c r="Q268" s="4">
        <v>0</v>
      </c>
      <c r="R268" s="4">
        <f t="shared" si="28"/>
        <v>19189</v>
      </c>
      <c r="S268" s="4">
        <v>0</v>
      </c>
      <c r="T268" s="4">
        <v>0</v>
      </c>
      <c r="U268" s="4">
        <v>0</v>
      </c>
      <c r="V268" s="4">
        <v>0</v>
      </c>
      <c r="W268" s="4">
        <f t="shared" si="29"/>
        <v>19189</v>
      </c>
    </row>
    <row r="269" spans="1:23" ht="12.75">
      <c r="A269" s="1">
        <v>220</v>
      </c>
      <c r="B269" s="1">
        <v>3</v>
      </c>
      <c r="C269" s="7">
        <v>4031</v>
      </c>
      <c r="D269" s="7">
        <v>15586</v>
      </c>
      <c r="E269" s="1" t="s">
        <v>360</v>
      </c>
      <c r="F269" s="1" t="s">
        <v>359</v>
      </c>
      <c r="G269" s="2">
        <v>0</v>
      </c>
      <c r="H269" s="2">
        <v>0</v>
      </c>
      <c r="I269" s="2">
        <v>0.167</v>
      </c>
      <c r="J269" s="2">
        <v>0</v>
      </c>
      <c r="K269" s="2">
        <v>0</v>
      </c>
      <c r="L269" s="2">
        <v>0</v>
      </c>
      <c r="M269" s="4">
        <v>5542</v>
      </c>
      <c r="N269" s="4">
        <v>0</v>
      </c>
      <c r="O269" s="4">
        <v>0</v>
      </c>
      <c r="P269" s="4">
        <v>0</v>
      </c>
      <c r="Q269" s="4">
        <v>0</v>
      </c>
      <c r="R269" s="4">
        <f t="shared" si="28"/>
        <v>5542</v>
      </c>
      <c r="S269" s="4">
        <v>0</v>
      </c>
      <c r="T269" s="4">
        <v>0</v>
      </c>
      <c r="U269" s="4">
        <v>0</v>
      </c>
      <c r="V269" s="4">
        <v>0</v>
      </c>
      <c r="W269" s="4">
        <f t="shared" si="29"/>
        <v>5542</v>
      </c>
    </row>
    <row r="270" spans="1:23" ht="12.75">
      <c r="A270" s="1">
        <v>220</v>
      </c>
      <c r="B270" s="1">
        <v>3</v>
      </c>
      <c r="C270" s="7">
        <v>4020</v>
      </c>
      <c r="D270" s="7">
        <v>15587</v>
      </c>
      <c r="E270" s="1" t="s">
        <v>362</v>
      </c>
      <c r="F270" s="1" t="s">
        <v>361</v>
      </c>
      <c r="G270" s="2">
        <v>0</v>
      </c>
      <c r="H270" s="2">
        <v>0.166</v>
      </c>
      <c r="I270" s="2">
        <v>0.083</v>
      </c>
      <c r="J270" s="2">
        <v>0</v>
      </c>
      <c r="K270" s="2">
        <v>0</v>
      </c>
      <c r="L270" s="2">
        <v>0</v>
      </c>
      <c r="M270" s="4">
        <v>15399</v>
      </c>
      <c r="N270" s="4">
        <v>0</v>
      </c>
      <c r="O270" s="4">
        <v>0</v>
      </c>
      <c r="P270" s="4">
        <v>0</v>
      </c>
      <c r="Q270" s="4">
        <v>0</v>
      </c>
      <c r="R270" s="4">
        <f t="shared" si="28"/>
        <v>15399</v>
      </c>
      <c r="S270" s="4">
        <v>0</v>
      </c>
      <c r="T270" s="4">
        <v>0</v>
      </c>
      <c r="U270" s="4">
        <v>0</v>
      </c>
      <c r="V270" s="4">
        <v>0</v>
      </c>
      <c r="W270" s="4">
        <f t="shared" si="29"/>
        <v>15399</v>
      </c>
    </row>
    <row r="271" spans="1:23" ht="12.75">
      <c r="A271" s="1">
        <v>220</v>
      </c>
      <c r="B271" s="1">
        <v>3</v>
      </c>
      <c r="C271" s="7">
        <v>4021</v>
      </c>
      <c r="D271" s="7">
        <v>15588</v>
      </c>
      <c r="E271" s="1" t="s">
        <v>364</v>
      </c>
      <c r="F271" s="1" t="s">
        <v>363</v>
      </c>
      <c r="G271" s="22">
        <v>0</v>
      </c>
      <c r="H271" s="22">
        <v>1.083</v>
      </c>
      <c r="I271" s="22">
        <v>0</v>
      </c>
      <c r="J271" s="22">
        <v>0</v>
      </c>
      <c r="K271" s="22">
        <v>0</v>
      </c>
      <c r="L271" s="22">
        <v>0</v>
      </c>
      <c r="M271" s="23">
        <v>82344</v>
      </c>
      <c r="N271" s="23">
        <v>0</v>
      </c>
      <c r="O271" s="23">
        <v>0</v>
      </c>
      <c r="P271" s="23">
        <v>0</v>
      </c>
      <c r="Q271" s="23">
        <v>0</v>
      </c>
      <c r="R271" s="23">
        <f t="shared" si="28"/>
        <v>82344</v>
      </c>
      <c r="S271" s="23">
        <v>0</v>
      </c>
      <c r="T271" s="23">
        <v>0</v>
      </c>
      <c r="U271" s="23">
        <v>0</v>
      </c>
      <c r="V271" s="23">
        <v>0</v>
      </c>
      <c r="W271" s="23">
        <f t="shared" si="29"/>
        <v>82344</v>
      </c>
    </row>
    <row r="272" spans="1:23" ht="12.75">
      <c r="A272" s="1"/>
      <c r="B272" s="1"/>
      <c r="C272" s="7"/>
      <c r="D272" s="7"/>
      <c r="E272" s="1"/>
      <c r="F272" s="1"/>
      <c r="G272" s="2"/>
      <c r="H272" s="2"/>
      <c r="I272" s="2"/>
      <c r="J272" s="2"/>
      <c r="K272" s="2"/>
      <c r="L272" s="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>
      <c r="A273" s="1"/>
      <c r="B273" s="1"/>
      <c r="C273" s="7"/>
      <c r="D273" s="7"/>
      <c r="E273" s="1"/>
      <c r="F273" s="6" t="s">
        <v>540</v>
      </c>
      <c r="G273" s="2">
        <f aca="true" t="shared" si="52" ref="G273:M273">SUM(G264:G272)</f>
        <v>0</v>
      </c>
      <c r="H273" s="2">
        <f t="shared" si="52"/>
        <v>10.164000000000001</v>
      </c>
      <c r="I273" s="2">
        <f t="shared" si="52"/>
        <v>2.289</v>
      </c>
      <c r="J273" s="2">
        <f t="shared" si="52"/>
        <v>0.5</v>
      </c>
      <c r="K273" s="2">
        <f t="shared" si="52"/>
        <v>0</v>
      </c>
      <c r="L273" s="2">
        <f t="shared" si="52"/>
        <v>0</v>
      </c>
      <c r="M273" s="4">
        <f t="shared" si="52"/>
        <v>870708</v>
      </c>
      <c r="N273" s="4">
        <f aca="true" t="shared" si="53" ref="N273:W273">SUM(N264:N272)</f>
        <v>0</v>
      </c>
      <c r="O273" s="4">
        <f t="shared" si="53"/>
        <v>0</v>
      </c>
      <c r="P273" s="4">
        <f t="shared" si="53"/>
        <v>0</v>
      </c>
      <c r="Q273" s="4">
        <f t="shared" si="53"/>
        <v>0</v>
      </c>
      <c r="R273" s="4">
        <f t="shared" si="53"/>
        <v>870708</v>
      </c>
      <c r="S273" s="4">
        <f t="shared" si="53"/>
        <v>40664</v>
      </c>
      <c r="T273" s="4">
        <f t="shared" si="53"/>
        <v>0</v>
      </c>
      <c r="U273" s="4">
        <f t="shared" si="53"/>
        <v>0</v>
      </c>
      <c r="V273" s="4">
        <f t="shared" si="53"/>
        <v>0</v>
      </c>
      <c r="W273" s="4">
        <f t="shared" si="53"/>
        <v>911372</v>
      </c>
    </row>
    <row r="274" spans="1:23" ht="12.75">
      <c r="A274" s="1"/>
      <c r="B274" s="1"/>
      <c r="C274" s="7"/>
      <c r="D274" s="7"/>
      <c r="E274" s="1"/>
      <c r="F274" s="1"/>
      <c r="G274" s="2"/>
      <c r="H274" s="2"/>
      <c r="I274" s="2"/>
      <c r="J274" s="2"/>
      <c r="K274" s="2"/>
      <c r="L274" s="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>
      <c r="A275" s="1">
        <v>220</v>
      </c>
      <c r="B275" s="1">
        <v>3</v>
      </c>
      <c r="C275" s="7">
        <v>1100</v>
      </c>
      <c r="D275" s="7">
        <v>15490</v>
      </c>
      <c r="E275" s="1"/>
      <c r="F275" s="1" t="s">
        <v>307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f t="shared" si="28"/>
        <v>0</v>
      </c>
      <c r="S275" s="4">
        <v>17336</v>
      </c>
      <c r="T275" s="4">
        <v>0</v>
      </c>
      <c r="U275" s="4">
        <v>0</v>
      </c>
      <c r="V275" s="4">
        <v>0</v>
      </c>
      <c r="W275" s="4">
        <f t="shared" si="29"/>
        <v>17336</v>
      </c>
    </row>
    <row r="276" spans="1:23" ht="12.75">
      <c r="A276" s="1">
        <v>220</v>
      </c>
      <c r="B276" s="1">
        <v>3</v>
      </c>
      <c r="C276" s="7">
        <v>1100</v>
      </c>
      <c r="D276" s="7">
        <v>15491</v>
      </c>
      <c r="E276" s="1"/>
      <c r="F276" s="1" t="s">
        <v>308</v>
      </c>
      <c r="G276" s="2">
        <v>0</v>
      </c>
      <c r="H276" s="2">
        <v>0</v>
      </c>
      <c r="I276" s="2">
        <v>2.5</v>
      </c>
      <c r="J276" s="2">
        <v>0</v>
      </c>
      <c r="K276" s="2">
        <v>0</v>
      </c>
      <c r="L276" s="2">
        <v>0</v>
      </c>
      <c r="M276" s="4">
        <v>89436</v>
      </c>
      <c r="N276" s="4">
        <v>0</v>
      </c>
      <c r="O276" s="4">
        <v>0</v>
      </c>
      <c r="P276" s="4">
        <v>0</v>
      </c>
      <c r="Q276" s="4">
        <v>0</v>
      </c>
      <c r="R276" s="4">
        <f t="shared" si="28"/>
        <v>89436</v>
      </c>
      <c r="S276" s="4">
        <v>8184</v>
      </c>
      <c r="T276" s="4">
        <v>0</v>
      </c>
      <c r="U276" s="4">
        <v>0</v>
      </c>
      <c r="V276" s="4">
        <v>0</v>
      </c>
      <c r="W276" s="4">
        <f t="shared" si="29"/>
        <v>97620</v>
      </c>
    </row>
    <row r="277" spans="1:23" ht="12.75">
      <c r="A277" s="1">
        <v>220</v>
      </c>
      <c r="B277" s="1">
        <v>3</v>
      </c>
      <c r="C277" s="7">
        <v>1100</v>
      </c>
      <c r="D277" s="7">
        <v>15590</v>
      </c>
      <c r="E277" s="1"/>
      <c r="F277" s="1" t="s">
        <v>365</v>
      </c>
      <c r="G277" s="2">
        <v>0</v>
      </c>
      <c r="H277" s="2">
        <v>5.584</v>
      </c>
      <c r="I277" s="2">
        <v>11.418</v>
      </c>
      <c r="J277" s="2">
        <v>0</v>
      </c>
      <c r="K277" s="2">
        <v>0</v>
      </c>
      <c r="L277" s="2">
        <v>0</v>
      </c>
      <c r="M277" s="4">
        <v>887040</v>
      </c>
      <c r="N277" s="4">
        <v>0</v>
      </c>
      <c r="O277" s="4">
        <v>0</v>
      </c>
      <c r="P277" s="4">
        <v>0</v>
      </c>
      <c r="Q277" s="4">
        <v>0</v>
      </c>
      <c r="R277" s="4">
        <f aca="true" t="shared" si="54" ref="R277:R350">SUM(M277:Q277)</f>
        <v>887040</v>
      </c>
      <c r="S277" s="4">
        <v>0</v>
      </c>
      <c r="T277" s="4">
        <v>0</v>
      </c>
      <c r="U277" s="4">
        <v>0</v>
      </c>
      <c r="V277" s="4">
        <v>0</v>
      </c>
      <c r="W277" s="4">
        <f aca="true" t="shared" si="55" ref="W277:W350">SUM(R277:V277)</f>
        <v>887040</v>
      </c>
    </row>
    <row r="278" spans="1:23" ht="12.75">
      <c r="A278" s="1">
        <v>220</v>
      </c>
      <c r="B278" s="1">
        <v>3</v>
      </c>
      <c r="C278" s="7">
        <v>4011</v>
      </c>
      <c r="D278" s="7">
        <v>15593</v>
      </c>
      <c r="E278" s="1" t="s">
        <v>367</v>
      </c>
      <c r="F278" s="1" t="s">
        <v>366</v>
      </c>
      <c r="G278" s="2">
        <v>0</v>
      </c>
      <c r="H278" s="2">
        <v>0.49900000000000005</v>
      </c>
      <c r="I278" s="2">
        <v>0.6659999999999999</v>
      </c>
      <c r="J278" s="2">
        <v>0</v>
      </c>
      <c r="K278" s="2">
        <v>0</v>
      </c>
      <c r="L278" s="2">
        <v>0</v>
      </c>
      <c r="M278" s="4">
        <v>75779</v>
      </c>
      <c r="N278" s="4">
        <v>0</v>
      </c>
      <c r="O278" s="4">
        <v>0</v>
      </c>
      <c r="P278" s="4">
        <v>0</v>
      </c>
      <c r="Q278" s="4">
        <v>0</v>
      </c>
      <c r="R278" s="4">
        <f t="shared" si="54"/>
        <v>75779</v>
      </c>
      <c r="S278" s="4">
        <v>0</v>
      </c>
      <c r="T278" s="4">
        <v>0</v>
      </c>
      <c r="U278" s="4">
        <v>0</v>
      </c>
      <c r="V278" s="4">
        <v>0</v>
      </c>
      <c r="W278" s="4">
        <f t="shared" si="55"/>
        <v>75779</v>
      </c>
    </row>
    <row r="279" spans="1:23" ht="12.75">
      <c r="A279" s="1">
        <v>220</v>
      </c>
      <c r="B279" s="1">
        <v>3</v>
      </c>
      <c r="C279" s="7">
        <v>4010</v>
      </c>
      <c r="D279" s="7">
        <v>15594</v>
      </c>
      <c r="E279" s="1" t="s">
        <v>369</v>
      </c>
      <c r="F279" s="1" t="s">
        <v>368</v>
      </c>
      <c r="G279" s="22">
        <v>0</v>
      </c>
      <c r="H279" s="22">
        <v>0.083</v>
      </c>
      <c r="I279" s="22">
        <v>0.166</v>
      </c>
      <c r="J279" s="22">
        <v>0</v>
      </c>
      <c r="K279" s="22">
        <v>0</v>
      </c>
      <c r="L279" s="22">
        <v>0</v>
      </c>
      <c r="M279" s="23">
        <v>14400</v>
      </c>
      <c r="N279" s="23">
        <v>0</v>
      </c>
      <c r="O279" s="23">
        <v>0</v>
      </c>
      <c r="P279" s="23">
        <v>0</v>
      </c>
      <c r="Q279" s="23">
        <v>0</v>
      </c>
      <c r="R279" s="23">
        <f t="shared" si="54"/>
        <v>14400</v>
      </c>
      <c r="S279" s="23">
        <v>0</v>
      </c>
      <c r="T279" s="23">
        <v>0</v>
      </c>
      <c r="U279" s="23">
        <v>0</v>
      </c>
      <c r="V279" s="23">
        <v>0</v>
      </c>
      <c r="W279" s="23">
        <f t="shared" si="55"/>
        <v>14400</v>
      </c>
    </row>
    <row r="280" spans="1:23" ht="12.75">
      <c r="A280" s="1"/>
      <c r="B280" s="1"/>
      <c r="C280" s="7"/>
      <c r="D280" s="7"/>
      <c r="E280" s="1"/>
      <c r="F280" s="1"/>
      <c r="G280" s="2"/>
      <c r="H280" s="2"/>
      <c r="I280" s="2"/>
      <c r="J280" s="2"/>
      <c r="K280" s="2"/>
      <c r="L280" s="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>
      <c r="A281" s="1"/>
      <c r="B281" s="1"/>
      <c r="C281" s="7"/>
      <c r="D281" s="7"/>
      <c r="E281" s="1"/>
      <c r="F281" s="6" t="s">
        <v>541</v>
      </c>
      <c r="G281" s="2">
        <f aca="true" t="shared" si="56" ref="G281:M281">SUM(G275:G280)</f>
        <v>0</v>
      </c>
      <c r="H281" s="2">
        <f t="shared" si="56"/>
        <v>6.1659999999999995</v>
      </c>
      <c r="I281" s="2">
        <f t="shared" si="56"/>
        <v>14.75</v>
      </c>
      <c r="J281" s="2">
        <f t="shared" si="56"/>
        <v>0</v>
      </c>
      <c r="K281" s="2">
        <f t="shared" si="56"/>
        <v>0</v>
      </c>
      <c r="L281" s="2">
        <f t="shared" si="56"/>
        <v>0</v>
      </c>
      <c r="M281" s="4">
        <f t="shared" si="56"/>
        <v>1066655</v>
      </c>
      <c r="N281" s="4">
        <f aca="true" t="shared" si="57" ref="N281:W281">SUM(N275:N280)</f>
        <v>0</v>
      </c>
      <c r="O281" s="4">
        <f t="shared" si="57"/>
        <v>0</v>
      </c>
      <c r="P281" s="4">
        <f t="shared" si="57"/>
        <v>0</v>
      </c>
      <c r="Q281" s="4">
        <f t="shared" si="57"/>
        <v>0</v>
      </c>
      <c r="R281" s="4">
        <f t="shared" si="57"/>
        <v>1066655</v>
      </c>
      <c r="S281" s="4">
        <f t="shared" si="57"/>
        <v>25520</v>
      </c>
      <c r="T281" s="4">
        <f t="shared" si="57"/>
        <v>0</v>
      </c>
      <c r="U281" s="4">
        <f t="shared" si="57"/>
        <v>0</v>
      </c>
      <c r="V281" s="4">
        <f t="shared" si="57"/>
        <v>0</v>
      </c>
      <c r="W281" s="4">
        <f t="shared" si="57"/>
        <v>1092175</v>
      </c>
    </row>
    <row r="282" spans="1:23" ht="12.75">
      <c r="A282" s="1"/>
      <c r="B282" s="1"/>
      <c r="C282" s="7"/>
      <c r="D282" s="7"/>
      <c r="E282" s="1"/>
      <c r="F282" s="1"/>
      <c r="G282" s="2"/>
      <c r="H282" s="2"/>
      <c r="I282" s="2"/>
      <c r="J282" s="2"/>
      <c r="K282" s="2"/>
      <c r="L282" s="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>
      <c r="A283" s="1"/>
      <c r="B283" s="1"/>
      <c r="C283" s="7"/>
      <c r="D283" s="7"/>
      <c r="E283" s="1"/>
      <c r="F283" s="6" t="s">
        <v>542</v>
      </c>
      <c r="G283" s="2"/>
      <c r="H283" s="2"/>
      <c r="I283" s="2"/>
      <c r="J283" s="2"/>
      <c r="K283" s="2"/>
      <c r="L283" s="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>
      <c r="A284" s="1"/>
      <c r="B284" s="1"/>
      <c r="C284" s="7"/>
      <c r="D284" s="7"/>
      <c r="E284" s="1"/>
      <c r="F284" s="1"/>
      <c r="G284" s="2"/>
      <c r="H284" s="2"/>
      <c r="I284" s="2"/>
      <c r="J284" s="2"/>
      <c r="K284" s="2"/>
      <c r="L284" s="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>
      <c r="A285" s="1"/>
      <c r="B285" s="1"/>
      <c r="C285" s="7"/>
      <c r="D285" s="7"/>
      <c r="E285" s="1"/>
      <c r="F285" s="6" t="s">
        <v>543</v>
      </c>
      <c r="G285" s="2">
        <f aca="true" t="shared" si="58" ref="G285:M285">G200+G207+G217+G222+G229+G232+G238+G239+G244+G247+G253+G256+G264+G265+G275+G276+G277</f>
        <v>1.333</v>
      </c>
      <c r="H285" s="2">
        <f t="shared" si="58"/>
        <v>40.97999999999999</v>
      </c>
      <c r="I285" s="2">
        <f t="shared" si="58"/>
        <v>36.416</v>
      </c>
      <c r="J285" s="2">
        <f t="shared" si="58"/>
        <v>10.843</v>
      </c>
      <c r="K285" s="2">
        <f t="shared" si="58"/>
        <v>0</v>
      </c>
      <c r="L285" s="2">
        <f t="shared" si="58"/>
        <v>0</v>
      </c>
      <c r="M285" s="4">
        <f t="shared" si="58"/>
        <v>4872209</v>
      </c>
      <c r="N285" s="4">
        <f aca="true" t="shared" si="59" ref="N285:W285">N200+N207+N217+N222+N229+N232+N238+N239+N244+N247+N253+N256+N264+N265+N275+N276+N277</f>
        <v>0</v>
      </c>
      <c r="O285" s="4">
        <f t="shared" si="59"/>
        <v>170965</v>
      </c>
      <c r="P285" s="4">
        <f t="shared" si="59"/>
        <v>0</v>
      </c>
      <c r="Q285" s="4">
        <f t="shared" si="59"/>
        <v>0</v>
      </c>
      <c r="R285" s="4">
        <f t="shared" si="59"/>
        <v>5043174</v>
      </c>
      <c r="S285" s="4">
        <f t="shared" si="59"/>
        <v>168402</v>
      </c>
      <c r="T285" s="4">
        <f t="shared" si="59"/>
        <v>0</v>
      </c>
      <c r="U285" s="4">
        <f t="shared" si="59"/>
        <v>0</v>
      </c>
      <c r="V285" s="4">
        <f t="shared" si="59"/>
        <v>0</v>
      </c>
      <c r="W285" s="4">
        <f t="shared" si="59"/>
        <v>5211576</v>
      </c>
    </row>
    <row r="286" spans="1:23" ht="12.75">
      <c r="A286" s="1"/>
      <c r="B286" s="1"/>
      <c r="C286" s="7"/>
      <c r="D286" s="7"/>
      <c r="E286" s="1"/>
      <c r="F286" s="6" t="s">
        <v>544</v>
      </c>
      <c r="G286" s="2">
        <f aca="true" t="shared" si="60" ref="G286:M286">G203+G204+G210+G211+G218+G219+G223+G224+G245+G246+G248+G249+G254+G255+G257+G258+G266+G267+G278+G279</f>
        <v>0</v>
      </c>
      <c r="H286" s="2">
        <f t="shared" si="60"/>
        <v>2.6640000000000006</v>
      </c>
      <c r="I286" s="2">
        <f t="shared" si="60"/>
        <v>1.8319999999999999</v>
      </c>
      <c r="J286" s="2">
        <f t="shared" si="60"/>
        <v>1.416</v>
      </c>
      <c r="K286" s="2">
        <f t="shared" si="60"/>
        <v>0</v>
      </c>
      <c r="L286" s="2">
        <f t="shared" si="60"/>
        <v>0</v>
      </c>
      <c r="M286" s="4">
        <f t="shared" si="60"/>
        <v>348549</v>
      </c>
      <c r="N286" s="4">
        <f aca="true" t="shared" si="61" ref="N286:W286">N203+N204+N210+N211+N218+N219+N223+N224+N245+N246+N248+N249+N254+N255+N257+N258+N266+N267+N278+N279</f>
        <v>0</v>
      </c>
      <c r="O286" s="4">
        <f t="shared" si="61"/>
        <v>331234</v>
      </c>
      <c r="P286" s="4">
        <f t="shared" si="61"/>
        <v>43335</v>
      </c>
      <c r="Q286" s="4">
        <f t="shared" si="61"/>
        <v>0</v>
      </c>
      <c r="R286" s="4">
        <f t="shared" si="61"/>
        <v>723118</v>
      </c>
      <c r="S286" s="4">
        <f t="shared" si="61"/>
        <v>70000</v>
      </c>
      <c r="T286" s="4">
        <f t="shared" si="61"/>
        <v>0</v>
      </c>
      <c r="U286" s="4">
        <f t="shared" si="61"/>
        <v>0</v>
      </c>
      <c r="V286" s="4">
        <f t="shared" si="61"/>
        <v>0</v>
      </c>
      <c r="W286" s="4">
        <f t="shared" si="61"/>
        <v>793118</v>
      </c>
    </row>
    <row r="287" spans="1:23" ht="12.75">
      <c r="A287" s="1"/>
      <c r="B287" s="1"/>
      <c r="C287" s="7"/>
      <c r="D287" s="7"/>
      <c r="E287" s="1"/>
      <c r="F287" s="6" t="s">
        <v>545</v>
      </c>
      <c r="G287" s="2">
        <f aca="true" t="shared" si="62" ref="G287:M287">G205+G206+G212+G213+G220+G221+G225+G230+G231+G233+G234+G240+G259+G260+G268+G269</f>
        <v>0</v>
      </c>
      <c r="H287" s="2">
        <f t="shared" si="62"/>
        <v>1.9989999999999999</v>
      </c>
      <c r="I287" s="2">
        <f t="shared" si="62"/>
        <v>1.493</v>
      </c>
      <c r="J287" s="2">
        <f t="shared" si="62"/>
        <v>0.465</v>
      </c>
      <c r="K287" s="2">
        <f t="shared" si="62"/>
        <v>0</v>
      </c>
      <c r="L287" s="2">
        <f t="shared" si="62"/>
        <v>0</v>
      </c>
      <c r="M287" s="4">
        <f t="shared" si="62"/>
        <v>210606</v>
      </c>
      <c r="N287" s="4">
        <f aca="true" t="shared" si="63" ref="N287:W287">N205+N206+N212+N213+N220+N221+N225+N230+N231+N233+N234+N240+N259+N260+N268+N269</f>
        <v>0</v>
      </c>
      <c r="O287" s="4">
        <f t="shared" si="63"/>
        <v>146690</v>
      </c>
      <c r="P287" s="4">
        <f t="shared" si="63"/>
        <v>26001</v>
      </c>
      <c r="Q287" s="4">
        <f t="shared" si="63"/>
        <v>0</v>
      </c>
      <c r="R287" s="4">
        <f t="shared" si="63"/>
        <v>383297</v>
      </c>
      <c r="S287" s="4">
        <f t="shared" si="63"/>
        <v>55000</v>
      </c>
      <c r="T287" s="4">
        <f t="shared" si="63"/>
        <v>0</v>
      </c>
      <c r="U287" s="4">
        <f t="shared" si="63"/>
        <v>0</v>
      </c>
      <c r="V287" s="4">
        <f t="shared" si="63"/>
        <v>0</v>
      </c>
      <c r="W287" s="4">
        <f t="shared" si="63"/>
        <v>438297</v>
      </c>
    </row>
    <row r="288" spans="1:23" ht="12.75">
      <c r="A288" s="1"/>
      <c r="B288" s="1"/>
      <c r="C288" s="7"/>
      <c r="D288" s="7"/>
      <c r="E288" s="1"/>
      <c r="F288" s="6" t="s">
        <v>546</v>
      </c>
      <c r="G288" s="22">
        <f aca="true" t="shared" si="64" ref="G288:M288">G201+G202+G208+G209+G270+G271</f>
        <v>0</v>
      </c>
      <c r="H288" s="22">
        <f t="shared" si="64"/>
        <v>1.2489999999999999</v>
      </c>
      <c r="I288" s="22">
        <f t="shared" si="64"/>
        <v>0.083</v>
      </c>
      <c r="J288" s="22">
        <f t="shared" si="64"/>
        <v>0</v>
      </c>
      <c r="K288" s="22">
        <f t="shared" si="64"/>
        <v>0</v>
      </c>
      <c r="L288" s="22">
        <f t="shared" si="64"/>
        <v>0</v>
      </c>
      <c r="M288" s="23">
        <f t="shared" si="64"/>
        <v>97743</v>
      </c>
      <c r="N288" s="23">
        <f aca="true" t="shared" si="65" ref="N288:W288">N201+N202+N208+N209+N270+N271</f>
        <v>0</v>
      </c>
      <c r="O288" s="23">
        <f t="shared" si="65"/>
        <v>10842</v>
      </c>
      <c r="P288" s="23">
        <f t="shared" si="65"/>
        <v>0</v>
      </c>
      <c r="Q288" s="23">
        <f t="shared" si="65"/>
        <v>0</v>
      </c>
      <c r="R288" s="23">
        <f t="shared" si="65"/>
        <v>108585</v>
      </c>
      <c r="S288" s="23">
        <f t="shared" si="65"/>
        <v>10000</v>
      </c>
      <c r="T288" s="23">
        <f t="shared" si="65"/>
        <v>0</v>
      </c>
      <c r="U288" s="23">
        <f t="shared" si="65"/>
        <v>0</v>
      </c>
      <c r="V288" s="23">
        <f t="shared" si="65"/>
        <v>0</v>
      </c>
      <c r="W288" s="23">
        <f t="shared" si="65"/>
        <v>118585</v>
      </c>
    </row>
    <row r="289" spans="1:23" ht="12.75">
      <c r="A289" s="1"/>
      <c r="B289" s="1"/>
      <c r="C289" s="7"/>
      <c r="D289" s="7"/>
      <c r="E289" s="1"/>
      <c r="F289" s="6"/>
      <c r="G289" s="2"/>
      <c r="H289" s="2"/>
      <c r="I289" s="2"/>
      <c r="J289" s="2"/>
      <c r="K289" s="2"/>
      <c r="L289" s="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>
      <c r="A290" s="1"/>
      <c r="B290" s="1"/>
      <c r="C290" s="7"/>
      <c r="D290" s="7"/>
      <c r="E290" s="1"/>
      <c r="F290" s="6" t="s">
        <v>547</v>
      </c>
      <c r="G290" s="22">
        <f aca="true" t="shared" si="66" ref="G290:M290">SUM(G285:G289)</f>
        <v>1.333</v>
      </c>
      <c r="H290" s="22">
        <f t="shared" si="66"/>
        <v>46.891999999999996</v>
      </c>
      <c r="I290" s="22">
        <f t="shared" si="66"/>
        <v>39.824</v>
      </c>
      <c r="J290" s="22">
        <f t="shared" si="66"/>
        <v>12.724</v>
      </c>
      <c r="K290" s="22">
        <f t="shared" si="66"/>
        <v>0</v>
      </c>
      <c r="L290" s="22">
        <f t="shared" si="66"/>
        <v>0</v>
      </c>
      <c r="M290" s="23">
        <f t="shared" si="66"/>
        <v>5529107</v>
      </c>
      <c r="N290" s="23">
        <f aca="true" t="shared" si="67" ref="N290:W290">SUM(N285:N289)</f>
        <v>0</v>
      </c>
      <c r="O290" s="23">
        <f t="shared" si="67"/>
        <v>659731</v>
      </c>
      <c r="P290" s="23">
        <f t="shared" si="67"/>
        <v>69336</v>
      </c>
      <c r="Q290" s="23">
        <f t="shared" si="67"/>
        <v>0</v>
      </c>
      <c r="R290" s="23">
        <f t="shared" si="67"/>
        <v>6258174</v>
      </c>
      <c r="S290" s="23">
        <f t="shared" si="67"/>
        <v>303402</v>
      </c>
      <c r="T290" s="23">
        <f t="shared" si="67"/>
        <v>0</v>
      </c>
      <c r="U290" s="23">
        <f t="shared" si="67"/>
        <v>0</v>
      </c>
      <c r="V290" s="23">
        <f t="shared" si="67"/>
        <v>0</v>
      </c>
      <c r="W290" s="23">
        <f t="shared" si="67"/>
        <v>6561576</v>
      </c>
    </row>
    <row r="291" spans="1:23" ht="12.75">
      <c r="A291" s="1"/>
      <c r="B291" s="1"/>
      <c r="C291" s="7"/>
      <c r="D291" s="7"/>
      <c r="E291" s="1"/>
      <c r="F291" s="6"/>
      <c r="G291" s="2"/>
      <c r="H291" s="2"/>
      <c r="I291" s="2"/>
      <c r="J291" s="2"/>
      <c r="K291" s="2"/>
      <c r="L291" s="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4" ht="12.75">
      <c r="A292" s="1"/>
      <c r="B292" s="1"/>
      <c r="C292" s="7"/>
      <c r="D292" s="7"/>
      <c r="E292" s="1"/>
      <c r="F292" s="6" t="s">
        <v>548</v>
      </c>
      <c r="G292" s="2">
        <f aca="true" t="shared" si="68" ref="G292:M292">G176+G177+G178+G179+G180+G181+G182+G183+G184+G185+G186+G187+G198+G215+G227+G236+G242+G251+G262+G273+G281</f>
        <v>3.333</v>
      </c>
      <c r="H292" s="2">
        <f t="shared" si="68"/>
        <v>47.995999999999995</v>
      </c>
      <c r="I292" s="2">
        <f t="shared" si="68"/>
        <v>66.32300000000001</v>
      </c>
      <c r="J292" s="2">
        <f t="shared" si="68"/>
        <v>21.767000000000003</v>
      </c>
      <c r="K292" s="2">
        <f t="shared" si="68"/>
        <v>0</v>
      </c>
      <c r="L292" s="2">
        <f t="shared" si="68"/>
        <v>0</v>
      </c>
      <c r="M292" s="4">
        <f t="shared" si="68"/>
        <v>7174543</v>
      </c>
      <c r="N292" s="4">
        <f aca="true" t="shared" si="69" ref="N292:W292">N176+N177+N178+N179+N180+N181+N182+N183+N184+N185+N186+N187+N198+N215+N227+N236+N242+N251+N262+N273+N281</f>
        <v>0</v>
      </c>
      <c r="O292" s="4">
        <f t="shared" si="69"/>
        <v>721164</v>
      </c>
      <c r="P292" s="4">
        <f t="shared" si="69"/>
        <v>100836</v>
      </c>
      <c r="Q292" s="4">
        <f t="shared" si="69"/>
        <v>2594673</v>
      </c>
      <c r="R292" s="4">
        <f t="shared" si="69"/>
        <v>10591216</v>
      </c>
      <c r="S292" s="4">
        <f t="shared" si="69"/>
        <v>768744</v>
      </c>
      <c r="T292" s="4">
        <f t="shared" si="69"/>
        <v>60112</v>
      </c>
      <c r="U292" s="4">
        <f t="shared" si="69"/>
        <v>0</v>
      </c>
      <c r="V292" s="4">
        <f t="shared" si="69"/>
        <v>7011</v>
      </c>
      <c r="W292" s="4">
        <f t="shared" si="69"/>
        <v>11427083</v>
      </c>
      <c r="X292" s="5"/>
    </row>
    <row r="293" spans="1:23" ht="12.75">
      <c r="A293" s="1"/>
      <c r="B293" s="1"/>
      <c r="C293" s="7"/>
      <c r="D293" s="7"/>
      <c r="E293" s="1"/>
      <c r="F293" s="1"/>
      <c r="G293" s="2"/>
      <c r="H293" s="2"/>
      <c r="I293" s="2"/>
      <c r="J293" s="2"/>
      <c r="K293" s="2"/>
      <c r="L293" s="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>
      <c r="A294" s="1"/>
      <c r="B294" s="1"/>
      <c r="C294" s="7"/>
      <c r="D294" s="7"/>
      <c r="E294" s="1"/>
      <c r="F294" s="6" t="s">
        <v>503</v>
      </c>
      <c r="G294" s="2"/>
      <c r="H294" s="2"/>
      <c r="I294" s="2"/>
      <c r="J294" s="2"/>
      <c r="K294" s="2"/>
      <c r="L294" s="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>
      <c r="A295" s="1"/>
      <c r="B295" s="1"/>
      <c r="C295" s="7"/>
      <c r="D295" s="7"/>
      <c r="E295" s="1"/>
      <c r="F295" s="1"/>
      <c r="G295" s="2"/>
      <c r="H295" s="2"/>
      <c r="I295" s="2"/>
      <c r="J295" s="2"/>
      <c r="K295" s="2"/>
      <c r="L295" s="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>
      <c r="A296" s="1">
        <v>160</v>
      </c>
      <c r="B296" s="1">
        <v>4</v>
      </c>
      <c r="C296" s="7">
        <v>1100</v>
      </c>
      <c r="D296" s="7">
        <v>12274</v>
      </c>
      <c r="E296" s="1"/>
      <c r="F296" s="1" t="s">
        <v>564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4">
        <v>0</v>
      </c>
      <c r="N296" s="4">
        <v>0</v>
      </c>
      <c r="O296" s="4">
        <v>0</v>
      </c>
      <c r="P296" s="4">
        <v>0</v>
      </c>
      <c r="Q296" s="4">
        <v>1755977</v>
      </c>
      <c r="R296" s="4">
        <f t="shared" si="54"/>
        <v>1755977</v>
      </c>
      <c r="S296" s="4">
        <v>0</v>
      </c>
      <c r="T296" s="4">
        <v>0</v>
      </c>
      <c r="U296" s="4">
        <v>0</v>
      </c>
      <c r="V296" s="4">
        <v>0</v>
      </c>
      <c r="W296" s="4">
        <f t="shared" si="55"/>
        <v>1755977</v>
      </c>
    </row>
    <row r="297" spans="1:23" ht="12.75">
      <c r="A297" s="1">
        <v>160</v>
      </c>
      <c r="B297" s="1">
        <v>4</v>
      </c>
      <c r="C297" s="7">
        <v>1100</v>
      </c>
      <c r="D297" s="7">
        <v>12275</v>
      </c>
      <c r="E297" s="1"/>
      <c r="F297" s="1" t="s">
        <v>565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4">
        <v>0</v>
      </c>
      <c r="N297" s="4">
        <v>0</v>
      </c>
      <c r="O297" s="4">
        <v>0</v>
      </c>
      <c r="P297" s="4">
        <v>0</v>
      </c>
      <c r="Q297" s="4">
        <v>21836</v>
      </c>
      <c r="R297" s="4">
        <f t="shared" si="54"/>
        <v>21836</v>
      </c>
      <c r="S297" s="4">
        <v>0</v>
      </c>
      <c r="T297" s="4">
        <v>0</v>
      </c>
      <c r="U297" s="4">
        <v>0</v>
      </c>
      <c r="V297" s="4">
        <v>0</v>
      </c>
      <c r="W297" s="4">
        <f t="shared" si="55"/>
        <v>21836</v>
      </c>
    </row>
    <row r="298" spans="1:23" ht="12.75">
      <c r="A298" s="1">
        <v>160</v>
      </c>
      <c r="B298" s="1">
        <v>4</v>
      </c>
      <c r="C298" s="7">
        <v>1100</v>
      </c>
      <c r="D298" s="7">
        <v>12276</v>
      </c>
      <c r="E298" s="1"/>
      <c r="F298" s="1" t="s">
        <v>571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4">
        <v>0</v>
      </c>
      <c r="N298" s="4">
        <v>8046</v>
      </c>
      <c r="O298" s="4">
        <v>0</v>
      </c>
      <c r="P298" s="4">
        <v>0</v>
      </c>
      <c r="Q298" s="4">
        <v>616</v>
      </c>
      <c r="R298" s="4">
        <f t="shared" si="54"/>
        <v>8662</v>
      </c>
      <c r="S298" s="4">
        <v>0</v>
      </c>
      <c r="T298" s="4">
        <v>0</v>
      </c>
      <c r="U298" s="4">
        <v>0</v>
      </c>
      <c r="V298" s="4">
        <v>0</v>
      </c>
      <c r="W298" s="4">
        <f t="shared" si="55"/>
        <v>8662</v>
      </c>
    </row>
    <row r="299" spans="1:23" ht="12.75">
      <c r="A299" s="1">
        <v>210</v>
      </c>
      <c r="B299" s="1">
        <v>4</v>
      </c>
      <c r="C299" s="7">
        <v>1100</v>
      </c>
      <c r="D299" s="7">
        <v>12277</v>
      </c>
      <c r="E299" s="1"/>
      <c r="F299" s="1" t="s">
        <v>38</v>
      </c>
      <c r="G299" s="2">
        <v>0</v>
      </c>
      <c r="H299" s="2">
        <v>0</v>
      </c>
      <c r="I299" s="2">
        <v>2</v>
      </c>
      <c r="J299" s="2">
        <v>0</v>
      </c>
      <c r="K299" s="2">
        <v>0</v>
      </c>
      <c r="L299" s="2">
        <v>0</v>
      </c>
      <c r="M299" s="4">
        <v>75012</v>
      </c>
      <c r="N299" s="4">
        <v>0</v>
      </c>
      <c r="O299" s="4">
        <v>0</v>
      </c>
      <c r="P299" s="4">
        <v>0</v>
      </c>
      <c r="Q299" s="4">
        <v>0</v>
      </c>
      <c r="R299" s="4">
        <f t="shared" si="54"/>
        <v>75012</v>
      </c>
      <c r="S299" s="4">
        <v>16220</v>
      </c>
      <c r="T299" s="4">
        <v>0</v>
      </c>
      <c r="U299" s="4">
        <v>0</v>
      </c>
      <c r="V299" s="4">
        <v>0</v>
      </c>
      <c r="W299" s="4">
        <f t="shared" si="55"/>
        <v>91232</v>
      </c>
    </row>
    <row r="300" spans="1:23" ht="12.75">
      <c r="A300" s="1">
        <v>280</v>
      </c>
      <c r="B300" s="1">
        <v>4</v>
      </c>
      <c r="C300" s="7">
        <v>1100</v>
      </c>
      <c r="D300" s="7">
        <v>12281</v>
      </c>
      <c r="E300" s="1"/>
      <c r="F300" s="1" t="s">
        <v>39</v>
      </c>
      <c r="G300" s="2">
        <v>0</v>
      </c>
      <c r="H300" s="2">
        <v>0</v>
      </c>
      <c r="I300" s="2">
        <v>9.505</v>
      </c>
      <c r="J300" s="2">
        <v>0</v>
      </c>
      <c r="K300" s="2">
        <v>0</v>
      </c>
      <c r="L300" s="2">
        <v>0</v>
      </c>
      <c r="M300" s="4">
        <v>371561</v>
      </c>
      <c r="N300" s="4">
        <v>0</v>
      </c>
      <c r="O300" s="4">
        <v>4808</v>
      </c>
      <c r="P300" s="4">
        <v>0</v>
      </c>
      <c r="Q300" s="4">
        <v>0</v>
      </c>
      <c r="R300" s="4">
        <f t="shared" si="54"/>
        <v>376369</v>
      </c>
      <c r="S300" s="4">
        <v>0</v>
      </c>
      <c r="T300" s="4">
        <v>0</v>
      </c>
      <c r="U300" s="4">
        <v>0</v>
      </c>
      <c r="V300" s="4">
        <v>0</v>
      </c>
      <c r="W300" s="4">
        <f t="shared" si="55"/>
        <v>376369</v>
      </c>
    </row>
    <row r="301" spans="1:23" ht="12.75">
      <c r="A301" s="1"/>
      <c r="B301" s="1"/>
      <c r="C301" s="7"/>
      <c r="D301" s="7"/>
      <c r="E301" s="1"/>
      <c r="F301" s="1"/>
      <c r="G301" s="2"/>
      <c r="H301" s="2"/>
      <c r="I301" s="2"/>
      <c r="J301" s="2"/>
      <c r="K301" s="2"/>
      <c r="L301" s="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>
      <c r="A302" s="1"/>
      <c r="B302" s="1"/>
      <c r="C302" s="7"/>
      <c r="D302" s="7"/>
      <c r="E302" s="1"/>
      <c r="F302" s="6" t="s">
        <v>549</v>
      </c>
      <c r="G302" s="2"/>
      <c r="H302" s="2"/>
      <c r="I302" s="2"/>
      <c r="J302" s="2"/>
      <c r="K302" s="2"/>
      <c r="L302" s="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>
      <c r="A303" s="1"/>
      <c r="B303" s="1"/>
      <c r="C303" s="7"/>
      <c r="D303" s="7"/>
      <c r="E303" s="1"/>
      <c r="F303" s="1"/>
      <c r="G303" s="2"/>
      <c r="H303" s="2"/>
      <c r="I303" s="2"/>
      <c r="J303" s="2"/>
      <c r="K303" s="2"/>
      <c r="L303" s="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>
      <c r="A304" s="1">
        <v>220</v>
      </c>
      <c r="B304" s="1">
        <v>4</v>
      </c>
      <c r="C304" s="7">
        <v>1100</v>
      </c>
      <c r="D304" s="7">
        <v>15700</v>
      </c>
      <c r="E304" s="1"/>
      <c r="F304" s="1" t="s">
        <v>370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f t="shared" si="54"/>
        <v>0</v>
      </c>
      <c r="S304" s="4">
        <v>150000</v>
      </c>
      <c r="T304" s="4">
        <v>0</v>
      </c>
      <c r="U304" s="4">
        <v>0</v>
      </c>
      <c r="V304" s="4">
        <v>0</v>
      </c>
      <c r="W304" s="4">
        <f t="shared" si="55"/>
        <v>150000</v>
      </c>
    </row>
    <row r="305" spans="1:23" ht="12.75">
      <c r="A305" s="1">
        <v>220</v>
      </c>
      <c r="B305" s="1">
        <v>4</v>
      </c>
      <c r="C305" s="7">
        <v>1100</v>
      </c>
      <c r="D305" s="7">
        <v>15701</v>
      </c>
      <c r="E305" s="1"/>
      <c r="F305" s="1" t="s">
        <v>371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f t="shared" si="54"/>
        <v>0</v>
      </c>
      <c r="S305" s="4">
        <v>45000</v>
      </c>
      <c r="T305" s="4">
        <v>0</v>
      </c>
      <c r="U305" s="4">
        <v>0</v>
      </c>
      <c r="V305" s="4">
        <v>0</v>
      </c>
      <c r="W305" s="4">
        <f t="shared" si="55"/>
        <v>45000</v>
      </c>
    </row>
    <row r="306" spans="1:23" ht="12.75">
      <c r="A306" s="1">
        <v>220</v>
      </c>
      <c r="B306" s="1">
        <v>4</v>
      </c>
      <c r="C306" s="7">
        <v>4041</v>
      </c>
      <c r="D306" s="7">
        <v>15703</v>
      </c>
      <c r="E306" s="1" t="s">
        <v>373</v>
      </c>
      <c r="F306" s="1" t="s">
        <v>372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f t="shared" si="54"/>
        <v>0</v>
      </c>
      <c r="S306" s="4">
        <v>50000</v>
      </c>
      <c r="T306" s="4">
        <v>0</v>
      </c>
      <c r="U306" s="4">
        <v>0</v>
      </c>
      <c r="V306" s="4">
        <v>0</v>
      </c>
      <c r="W306" s="4">
        <f t="shared" si="55"/>
        <v>50000</v>
      </c>
    </row>
    <row r="307" spans="1:23" ht="12.75">
      <c r="A307" s="1">
        <v>220</v>
      </c>
      <c r="B307" s="1">
        <v>4</v>
      </c>
      <c r="C307" s="7">
        <v>4040</v>
      </c>
      <c r="D307" s="7">
        <v>15704</v>
      </c>
      <c r="E307" s="1" t="s">
        <v>375</v>
      </c>
      <c r="F307" s="1" t="s">
        <v>374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f t="shared" si="54"/>
        <v>0</v>
      </c>
      <c r="S307" s="4">
        <v>20000</v>
      </c>
      <c r="T307" s="4">
        <v>0</v>
      </c>
      <c r="U307" s="4">
        <v>0</v>
      </c>
      <c r="V307" s="4">
        <v>0</v>
      </c>
      <c r="W307" s="4">
        <f t="shared" si="55"/>
        <v>20000</v>
      </c>
    </row>
    <row r="308" spans="1:23" ht="12.75">
      <c r="A308" s="1">
        <v>220</v>
      </c>
      <c r="B308" s="1">
        <v>4</v>
      </c>
      <c r="C308" s="7">
        <v>4041</v>
      </c>
      <c r="D308" s="7">
        <v>15715</v>
      </c>
      <c r="E308" s="1" t="s">
        <v>377</v>
      </c>
      <c r="F308" s="1" t="s">
        <v>376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f t="shared" si="54"/>
        <v>0</v>
      </c>
      <c r="S308" s="4">
        <v>25000</v>
      </c>
      <c r="T308" s="4">
        <v>0</v>
      </c>
      <c r="U308" s="4">
        <v>0</v>
      </c>
      <c r="V308" s="4">
        <v>0</v>
      </c>
      <c r="W308" s="4">
        <f t="shared" si="55"/>
        <v>25000</v>
      </c>
    </row>
    <row r="309" spans="1:23" ht="12.75">
      <c r="A309" s="1">
        <v>220</v>
      </c>
      <c r="B309" s="1">
        <v>4</v>
      </c>
      <c r="C309" s="7">
        <v>1100</v>
      </c>
      <c r="D309" s="7">
        <v>15730</v>
      </c>
      <c r="E309" s="1"/>
      <c r="F309" s="1" t="s">
        <v>378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f t="shared" si="54"/>
        <v>0</v>
      </c>
      <c r="S309" s="4">
        <v>9500</v>
      </c>
      <c r="T309" s="4">
        <v>0</v>
      </c>
      <c r="U309" s="4">
        <v>0</v>
      </c>
      <c r="V309" s="4">
        <v>0</v>
      </c>
      <c r="W309" s="4">
        <f t="shared" si="55"/>
        <v>9500</v>
      </c>
    </row>
    <row r="310" spans="1:23" ht="12.75">
      <c r="A310" s="1">
        <v>220</v>
      </c>
      <c r="B310" s="1">
        <v>4</v>
      </c>
      <c r="C310" s="7">
        <v>1100</v>
      </c>
      <c r="D310" s="7">
        <v>15740</v>
      </c>
      <c r="E310" s="1"/>
      <c r="F310" s="1" t="s">
        <v>379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f t="shared" si="54"/>
        <v>0</v>
      </c>
      <c r="S310" s="4">
        <v>3166</v>
      </c>
      <c r="T310" s="4">
        <v>0</v>
      </c>
      <c r="U310" s="4">
        <v>0</v>
      </c>
      <c r="V310" s="4">
        <v>0</v>
      </c>
      <c r="W310" s="4">
        <f t="shared" si="55"/>
        <v>3166</v>
      </c>
    </row>
    <row r="311" spans="1:23" ht="12.75">
      <c r="A311" s="1">
        <v>220</v>
      </c>
      <c r="B311" s="1">
        <v>4</v>
      </c>
      <c r="C311" s="7">
        <v>1100</v>
      </c>
      <c r="D311" s="7">
        <v>15750</v>
      </c>
      <c r="E311" s="1"/>
      <c r="F311" s="1" t="s">
        <v>380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f t="shared" si="54"/>
        <v>0</v>
      </c>
      <c r="S311" s="4">
        <v>6168</v>
      </c>
      <c r="T311" s="4">
        <v>0</v>
      </c>
      <c r="U311" s="4">
        <v>0</v>
      </c>
      <c r="V311" s="4">
        <v>0</v>
      </c>
      <c r="W311" s="4">
        <f t="shared" si="55"/>
        <v>6168</v>
      </c>
    </row>
    <row r="312" spans="1:23" ht="12.75">
      <c r="A312" s="1">
        <v>220</v>
      </c>
      <c r="B312" s="1">
        <v>4</v>
      </c>
      <c r="C312" s="7">
        <v>1100</v>
      </c>
      <c r="D312" s="7">
        <v>15770</v>
      </c>
      <c r="E312" s="1"/>
      <c r="F312" s="1" t="s">
        <v>381</v>
      </c>
      <c r="G312" s="2">
        <v>0</v>
      </c>
      <c r="H312" s="2">
        <v>0</v>
      </c>
      <c r="I312" s="2">
        <v>0</v>
      </c>
      <c r="J312" s="2">
        <v>0.213</v>
      </c>
      <c r="K312" s="2">
        <v>0</v>
      </c>
      <c r="L312" s="2">
        <v>0</v>
      </c>
      <c r="M312" s="4">
        <v>8506</v>
      </c>
      <c r="N312" s="4">
        <v>0</v>
      </c>
      <c r="O312" s="4">
        <v>0</v>
      </c>
      <c r="P312" s="4">
        <v>0</v>
      </c>
      <c r="Q312" s="4">
        <v>0</v>
      </c>
      <c r="R312" s="4">
        <f t="shared" si="54"/>
        <v>8506</v>
      </c>
      <c r="S312" s="4">
        <v>996</v>
      </c>
      <c r="T312" s="4">
        <v>0</v>
      </c>
      <c r="U312" s="4">
        <v>0</v>
      </c>
      <c r="V312" s="4">
        <v>0</v>
      </c>
      <c r="W312" s="4">
        <f t="shared" si="55"/>
        <v>9502</v>
      </c>
    </row>
    <row r="313" spans="1:23" ht="12.75">
      <c r="A313" s="1">
        <v>220</v>
      </c>
      <c r="B313" s="1">
        <v>4</v>
      </c>
      <c r="C313" s="7">
        <v>1100</v>
      </c>
      <c r="D313" s="7">
        <v>15780</v>
      </c>
      <c r="E313" s="1"/>
      <c r="F313" s="1" t="s">
        <v>382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f t="shared" si="54"/>
        <v>0</v>
      </c>
      <c r="S313" s="4">
        <v>8504</v>
      </c>
      <c r="T313" s="4">
        <v>0</v>
      </c>
      <c r="U313" s="4">
        <v>0</v>
      </c>
      <c r="V313" s="4">
        <v>0</v>
      </c>
      <c r="W313" s="4">
        <f t="shared" si="55"/>
        <v>8504</v>
      </c>
    </row>
    <row r="314" spans="1:23" ht="12.75">
      <c r="A314" s="1">
        <v>220</v>
      </c>
      <c r="B314" s="1">
        <v>4</v>
      </c>
      <c r="C314" s="7">
        <v>1100</v>
      </c>
      <c r="D314" s="7">
        <v>15790</v>
      </c>
      <c r="E314" s="1"/>
      <c r="F314" s="1" t="s">
        <v>383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f t="shared" si="54"/>
        <v>0</v>
      </c>
      <c r="S314" s="4">
        <v>500</v>
      </c>
      <c r="T314" s="4">
        <v>0</v>
      </c>
      <c r="U314" s="4">
        <v>0</v>
      </c>
      <c r="V314" s="4">
        <v>0</v>
      </c>
      <c r="W314" s="4">
        <f t="shared" si="55"/>
        <v>500</v>
      </c>
    </row>
    <row r="315" spans="1:23" ht="12.75">
      <c r="A315" s="1">
        <v>220</v>
      </c>
      <c r="B315" s="1">
        <v>4</v>
      </c>
      <c r="C315" s="7">
        <v>1100</v>
      </c>
      <c r="D315" s="7">
        <v>15800</v>
      </c>
      <c r="E315" s="1"/>
      <c r="F315" s="1" t="s">
        <v>384</v>
      </c>
      <c r="G315" s="2">
        <v>1.166</v>
      </c>
      <c r="H315" s="2">
        <v>0</v>
      </c>
      <c r="I315" s="2">
        <v>22.323</v>
      </c>
      <c r="J315" s="2">
        <v>28.776999999999994</v>
      </c>
      <c r="K315" s="2">
        <v>0.75</v>
      </c>
      <c r="L315" s="2">
        <v>0</v>
      </c>
      <c r="M315" s="4">
        <v>2451605</v>
      </c>
      <c r="N315" s="4">
        <v>0</v>
      </c>
      <c r="O315" s="4">
        <v>236674</v>
      </c>
      <c r="P315" s="4">
        <v>0</v>
      </c>
      <c r="Q315" s="4">
        <v>0</v>
      </c>
      <c r="R315" s="4">
        <f t="shared" si="54"/>
        <v>2688279</v>
      </c>
      <c r="S315" s="4">
        <v>0</v>
      </c>
      <c r="T315" s="4">
        <v>0</v>
      </c>
      <c r="U315" s="4">
        <v>0</v>
      </c>
      <c r="V315" s="4">
        <v>0</v>
      </c>
      <c r="W315" s="4">
        <f t="shared" si="55"/>
        <v>2688279</v>
      </c>
    </row>
    <row r="316" spans="1:23" ht="12.75">
      <c r="A316" s="1">
        <v>220</v>
      </c>
      <c r="B316" s="1">
        <v>4</v>
      </c>
      <c r="C316" s="7">
        <v>4041</v>
      </c>
      <c r="D316" s="7">
        <v>15801</v>
      </c>
      <c r="E316" s="1" t="s">
        <v>386</v>
      </c>
      <c r="F316" s="1" t="s">
        <v>385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4">
        <v>0</v>
      </c>
      <c r="N316" s="4">
        <v>0</v>
      </c>
      <c r="O316" s="4">
        <v>0</v>
      </c>
      <c r="P316" s="4">
        <v>0</v>
      </c>
      <c r="Q316" s="4">
        <v>54715</v>
      </c>
      <c r="R316" s="4">
        <f t="shared" si="54"/>
        <v>54715</v>
      </c>
      <c r="S316" s="4">
        <v>0</v>
      </c>
      <c r="T316" s="4">
        <v>0</v>
      </c>
      <c r="U316" s="4">
        <v>0</v>
      </c>
      <c r="V316" s="4">
        <v>0</v>
      </c>
      <c r="W316" s="4">
        <f t="shared" si="55"/>
        <v>54715</v>
      </c>
    </row>
    <row r="317" spans="1:23" ht="12.75">
      <c r="A317" s="1">
        <v>220</v>
      </c>
      <c r="B317" s="1">
        <v>4</v>
      </c>
      <c r="C317" s="7">
        <v>4040</v>
      </c>
      <c r="D317" s="7">
        <v>15802</v>
      </c>
      <c r="E317" s="1" t="s">
        <v>388</v>
      </c>
      <c r="F317" s="1" t="s">
        <v>387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4">
        <v>0</v>
      </c>
      <c r="N317" s="4">
        <v>0</v>
      </c>
      <c r="O317" s="4">
        <v>0</v>
      </c>
      <c r="P317" s="4">
        <v>0</v>
      </c>
      <c r="Q317" s="4">
        <v>4954</v>
      </c>
      <c r="R317" s="4">
        <f t="shared" si="54"/>
        <v>4954</v>
      </c>
      <c r="S317" s="4">
        <v>0</v>
      </c>
      <c r="T317" s="4">
        <v>0</v>
      </c>
      <c r="U317" s="4">
        <v>0</v>
      </c>
      <c r="V317" s="4">
        <v>0</v>
      </c>
      <c r="W317" s="4">
        <f t="shared" si="55"/>
        <v>4954</v>
      </c>
    </row>
    <row r="318" spans="1:23" ht="12.75">
      <c r="A318" s="1">
        <v>220</v>
      </c>
      <c r="B318" s="1">
        <v>4</v>
      </c>
      <c r="C318" s="7">
        <v>4041</v>
      </c>
      <c r="D318" s="7">
        <v>15803</v>
      </c>
      <c r="E318" s="1" t="s">
        <v>390</v>
      </c>
      <c r="F318" s="1" t="s">
        <v>389</v>
      </c>
      <c r="G318" s="2">
        <v>0.167</v>
      </c>
      <c r="H318" s="2">
        <v>0</v>
      </c>
      <c r="I318" s="2">
        <v>0</v>
      </c>
      <c r="J318" s="2">
        <v>11.383999999999997</v>
      </c>
      <c r="K318" s="2">
        <v>0</v>
      </c>
      <c r="L318" s="2">
        <v>0</v>
      </c>
      <c r="M318" s="4">
        <v>644000</v>
      </c>
      <c r="N318" s="4">
        <v>0</v>
      </c>
      <c r="O318" s="4">
        <v>57143</v>
      </c>
      <c r="P318" s="4">
        <v>0</v>
      </c>
      <c r="Q318" s="4">
        <v>0</v>
      </c>
      <c r="R318" s="4">
        <f t="shared" si="54"/>
        <v>701143</v>
      </c>
      <c r="S318" s="4">
        <v>0</v>
      </c>
      <c r="T318" s="4">
        <v>0</v>
      </c>
      <c r="U318" s="4">
        <v>0</v>
      </c>
      <c r="V318" s="4">
        <v>0</v>
      </c>
      <c r="W318" s="4">
        <f t="shared" si="55"/>
        <v>701143</v>
      </c>
    </row>
    <row r="319" spans="1:23" ht="12.75">
      <c r="A319" s="1">
        <v>220</v>
      </c>
      <c r="B319" s="1">
        <v>4</v>
      </c>
      <c r="C319" s="7">
        <v>4040</v>
      </c>
      <c r="D319" s="7">
        <v>15804</v>
      </c>
      <c r="E319" s="1" t="s">
        <v>392</v>
      </c>
      <c r="F319" s="1" t="s">
        <v>391</v>
      </c>
      <c r="G319" s="2">
        <v>0</v>
      </c>
      <c r="H319" s="2">
        <v>0</v>
      </c>
      <c r="I319" s="2">
        <v>0.5</v>
      </c>
      <c r="J319" s="2">
        <v>3.458</v>
      </c>
      <c r="K319" s="2">
        <v>0.25</v>
      </c>
      <c r="L319" s="2">
        <v>0</v>
      </c>
      <c r="M319" s="4">
        <v>210982</v>
      </c>
      <c r="N319" s="4">
        <v>0</v>
      </c>
      <c r="O319" s="4">
        <v>41015</v>
      </c>
      <c r="P319" s="4">
        <v>0</v>
      </c>
      <c r="Q319" s="4">
        <v>0</v>
      </c>
      <c r="R319" s="4">
        <f t="shared" si="54"/>
        <v>251997</v>
      </c>
      <c r="S319" s="4">
        <v>0</v>
      </c>
      <c r="T319" s="4">
        <v>0</v>
      </c>
      <c r="U319" s="4">
        <v>0</v>
      </c>
      <c r="V319" s="4">
        <v>0</v>
      </c>
      <c r="W319" s="4">
        <f t="shared" si="55"/>
        <v>251997</v>
      </c>
    </row>
    <row r="320" spans="1:23" ht="12.75">
      <c r="A320" s="1">
        <v>220</v>
      </c>
      <c r="B320" s="1">
        <v>4</v>
      </c>
      <c r="C320" s="7">
        <v>1100</v>
      </c>
      <c r="D320" s="7">
        <v>15830</v>
      </c>
      <c r="E320" s="1"/>
      <c r="F320" s="1" t="s">
        <v>393</v>
      </c>
      <c r="G320" s="2">
        <v>0</v>
      </c>
      <c r="H320" s="2">
        <v>2.749</v>
      </c>
      <c r="I320" s="2">
        <v>0.579</v>
      </c>
      <c r="J320" s="2">
        <v>2.931</v>
      </c>
      <c r="K320" s="2">
        <v>0</v>
      </c>
      <c r="L320" s="2">
        <v>0</v>
      </c>
      <c r="M320" s="4">
        <v>399465</v>
      </c>
      <c r="N320" s="4">
        <v>0</v>
      </c>
      <c r="O320" s="4">
        <v>0</v>
      </c>
      <c r="P320" s="4">
        <v>0</v>
      </c>
      <c r="Q320" s="4">
        <v>0</v>
      </c>
      <c r="R320" s="4">
        <f t="shared" si="54"/>
        <v>399465</v>
      </c>
      <c r="S320" s="4">
        <v>0</v>
      </c>
      <c r="T320" s="4">
        <v>0</v>
      </c>
      <c r="U320" s="4">
        <v>0</v>
      </c>
      <c r="V320" s="4">
        <v>0</v>
      </c>
      <c r="W320" s="4">
        <f t="shared" si="55"/>
        <v>399465</v>
      </c>
    </row>
    <row r="321" spans="1:23" ht="12.75">
      <c r="A321" s="1">
        <v>220</v>
      </c>
      <c r="B321" s="1">
        <v>4</v>
      </c>
      <c r="C321" s="7">
        <v>1100</v>
      </c>
      <c r="D321" s="7">
        <v>15840</v>
      </c>
      <c r="E321" s="1"/>
      <c r="F321" s="1" t="s">
        <v>394</v>
      </c>
      <c r="G321" s="2">
        <v>0</v>
      </c>
      <c r="H321" s="2">
        <v>0.833</v>
      </c>
      <c r="I321" s="2">
        <v>0.533</v>
      </c>
      <c r="J321" s="2">
        <v>0</v>
      </c>
      <c r="K321" s="2">
        <v>0</v>
      </c>
      <c r="L321" s="2">
        <v>0</v>
      </c>
      <c r="M321" s="4">
        <v>93823</v>
      </c>
      <c r="N321" s="4">
        <v>0</v>
      </c>
      <c r="O321" s="4">
        <v>0</v>
      </c>
      <c r="P321" s="4">
        <v>0</v>
      </c>
      <c r="Q321" s="4">
        <v>0</v>
      </c>
      <c r="R321" s="4">
        <f t="shared" si="54"/>
        <v>93823</v>
      </c>
      <c r="S321" s="4">
        <v>0</v>
      </c>
      <c r="T321" s="4">
        <v>0</v>
      </c>
      <c r="U321" s="4">
        <v>0</v>
      </c>
      <c r="V321" s="4">
        <v>0</v>
      </c>
      <c r="W321" s="4">
        <f t="shared" si="55"/>
        <v>93823</v>
      </c>
    </row>
    <row r="322" spans="1:23" ht="12.75">
      <c r="A322" s="1">
        <v>220</v>
      </c>
      <c r="B322" s="1">
        <v>4</v>
      </c>
      <c r="C322" s="7">
        <v>1100</v>
      </c>
      <c r="D322" s="7">
        <v>15850</v>
      </c>
      <c r="E322" s="1"/>
      <c r="F322" s="1" t="s">
        <v>395</v>
      </c>
      <c r="G322" s="2">
        <v>0</v>
      </c>
      <c r="H322" s="2">
        <v>1.083</v>
      </c>
      <c r="I322" s="2">
        <v>0.75</v>
      </c>
      <c r="J322" s="2">
        <v>1</v>
      </c>
      <c r="K322" s="2">
        <v>0</v>
      </c>
      <c r="L322" s="2">
        <v>0</v>
      </c>
      <c r="M322" s="4">
        <v>173290</v>
      </c>
      <c r="N322" s="4">
        <v>0</v>
      </c>
      <c r="O322" s="4">
        <v>0</v>
      </c>
      <c r="P322" s="4">
        <v>0</v>
      </c>
      <c r="Q322" s="4">
        <v>0</v>
      </c>
      <c r="R322" s="4">
        <f t="shared" si="54"/>
        <v>173290</v>
      </c>
      <c r="S322" s="4">
        <v>0</v>
      </c>
      <c r="T322" s="4">
        <v>0</v>
      </c>
      <c r="U322" s="4">
        <v>0</v>
      </c>
      <c r="V322" s="4">
        <v>0</v>
      </c>
      <c r="W322" s="4">
        <f t="shared" si="55"/>
        <v>173290</v>
      </c>
    </row>
    <row r="323" spans="1:23" ht="12.75">
      <c r="A323" s="1">
        <v>220</v>
      </c>
      <c r="B323" s="1">
        <v>4</v>
      </c>
      <c r="C323" s="7">
        <v>1100</v>
      </c>
      <c r="D323" s="7">
        <v>15870</v>
      </c>
      <c r="E323" s="1"/>
      <c r="F323" s="1" t="s">
        <v>396</v>
      </c>
      <c r="G323" s="2">
        <v>0</v>
      </c>
      <c r="H323" s="2">
        <v>3.584</v>
      </c>
      <c r="I323" s="2">
        <v>1.333</v>
      </c>
      <c r="J323" s="2">
        <v>2.25</v>
      </c>
      <c r="K323" s="2">
        <v>0</v>
      </c>
      <c r="L323" s="2">
        <v>0</v>
      </c>
      <c r="M323" s="4">
        <v>473889</v>
      </c>
      <c r="N323" s="4">
        <v>0</v>
      </c>
      <c r="O323" s="4">
        <v>0</v>
      </c>
      <c r="P323" s="4">
        <v>0</v>
      </c>
      <c r="Q323" s="4">
        <v>0</v>
      </c>
      <c r="R323" s="4">
        <f t="shared" si="54"/>
        <v>473889</v>
      </c>
      <c r="S323" s="4">
        <v>0</v>
      </c>
      <c r="T323" s="4">
        <v>0</v>
      </c>
      <c r="U323" s="4">
        <v>0</v>
      </c>
      <c r="V323" s="4">
        <v>0</v>
      </c>
      <c r="W323" s="4">
        <f t="shared" si="55"/>
        <v>473889</v>
      </c>
    </row>
    <row r="324" spans="1:23" ht="12.75">
      <c r="A324" s="1">
        <v>220</v>
      </c>
      <c r="B324" s="1">
        <v>4</v>
      </c>
      <c r="C324" s="7">
        <v>1100</v>
      </c>
      <c r="D324" s="7">
        <v>15880</v>
      </c>
      <c r="E324" s="1"/>
      <c r="F324" s="1" t="s">
        <v>397</v>
      </c>
      <c r="G324" s="2">
        <v>0</v>
      </c>
      <c r="H324" s="2">
        <v>3.0839999999999996</v>
      </c>
      <c r="I324" s="2">
        <v>1.583</v>
      </c>
      <c r="J324" s="2">
        <v>1.476</v>
      </c>
      <c r="K324" s="2">
        <v>0</v>
      </c>
      <c r="L324" s="2">
        <v>0</v>
      </c>
      <c r="M324" s="4">
        <v>321326</v>
      </c>
      <c r="N324" s="4">
        <v>0</v>
      </c>
      <c r="O324" s="4">
        <v>0</v>
      </c>
      <c r="P324" s="4">
        <v>0</v>
      </c>
      <c r="Q324" s="4">
        <v>0</v>
      </c>
      <c r="R324" s="4">
        <f t="shared" si="54"/>
        <v>321326</v>
      </c>
      <c r="S324" s="4">
        <v>0</v>
      </c>
      <c r="T324" s="4">
        <v>0</v>
      </c>
      <c r="U324" s="4">
        <v>0</v>
      </c>
      <c r="V324" s="4">
        <v>0</v>
      </c>
      <c r="W324" s="4">
        <f t="shared" si="55"/>
        <v>321326</v>
      </c>
    </row>
    <row r="325" spans="1:23" ht="12.75">
      <c r="A325" s="1">
        <v>220</v>
      </c>
      <c r="B325" s="1">
        <v>4</v>
      </c>
      <c r="C325" s="7">
        <v>1100</v>
      </c>
      <c r="D325" s="7">
        <v>15890</v>
      </c>
      <c r="E325" s="1"/>
      <c r="F325" s="1" t="s">
        <v>398</v>
      </c>
      <c r="G325" s="22">
        <v>0</v>
      </c>
      <c r="H325" s="22">
        <v>0.25</v>
      </c>
      <c r="I325" s="22">
        <v>0.166</v>
      </c>
      <c r="J325" s="22">
        <v>0</v>
      </c>
      <c r="K325" s="22">
        <v>0</v>
      </c>
      <c r="L325" s="22">
        <v>0</v>
      </c>
      <c r="M325" s="23">
        <v>31867</v>
      </c>
      <c r="N325" s="23">
        <v>0</v>
      </c>
      <c r="O325" s="23">
        <v>0</v>
      </c>
      <c r="P325" s="23">
        <v>0</v>
      </c>
      <c r="Q325" s="23">
        <v>0</v>
      </c>
      <c r="R325" s="23">
        <f t="shared" si="54"/>
        <v>31867</v>
      </c>
      <c r="S325" s="23">
        <v>0</v>
      </c>
      <c r="T325" s="23">
        <v>0</v>
      </c>
      <c r="U325" s="23">
        <v>0</v>
      </c>
      <c r="V325" s="23">
        <v>0</v>
      </c>
      <c r="W325" s="23">
        <f t="shared" si="55"/>
        <v>31867</v>
      </c>
    </row>
    <row r="326" spans="1:23" ht="12.75">
      <c r="A326" s="1"/>
      <c r="B326" s="1"/>
      <c r="C326" s="7"/>
      <c r="D326" s="7"/>
      <c r="E326" s="1"/>
      <c r="F326" s="1"/>
      <c r="G326" s="2"/>
      <c r="H326" s="2"/>
      <c r="I326" s="2"/>
      <c r="J326" s="2"/>
      <c r="K326" s="2"/>
      <c r="L326" s="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>
      <c r="A327" s="1"/>
      <c r="B327" s="1"/>
      <c r="C327" s="7"/>
      <c r="D327" s="7"/>
      <c r="E327" s="1"/>
      <c r="F327" s="6" t="s">
        <v>550</v>
      </c>
      <c r="G327" s="2">
        <f aca="true" t="shared" si="70" ref="G327:M327">SUM(G304:G326)</f>
        <v>1.333</v>
      </c>
      <c r="H327" s="2">
        <f t="shared" si="70"/>
        <v>11.583</v>
      </c>
      <c r="I327" s="2">
        <f t="shared" si="70"/>
        <v>27.767</v>
      </c>
      <c r="J327" s="2">
        <f t="shared" si="70"/>
        <v>51.48899999999999</v>
      </c>
      <c r="K327" s="2">
        <f t="shared" si="70"/>
        <v>1</v>
      </c>
      <c r="L327" s="2">
        <f t="shared" si="70"/>
        <v>0</v>
      </c>
      <c r="M327" s="4">
        <f t="shared" si="70"/>
        <v>4808753</v>
      </c>
      <c r="N327" s="4">
        <f aca="true" t="shared" si="71" ref="N327:W327">SUM(N304:N326)</f>
        <v>0</v>
      </c>
      <c r="O327" s="4">
        <f t="shared" si="71"/>
        <v>334832</v>
      </c>
      <c r="P327" s="4">
        <f t="shared" si="71"/>
        <v>0</v>
      </c>
      <c r="Q327" s="4">
        <f t="shared" si="71"/>
        <v>59669</v>
      </c>
      <c r="R327" s="4">
        <f t="shared" si="71"/>
        <v>5203254</v>
      </c>
      <c r="S327" s="4">
        <f t="shared" si="71"/>
        <v>318834</v>
      </c>
      <c r="T327" s="4">
        <f t="shared" si="71"/>
        <v>0</v>
      </c>
      <c r="U327" s="4">
        <f t="shared" si="71"/>
        <v>0</v>
      </c>
      <c r="V327" s="4">
        <f t="shared" si="71"/>
        <v>0</v>
      </c>
      <c r="W327" s="4">
        <f t="shared" si="71"/>
        <v>5522088</v>
      </c>
    </row>
    <row r="328" spans="1:23" ht="12.75">
      <c r="A328" s="1"/>
      <c r="B328" s="1"/>
      <c r="C328" s="7"/>
      <c r="D328" s="7"/>
      <c r="E328" s="1"/>
      <c r="F328" s="1"/>
      <c r="G328" s="2"/>
      <c r="H328" s="2"/>
      <c r="I328" s="2"/>
      <c r="J328" s="2"/>
      <c r="K328" s="2"/>
      <c r="L328" s="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>
      <c r="A329" s="1"/>
      <c r="B329" s="1"/>
      <c r="C329" s="7"/>
      <c r="D329" s="7"/>
      <c r="E329" s="1"/>
      <c r="F329" s="6" t="s">
        <v>551</v>
      </c>
      <c r="G329" s="2"/>
      <c r="H329" s="2"/>
      <c r="I329" s="2"/>
      <c r="J329" s="2"/>
      <c r="K329" s="2"/>
      <c r="L329" s="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>
      <c r="A330" s="1"/>
      <c r="B330" s="1"/>
      <c r="C330" s="7"/>
      <c r="D330" s="7"/>
      <c r="E330" s="1"/>
      <c r="F330" s="6"/>
      <c r="G330" s="2"/>
      <c r="H330" s="2"/>
      <c r="I330" s="2"/>
      <c r="J330" s="2"/>
      <c r="K330" s="2"/>
      <c r="L330" s="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>
      <c r="A331" s="1"/>
      <c r="B331" s="1"/>
      <c r="C331" s="7"/>
      <c r="D331" s="7"/>
      <c r="E331" s="1"/>
      <c r="F331" s="6" t="s">
        <v>552</v>
      </c>
      <c r="G331" s="2">
        <f aca="true" t="shared" si="72" ref="G331:M331">G304+G305+G309+G310+G311+G312++G313+G314+G315+G320+G321+G322+G323+G324+G325</f>
        <v>1.166</v>
      </c>
      <c r="H331" s="2">
        <f t="shared" si="72"/>
        <v>11.583</v>
      </c>
      <c r="I331" s="2">
        <f t="shared" si="72"/>
        <v>27.267</v>
      </c>
      <c r="J331" s="2">
        <f t="shared" si="72"/>
        <v>36.64699999999999</v>
      </c>
      <c r="K331" s="2">
        <f t="shared" si="72"/>
        <v>0.75</v>
      </c>
      <c r="L331" s="2">
        <f t="shared" si="72"/>
        <v>0</v>
      </c>
      <c r="M331" s="4">
        <f t="shared" si="72"/>
        <v>3953771</v>
      </c>
      <c r="N331" s="4">
        <f aca="true" t="shared" si="73" ref="N331:W331">N304+N305+N309+N310+N311+N312++N313+N314+N315+N320+N321+N322+N323+N324+N325</f>
        <v>0</v>
      </c>
      <c r="O331" s="4">
        <f t="shared" si="73"/>
        <v>236674</v>
      </c>
      <c r="P331" s="4">
        <f t="shared" si="73"/>
        <v>0</v>
      </c>
      <c r="Q331" s="4">
        <f t="shared" si="73"/>
        <v>0</v>
      </c>
      <c r="R331" s="4">
        <f t="shared" si="73"/>
        <v>4190445</v>
      </c>
      <c r="S331" s="4">
        <f t="shared" si="73"/>
        <v>223834</v>
      </c>
      <c r="T331" s="4">
        <f t="shared" si="73"/>
        <v>0</v>
      </c>
      <c r="U331" s="4">
        <f t="shared" si="73"/>
        <v>0</v>
      </c>
      <c r="V331" s="4">
        <f t="shared" si="73"/>
        <v>0</v>
      </c>
      <c r="W331" s="4">
        <f t="shared" si="73"/>
        <v>4414279</v>
      </c>
    </row>
    <row r="332" spans="1:23" ht="12.75">
      <c r="A332" s="1"/>
      <c r="B332" s="1"/>
      <c r="C332" s="7"/>
      <c r="D332" s="7"/>
      <c r="E332" s="1"/>
      <c r="F332" s="6" t="s">
        <v>553</v>
      </c>
      <c r="G332" s="22">
        <f aca="true" t="shared" si="74" ref="G332:M332">G306+G307+G308+G316+G317+G318+G319</f>
        <v>0.167</v>
      </c>
      <c r="H332" s="22">
        <f t="shared" si="74"/>
        <v>0</v>
      </c>
      <c r="I332" s="22">
        <f t="shared" si="74"/>
        <v>0.5</v>
      </c>
      <c r="J332" s="22">
        <f t="shared" si="74"/>
        <v>14.841999999999997</v>
      </c>
      <c r="K332" s="22">
        <f t="shared" si="74"/>
        <v>0.25</v>
      </c>
      <c r="L332" s="22">
        <f t="shared" si="74"/>
        <v>0</v>
      </c>
      <c r="M332" s="23">
        <f t="shared" si="74"/>
        <v>854982</v>
      </c>
      <c r="N332" s="23">
        <f aca="true" t="shared" si="75" ref="N332:W332">N306+N307+N308+N316+N317+N318+N319</f>
        <v>0</v>
      </c>
      <c r="O332" s="23">
        <f t="shared" si="75"/>
        <v>98158</v>
      </c>
      <c r="P332" s="23">
        <f t="shared" si="75"/>
        <v>0</v>
      </c>
      <c r="Q332" s="23">
        <f t="shared" si="75"/>
        <v>59669</v>
      </c>
      <c r="R332" s="23">
        <f t="shared" si="75"/>
        <v>1012809</v>
      </c>
      <c r="S332" s="23">
        <f t="shared" si="75"/>
        <v>95000</v>
      </c>
      <c r="T332" s="23">
        <f t="shared" si="75"/>
        <v>0</v>
      </c>
      <c r="U332" s="23">
        <f t="shared" si="75"/>
        <v>0</v>
      </c>
      <c r="V332" s="23">
        <f t="shared" si="75"/>
        <v>0</v>
      </c>
      <c r="W332" s="23">
        <f t="shared" si="75"/>
        <v>1107809</v>
      </c>
    </row>
    <row r="333" spans="1:23" ht="12.75">
      <c r="A333" s="1"/>
      <c r="B333" s="1"/>
      <c r="C333" s="7"/>
      <c r="D333" s="7"/>
      <c r="E333" s="1"/>
      <c r="F333" s="6"/>
      <c r="G333" s="2"/>
      <c r="H333" s="2"/>
      <c r="I333" s="2"/>
      <c r="J333" s="2"/>
      <c r="K333" s="2"/>
      <c r="L333" s="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>
      <c r="A334" s="1"/>
      <c r="B334" s="1"/>
      <c r="C334" s="7"/>
      <c r="D334" s="7"/>
      <c r="E334" s="1"/>
      <c r="F334" s="6" t="s">
        <v>554</v>
      </c>
      <c r="G334" s="22">
        <f aca="true" t="shared" si="76" ref="G334:M334">SUM(G331:G333)</f>
        <v>1.333</v>
      </c>
      <c r="H334" s="22">
        <f t="shared" si="76"/>
        <v>11.583</v>
      </c>
      <c r="I334" s="22">
        <f t="shared" si="76"/>
        <v>27.767</v>
      </c>
      <c r="J334" s="22">
        <f t="shared" si="76"/>
        <v>51.48899999999999</v>
      </c>
      <c r="K334" s="22">
        <f t="shared" si="76"/>
        <v>1</v>
      </c>
      <c r="L334" s="22">
        <f t="shared" si="76"/>
        <v>0</v>
      </c>
      <c r="M334" s="23">
        <f t="shared" si="76"/>
        <v>4808753</v>
      </c>
      <c r="N334" s="23">
        <f aca="true" t="shared" si="77" ref="N334:W334">SUM(N331:N333)</f>
        <v>0</v>
      </c>
      <c r="O334" s="23">
        <f t="shared" si="77"/>
        <v>334832</v>
      </c>
      <c r="P334" s="23">
        <f t="shared" si="77"/>
        <v>0</v>
      </c>
      <c r="Q334" s="23">
        <f t="shared" si="77"/>
        <v>59669</v>
      </c>
      <c r="R334" s="23">
        <f t="shared" si="77"/>
        <v>5203254</v>
      </c>
      <c r="S334" s="23">
        <f t="shared" si="77"/>
        <v>318834</v>
      </c>
      <c r="T334" s="23">
        <f t="shared" si="77"/>
        <v>0</v>
      </c>
      <c r="U334" s="23">
        <f t="shared" si="77"/>
        <v>0</v>
      </c>
      <c r="V334" s="23">
        <f t="shared" si="77"/>
        <v>0</v>
      </c>
      <c r="W334" s="23">
        <f t="shared" si="77"/>
        <v>5522088</v>
      </c>
    </row>
    <row r="335" spans="1:23" ht="12.75">
      <c r="A335" s="1"/>
      <c r="B335" s="1"/>
      <c r="C335" s="7"/>
      <c r="D335" s="7"/>
      <c r="E335" s="1"/>
      <c r="F335" s="6"/>
      <c r="G335" s="2"/>
      <c r="H335" s="2"/>
      <c r="I335" s="2"/>
      <c r="J335" s="2"/>
      <c r="K335" s="2"/>
      <c r="L335" s="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4" ht="12.75">
      <c r="A336" s="1"/>
      <c r="B336" s="1"/>
      <c r="C336" s="7"/>
      <c r="D336" s="7"/>
      <c r="E336" s="1"/>
      <c r="F336" s="6" t="s">
        <v>555</v>
      </c>
      <c r="G336" s="2">
        <f aca="true" t="shared" si="78" ref="G336:M336">G296+G297+G298+G299+G300+G327</f>
        <v>1.333</v>
      </c>
      <c r="H336" s="2">
        <f t="shared" si="78"/>
        <v>11.583</v>
      </c>
      <c r="I336" s="2">
        <f t="shared" si="78"/>
        <v>39.272</v>
      </c>
      <c r="J336" s="2">
        <f t="shared" si="78"/>
        <v>51.48899999999999</v>
      </c>
      <c r="K336" s="2">
        <f t="shared" si="78"/>
        <v>1</v>
      </c>
      <c r="L336" s="2">
        <f t="shared" si="78"/>
        <v>0</v>
      </c>
      <c r="M336" s="4">
        <f t="shared" si="78"/>
        <v>5255326</v>
      </c>
      <c r="N336" s="4">
        <f aca="true" t="shared" si="79" ref="N336:W336">N296+N297+N298+N299+N300+N327</f>
        <v>8046</v>
      </c>
      <c r="O336" s="4">
        <f t="shared" si="79"/>
        <v>339640</v>
      </c>
      <c r="P336" s="4">
        <f t="shared" si="79"/>
        <v>0</v>
      </c>
      <c r="Q336" s="4">
        <f t="shared" si="79"/>
        <v>1838098</v>
      </c>
      <c r="R336" s="4">
        <f t="shared" si="79"/>
        <v>7441110</v>
      </c>
      <c r="S336" s="4">
        <f t="shared" si="79"/>
        <v>335054</v>
      </c>
      <c r="T336" s="4">
        <f t="shared" si="79"/>
        <v>0</v>
      </c>
      <c r="U336" s="4">
        <f t="shared" si="79"/>
        <v>0</v>
      </c>
      <c r="V336" s="4">
        <f t="shared" si="79"/>
        <v>0</v>
      </c>
      <c r="W336" s="4">
        <f t="shared" si="79"/>
        <v>7776164</v>
      </c>
      <c r="X336" s="5"/>
    </row>
    <row r="337" spans="1:23" ht="12.75">
      <c r="A337" s="1"/>
      <c r="B337" s="1"/>
      <c r="C337" s="7"/>
      <c r="D337" s="7"/>
      <c r="E337" s="1"/>
      <c r="F337" s="1"/>
      <c r="G337" s="2"/>
      <c r="H337" s="2"/>
      <c r="I337" s="2"/>
      <c r="J337" s="2"/>
      <c r="K337" s="2"/>
      <c r="L337" s="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>
      <c r="A338" s="1"/>
      <c r="B338" s="1"/>
      <c r="C338" s="7"/>
      <c r="D338" s="7"/>
      <c r="E338" s="1"/>
      <c r="F338" s="6" t="s">
        <v>504</v>
      </c>
      <c r="G338" s="2"/>
      <c r="H338" s="2"/>
      <c r="I338" s="2"/>
      <c r="J338" s="2"/>
      <c r="K338" s="2"/>
      <c r="L338" s="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>
      <c r="A339" s="1"/>
      <c r="B339" s="1"/>
      <c r="C339" s="7"/>
      <c r="D339" s="7"/>
      <c r="E339" s="1"/>
      <c r="F339" s="1"/>
      <c r="G339" s="2"/>
      <c r="H339" s="2"/>
      <c r="I339" s="2"/>
      <c r="J339" s="2"/>
      <c r="K339" s="2"/>
      <c r="L339" s="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>
      <c r="A340" s="1">
        <v>160</v>
      </c>
      <c r="B340" s="1">
        <v>5</v>
      </c>
      <c r="C340" s="7">
        <v>1100</v>
      </c>
      <c r="D340" s="7">
        <v>12000</v>
      </c>
      <c r="E340" s="1"/>
      <c r="F340" s="1" t="s">
        <v>564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4">
        <v>0</v>
      </c>
      <c r="N340" s="4">
        <v>0</v>
      </c>
      <c r="O340" s="4">
        <v>0</v>
      </c>
      <c r="P340" s="4">
        <v>0</v>
      </c>
      <c r="Q340" s="4">
        <v>3155516</v>
      </c>
      <c r="R340" s="4">
        <f t="shared" si="54"/>
        <v>3155516</v>
      </c>
      <c r="S340" s="4">
        <v>0</v>
      </c>
      <c r="T340" s="4">
        <v>0</v>
      </c>
      <c r="U340" s="4">
        <v>0</v>
      </c>
      <c r="V340" s="4">
        <v>0</v>
      </c>
      <c r="W340" s="4">
        <f t="shared" si="55"/>
        <v>3155516</v>
      </c>
    </row>
    <row r="341" spans="1:23" ht="12.75">
      <c r="A341" s="1">
        <v>160</v>
      </c>
      <c r="B341" s="1">
        <v>5</v>
      </c>
      <c r="C341" s="7">
        <v>1100</v>
      </c>
      <c r="D341" s="7">
        <v>12002</v>
      </c>
      <c r="E341" s="1"/>
      <c r="F341" s="1" t="s">
        <v>556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4">
        <v>0</v>
      </c>
      <c r="N341" s="4">
        <v>0</v>
      </c>
      <c r="O341" s="4">
        <v>0</v>
      </c>
      <c r="P341" s="4">
        <v>0</v>
      </c>
      <c r="Q341" s="4">
        <v>120</v>
      </c>
      <c r="R341" s="4">
        <f t="shared" si="54"/>
        <v>120</v>
      </c>
      <c r="S341" s="4">
        <v>0</v>
      </c>
      <c r="T341" s="4">
        <v>0</v>
      </c>
      <c r="U341" s="4">
        <v>0</v>
      </c>
      <c r="V341" s="4">
        <v>0</v>
      </c>
      <c r="W341" s="4">
        <f t="shared" si="55"/>
        <v>120</v>
      </c>
    </row>
    <row r="342" spans="1:23" ht="12.75">
      <c r="A342" s="1">
        <v>200</v>
      </c>
      <c r="B342" s="1">
        <v>5</v>
      </c>
      <c r="C342" s="7">
        <v>1100</v>
      </c>
      <c r="D342" s="7">
        <v>12003</v>
      </c>
      <c r="E342" s="1"/>
      <c r="F342" s="1" t="s">
        <v>103</v>
      </c>
      <c r="G342" s="2">
        <v>1</v>
      </c>
      <c r="H342" s="2">
        <v>0</v>
      </c>
      <c r="I342" s="2">
        <v>5.052</v>
      </c>
      <c r="J342" s="2">
        <v>2</v>
      </c>
      <c r="K342" s="2">
        <v>0</v>
      </c>
      <c r="L342" s="2">
        <v>0</v>
      </c>
      <c r="M342" s="4">
        <v>340722</v>
      </c>
      <c r="N342" s="4">
        <v>0</v>
      </c>
      <c r="O342" s="4">
        <v>30209</v>
      </c>
      <c r="P342" s="4">
        <v>0</v>
      </c>
      <c r="Q342" s="4">
        <v>0</v>
      </c>
      <c r="R342" s="4">
        <f t="shared" si="54"/>
        <v>370931</v>
      </c>
      <c r="S342" s="4">
        <v>1000</v>
      </c>
      <c r="T342" s="4">
        <v>0</v>
      </c>
      <c r="U342" s="4">
        <v>0</v>
      </c>
      <c r="V342" s="4">
        <v>0</v>
      </c>
      <c r="W342" s="4">
        <f t="shared" si="55"/>
        <v>371931</v>
      </c>
    </row>
    <row r="343" spans="1:23" ht="12.75">
      <c r="A343" s="1">
        <v>200</v>
      </c>
      <c r="B343" s="1">
        <v>5</v>
      </c>
      <c r="C343" s="7">
        <v>1100</v>
      </c>
      <c r="D343" s="7">
        <v>12004</v>
      </c>
      <c r="E343" s="1"/>
      <c r="F343" s="1" t="s">
        <v>496</v>
      </c>
      <c r="G343" s="2">
        <v>1</v>
      </c>
      <c r="H343" s="2">
        <v>0</v>
      </c>
      <c r="I343" s="2">
        <v>6</v>
      </c>
      <c r="J343" s="2">
        <v>0</v>
      </c>
      <c r="K343" s="2">
        <v>0</v>
      </c>
      <c r="L343" s="2">
        <v>0</v>
      </c>
      <c r="M343" s="4">
        <v>332880</v>
      </c>
      <c r="N343" s="4">
        <v>0</v>
      </c>
      <c r="O343" s="4">
        <v>0</v>
      </c>
      <c r="P343" s="4">
        <v>0</v>
      </c>
      <c r="Q343" s="4">
        <v>0</v>
      </c>
      <c r="R343" s="4">
        <f t="shared" si="54"/>
        <v>332880</v>
      </c>
      <c r="S343" s="4">
        <v>4016</v>
      </c>
      <c r="T343" s="4">
        <v>0</v>
      </c>
      <c r="U343" s="4">
        <v>0</v>
      </c>
      <c r="V343" s="4">
        <v>0</v>
      </c>
      <c r="W343" s="4">
        <f t="shared" si="55"/>
        <v>336896</v>
      </c>
    </row>
    <row r="344" spans="1:23" ht="12.75">
      <c r="A344" s="1">
        <v>210</v>
      </c>
      <c r="B344" s="1">
        <v>5</v>
      </c>
      <c r="C344" s="7">
        <v>1100</v>
      </c>
      <c r="D344" s="7">
        <v>12006</v>
      </c>
      <c r="E344" s="1"/>
      <c r="F344" s="1" t="s">
        <v>104</v>
      </c>
      <c r="G344" s="2">
        <v>0</v>
      </c>
      <c r="H344" s="2">
        <v>0</v>
      </c>
      <c r="I344" s="2">
        <v>1.501</v>
      </c>
      <c r="J344" s="2">
        <v>0</v>
      </c>
      <c r="K344" s="2">
        <v>0</v>
      </c>
      <c r="L344" s="2">
        <v>0</v>
      </c>
      <c r="M344" s="4">
        <v>59412</v>
      </c>
      <c r="N344" s="4">
        <v>0</v>
      </c>
      <c r="O344" s="4">
        <v>0</v>
      </c>
      <c r="P344" s="4">
        <v>0</v>
      </c>
      <c r="Q344" s="4">
        <v>0</v>
      </c>
      <c r="R344" s="4">
        <f t="shared" si="54"/>
        <v>59412</v>
      </c>
      <c r="S344" s="4">
        <v>6500</v>
      </c>
      <c r="T344" s="4">
        <v>0</v>
      </c>
      <c r="U344" s="4">
        <v>0</v>
      </c>
      <c r="V344" s="4">
        <v>0</v>
      </c>
      <c r="W344" s="4">
        <f t="shared" si="55"/>
        <v>65912</v>
      </c>
    </row>
    <row r="345" spans="1:23" ht="12.75">
      <c r="A345" s="1">
        <v>260</v>
      </c>
      <c r="B345" s="1">
        <v>5</v>
      </c>
      <c r="C345" s="7">
        <v>1100</v>
      </c>
      <c r="D345" s="7">
        <v>12007</v>
      </c>
      <c r="E345" s="1"/>
      <c r="F345" s="1" t="s">
        <v>105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f t="shared" si="54"/>
        <v>0</v>
      </c>
      <c r="S345" s="4">
        <v>375033</v>
      </c>
      <c r="T345" s="4">
        <v>0</v>
      </c>
      <c r="U345" s="4">
        <v>0</v>
      </c>
      <c r="V345" s="4">
        <v>0</v>
      </c>
      <c r="W345" s="4">
        <f t="shared" si="55"/>
        <v>375033</v>
      </c>
    </row>
    <row r="346" spans="1:23" ht="12.75">
      <c r="A346" s="1">
        <v>290</v>
      </c>
      <c r="B346" s="1">
        <v>5</v>
      </c>
      <c r="C346" s="7">
        <v>1100</v>
      </c>
      <c r="D346" s="7">
        <v>12008</v>
      </c>
      <c r="E346" s="1"/>
      <c r="F346" s="1" t="s">
        <v>106</v>
      </c>
      <c r="G346" s="2">
        <v>3</v>
      </c>
      <c r="H346" s="2">
        <v>26.904</v>
      </c>
      <c r="I346" s="2">
        <v>45.537</v>
      </c>
      <c r="J346" s="2">
        <v>0</v>
      </c>
      <c r="K346" s="2">
        <v>0</v>
      </c>
      <c r="L346" s="2">
        <v>0</v>
      </c>
      <c r="M346" s="4">
        <v>2849073</v>
      </c>
      <c r="N346" s="4">
        <v>0</v>
      </c>
      <c r="O346" s="4">
        <v>287178</v>
      </c>
      <c r="P346" s="4">
        <v>0</v>
      </c>
      <c r="Q346" s="4">
        <v>0</v>
      </c>
      <c r="R346" s="4">
        <f t="shared" si="54"/>
        <v>3136251</v>
      </c>
      <c r="S346" s="4">
        <v>566961</v>
      </c>
      <c r="T346" s="4">
        <v>0</v>
      </c>
      <c r="U346" s="4">
        <v>0</v>
      </c>
      <c r="V346" s="4">
        <v>5296</v>
      </c>
      <c r="W346" s="4">
        <f t="shared" si="55"/>
        <v>3708508</v>
      </c>
    </row>
    <row r="347" spans="1:23" ht="12.75">
      <c r="A347" s="1">
        <v>290</v>
      </c>
      <c r="B347" s="1">
        <v>5</v>
      </c>
      <c r="C347" s="7">
        <v>1100</v>
      </c>
      <c r="D347" s="7">
        <v>12010</v>
      </c>
      <c r="E347" s="1"/>
      <c r="F347" s="1" t="s">
        <v>107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f t="shared" si="54"/>
        <v>0</v>
      </c>
      <c r="S347" s="4">
        <v>2776781</v>
      </c>
      <c r="T347" s="4">
        <v>0</v>
      </c>
      <c r="U347" s="4">
        <v>0</v>
      </c>
      <c r="V347" s="4">
        <v>70000</v>
      </c>
      <c r="W347" s="4">
        <f t="shared" si="55"/>
        <v>2846781</v>
      </c>
    </row>
    <row r="348" spans="1:23" ht="12.75">
      <c r="A348" s="1">
        <v>290</v>
      </c>
      <c r="B348" s="1">
        <v>5</v>
      </c>
      <c r="C348" s="7">
        <v>1100</v>
      </c>
      <c r="D348" s="7">
        <v>12012</v>
      </c>
      <c r="E348" s="1"/>
      <c r="F348" s="1" t="s">
        <v>108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f t="shared" si="54"/>
        <v>0</v>
      </c>
      <c r="S348" s="4">
        <v>2360</v>
      </c>
      <c r="T348" s="4">
        <v>0</v>
      </c>
      <c r="U348" s="4">
        <v>0</v>
      </c>
      <c r="V348" s="4">
        <v>74061</v>
      </c>
      <c r="W348" s="4">
        <f t="shared" si="55"/>
        <v>76421</v>
      </c>
    </row>
    <row r="349" spans="1:23" ht="12.75">
      <c r="A349" s="1">
        <v>200</v>
      </c>
      <c r="B349" s="1">
        <v>5</v>
      </c>
      <c r="C349" s="7">
        <v>1100</v>
      </c>
      <c r="D349" s="7">
        <v>12013</v>
      </c>
      <c r="E349" s="1"/>
      <c r="F349" s="1" t="s">
        <v>109</v>
      </c>
      <c r="G349" s="2">
        <v>2</v>
      </c>
      <c r="H349" s="2">
        <v>5.515</v>
      </c>
      <c r="I349" s="2">
        <v>6</v>
      </c>
      <c r="J349" s="2">
        <v>0</v>
      </c>
      <c r="K349" s="2">
        <v>0</v>
      </c>
      <c r="L349" s="2">
        <v>0</v>
      </c>
      <c r="M349" s="4">
        <v>581434</v>
      </c>
      <c r="N349" s="4">
        <v>0</v>
      </c>
      <c r="O349" s="4">
        <v>0</v>
      </c>
      <c r="P349" s="4">
        <v>0</v>
      </c>
      <c r="Q349" s="4">
        <v>0</v>
      </c>
      <c r="R349" s="4">
        <f t="shared" si="54"/>
        <v>581434</v>
      </c>
      <c r="S349" s="4">
        <v>7380</v>
      </c>
      <c r="T349" s="4">
        <v>0</v>
      </c>
      <c r="U349" s="4">
        <v>0</v>
      </c>
      <c r="V349" s="4">
        <v>0</v>
      </c>
      <c r="W349" s="4">
        <f t="shared" si="55"/>
        <v>588814</v>
      </c>
    </row>
    <row r="350" spans="1:23" ht="12.75">
      <c r="A350" s="1">
        <v>800</v>
      </c>
      <c r="B350" s="1">
        <v>5</v>
      </c>
      <c r="C350" s="7">
        <v>1100</v>
      </c>
      <c r="D350" s="7">
        <v>12014</v>
      </c>
      <c r="E350" s="1"/>
      <c r="F350" s="1" t="s">
        <v>110</v>
      </c>
      <c r="G350" s="2">
        <v>2.5</v>
      </c>
      <c r="H350" s="2">
        <v>0</v>
      </c>
      <c r="I350" s="2">
        <v>47</v>
      </c>
      <c r="J350" s="2">
        <v>0</v>
      </c>
      <c r="K350" s="2">
        <v>1</v>
      </c>
      <c r="L350" s="2">
        <v>0</v>
      </c>
      <c r="M350" s="4">
        <v>2442018</v>
      </c>
      <c r="N350" s="4">
        <v>0</v>
      </c>
      <c r="O350" s="4">
        <v>25000</v>
      </c>
      <c r="P350" s="4">
        <v>0</v>
      </c>
      <c r="Q350" s="4">
        <v>0</v>
      </c>
      <c r="R350" s="4">
        <f t="shared" si="54"/>
        <v>2467018</v>
      </c>
      <c r="S350" s="4">
        <v>67870</v>
      </c>
      <c r="T350" s="4">
        <v>0</v>
      </c>
      <c r="U350" s="4">
        <v>0</v>
      </c>
      <c r="V350" s="4">
        <v>0</v>
      </c>
      <c r="W350" s="4">
        <f t="shared" si="55"/>
        <v>2534888</v>
      </c>
    </row>
    <row r="351" spans="1:23" ht="12.75">
      <c r="A351" s="1">
        <v>200</v>
      </c>
      <c r="B351" s="1">
        <v>5</v>
      </c>
      <c r="C351" s="7">
        <v>1100</v>
      </c>
      <c r="D351" s="7">
        <v>12018</v>
      </c>
      <c r="E351" s="1"/>
      <c r="F351" s="1" t="s">
        <v>111</v>
      </c>
      <c r="G351" s="2">
        <v>1</v>
      </c>
      <c r="H351" s="2">
        <v>1</v>
      </c>
      <c r="I351" s="2">
        <v>1</v>
      </c>
      <c r="J351" s="2">
        <v>2</v>
      </c>
      <c r="K351" s="2">
        <v>0</v>
      </c>
      <c r="L351" s="2">
        <v>0</v>
      </c>
      <c r="M351" s="4">
        <v>241812</v>
      </c>
      <c r="N351" s="4">
        <v>0</v>
      </c>
      <c r="O351" s="4">
        <v>10000</v>
      </c>
      <c r="P351" s="4">
        <v>0</v>
      </c>
      <c r="Q351" s="4">
        <v>0</v>
      </c>
      <c r="R351" s="4">
        <f aca="true" t="shared" si="80" ref="R351:R379">SUM(M351:Q351)</f>
        <v>251812</v>
      </c>
      <c r="S351" s="4">
        <v>26006</v>
      </c>
      <c r="T351" s="4">
        <v>0</v>
      </c>
      <c r="U351" s="4">
        <v>0</v>
      </c>
      <c r="V351" s="4">
        <v>0</v>
      </c>
      <c r="W351" s="4">
        <f aca="true" t="shared" si="81" ref="W351:W379">SUM(R351:V351)</f>
        <v>277818</v>
      </c>
    </row>
    <row r="352" spans="1:23" ht="12.75">
      <c r="A352" s="1">
        <v>200</v>
      </c>
      <c r="B352" s="1">
        <v>5</v>
      </c>
      <c r="C352" s="7">
        <v>1100</v>
      </c>
      <c r="D352" s="7">
        <v>12023</v>
      </c>
      <c r="E352" s="1"/>
      <c r="F352" s="1" t="s">
        <v>112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4">
        <v>0</v>
      </c>
      <c r="N352" s="4">
        <v>0</v>
      </c>
      <c r="O352" s="4">
        <v>86034</v>
      </c>
      <c r="P352" s="4">
        <v>0</v>
      </c>
      <c r="Q352" s="4">
        <v>0</v>
      </c>
      <c r="R352" s="4">
        <f t="shared" si="80"/>
        <v>86034</v>
      </c>
      <c r="S352" s="4">
        <v>244172</v>
      </c>
      <c r="T352" s="4">
        <v>0</v>
      </c>
      <c r="U352" s="4">
        <v>0</v>
      </c>
      <c r="V352" s="4">
        <v>0</v>
      </c>
      <c r="W352" s="4">
        <f t="shared" si="81"/>
        <v>330206</v>
      </c>
    </row>
    <row r="353" spans="1:23" ht="12.75">
      <c r="A353" s="1">
        <v>210</v>
      </c>
      <c r="B353" s="1">
        <v>5</v>
      </c>
      <c r="C353" s="7">
        <v>1100</v>
      </c>
      <c r="D353" s="7">
        <v>12025</v>
      </c>
      <c r="E353" s="1"/>
      <c r="F353" s="1" t="s">
        <v>113</v>
      </c>
      <c r="G353" s="2">
        <v>0</v>
      </c>
      <c r="H353" s="2">
        <v>1</v>
      </c>
      <c r="I353" s="2">
        <v>2</v>
      </c>
      <c r="J353" s="2">
        <v>0</v>
      </c>
      <c r="K353" s="2">
        <v>0</v>
      </c>
      <c r="L353" s="2">
        <v>0</v>
      </c>
      <c r="M353" s="4">
        <v>153552</v>
      </c>
      <c r="N353" s="4">
        <v>0</v>
      </c>
      <c r="O353" s="4">
        <v>0</v>
      </c>
      <c r="P353" s="4">
        <v>0</v>
      </c>
      <c r="Q353" s="4">
        <v>0</v>
      </c>
      <c r="R353" s="4">
        <f t="shared" si="80"/>
        <v>153552</v>
      </c>
      <c r="S353" s="4">
        <v>62550</v>
      </c>
      <c r="T353" s="4">
        <v>0</v>
      </c>
      <c r="U353" s="4">
        <v>0</v>
      </c>
      <c r="V353" s="4">
        <v>0</v>
      </c>
      <c r="W353" s="4">
        <f t="shared" si="81"/>
        <v>216102</v>
      </c>
    </row>
    <row r="354" spans="1:23" ht="12.75">
      <c r="A354" s="1">
        <v>270</v>
      </c>
      <c r="B354" s="1">
        <v>5</v>
      </c>
      <c r="C354" s="7">
        <v>1100</v>
      </c>
      <c r="D354" s="7">
        <v>12027</v>
      </c>
      <c r="E354" s="1"/>
      <c r="F354" s="1" t="s">
        <v>557</v>
      </c>
      <c r="G354" s="2">
        <v>0</v>
      </c>
      <c r="H354" s="2">
        <v>0</v>
      </c>
      <c r="I354" s="2">
        <v>3</v>
      </c>
      <c r="J354" s="2">
        <v>4</v>
      </c>
      <c r="K354" s="2">
        <v>0</v>
      </c>
      <c r="L354" s="2">
        <v>0</v>
      </c>
      <c r="M354" s="4">
        <v>149254</v>
      </c>
      <c r="N354" s="4">
        <v>0</v>
      </c>
      <c r="O354" s="4">
        <v>0</v>
      </c>
      <c r="P354" s="4">
        <v>0</v>
      </c>
      <c r="Q354" s="4">
        <v>0</v>
      </c>
      <c r="R354" s="4">
        <f t="shared" si="80"/>
        <v>149254</v>
      </c>
      <c r="S354" s="4">
        <v>0</v>
      </c>
      <c r="T354" s="4">
        <v>0</v>
      </c>
      <c r="U354" s="4">
        <v>0</v>
      </c>
      <c r="V354" s="4">
        <v>0</v>
      </c>
      <c r="W354" s="4">
        <f t="shared" si="81"/>
        <v>149254</v>
      </c>
    </row>
    <row r="355" spans="1:23" ht="12.75">
      <c r="A355" s="1">
        <v>210</v>
      </c>
      <c r="B355" s="1">
        <v>5</v>
      </c>
      <c r="C355" s="7">
        <v>1100</v>
      </c>
      <c r="D355" s="7">
        <v>12028</v>
      </c>
      <c r="E355" s="1"/>
      <c r="F355" s="1" t="s">
        <v>114</v>
      </c>
      <c r="G355" s="2">
        <v>3</v>
      </c>
      <c r="H355" s="2">
        <v>0</v>
      </c>
      <c r="I355" s="2">
        <v>6</v>
      </c>
      <c r="J355" s="2">
        <v>1</v>
      </c>
      <c r="K355" s="2">
        <v>0.75</v>
      </c>
      <c r="L355" s="2">
        <v>0</v>
      </c>
      <c r="M355" s="4">
        <v>751020</v>
      </c>
      <c r="N355" s="4">
        <v>0</v>
      </c>
      <c r="O355" s="4">
        <v>0</v>
      </c>
      <c r="P355" s="4">
        <v>0</v>
      </c>
      <c r="Q355" s="4">
        <v>0</v>
      </c>
      <c r="R355" s="4">
        <f t="shared" si="80"/>
        <v>751020</v>
      </c>
      <c r="S355" s="4">
        <v>0</v>
      </c>
      <c r="T355" s="4">
        <v>0</v>
      </c>
      <c r="U355" s="4">
        <v>0</v>
      </c>
      <c r="V355" s="4">
        <v>0</v>
      </c>
      <c r="W355" s="4">
        <f t="shared" si="81"/>
        <v>751020</v>
      </c>
    </row>
    <row r="356" spans="1:23" ht="12.75">
      <c r="A356" s="1">
        <v>230</v>
      </c>
      <c r="B356" s="1">
        <v>5</v>
      </c>
      <c r="C356" s="7">
        <v>1100</v>
      </c>
      <c r="D356" s="7">
        <v>12029</v>
      </c>
      <c r="E356" s="1"/>
      <c r="F356" s="1" t="s">
        <v>115</v>
      </c>
      <c r="G356" s="2">
        <v>2</v>
      </c>
      <c r="H356" s="2">
        <v>0</v>
      </c>
      <c r="I356" s="2">
        <v>4</v>
      </c>
      <c r="J356" s="2">
        <v>0.619</v>
      </c>
      <c r="K356" s="2">
        <v>0.75</v>
      </c>
      <c r="L356" s="2">
        <v>0</v>
      </c>
      <c r="M356" s="4">
        <v>557391</v>
      </c>
      <c r="N356" s="4">
        <v>0</v>
      </c>
      <c r="O356" s="4">
        <v>0</v>
      </c>
      <c r="P356" s="4">
        <v>0</v>
      </c>
      <c r="Q356" s="4">
        <v>0</v>
      </c>
      <c r="R356" s="4">
        <f t="shared" si="80"/>
        <v>557391</v>
      </c>
      <c r="S356" s="4">
        <v>5000</v>
      </c>
      <c r="T356" s="4">
        <v>0</v>
      </c>
      <c r="U356" s="4">
        <v>0</v>
      </c>
      <c r="V356" s="4">
        <v>0</v>
      </c>
      <c r="W356" s="4">
        <f t="shared" si="81"/>
        <v>562391</v>
      </c>
    </row>
    <row r="357" spans="1:23" ht="12.75">
      <c r="A357" s="1">
        <v>270</v>
      </c>
      <c r="B357" s="1">
        <v>5</v>
      </c>
      <c r="C357" s="7">
        <v>1100</v>
      </c>
      <c r="D357" s="7">
        <v>12030</v>
      </c>
      <c r="E357" s="1"/>
      <c r="F357" s="1" t="s">
        <v>116</v>
      </c>
      <c r="G357" s="2">
        <v>2</v>
      </c>
      <c r="H357" s="2">
        <v>0</v>
      </c>
      <c r="I357" s="2">
        <v>4</v>
      </c>
      <c r="J357" s="2">
        <v>0</v>
      </c>
      <c r="K357" s="2">
        <v>0</v>
      </c>
      <c r="L357" s="2">
        <v>0</v>
      </c>
      <c r="M357" s="4">
        <v>415368</v>
      </c>
      <c r="N357" s="4">
        <v>0</v>
      </c>
      <c r="O357" s="4">
        <v>0</v>
      </c>
      <c r="P357" s="4">
        <v>0</v>
      </c>
      <c r="Q357" s="4">
        <v>0</v>
      </c>
      <c r="R357" s="4">
        <f t="shared" si="80"/>
        <v>415368</v>
      </c>
      <c r="S357" s="4">
        <v>0</v>
      </c>
      <c r="T357" s="4">
        <v>0</v>
      </c>
      <c r="U357" s="4">
        <v>0</v>
      </c>
      <c r="V357" s="4">
        <v>0</v>
      </c>
      <c r="W357" s="4">
        <f t="shared" si="81"/>
        <v>415368</v>
      </c>
    </row>
    <row r="358" spans="1:23" ht="12.75">
      <c r="A358" s="1">
        <v>240</v>
      </c>
      <c r="B358" s="1">
        <v>5</v>
      </c>
      <c r="C358" s="7">
        <v>1100</v>
      </c>
      <c r="D358" s="7">
        <v>12031</v>
      </c>
      <c r="E358" s="1"/>
      <c r="F358" s="1" t="s">
        <v>117</v>
      </c>
      <c r="G358" s="2">
        <v>1</v>
      </c>
      <c r="H358" s="2">
        <v>0</v>
      </c>
      <c r="I358" s="2">
        <v>2</v>
      </c>
      <c r="J358" s="2">
        <v>0</v>
      </c>
      <c r="K358" s="2">
        <v>0</v>
      </c>
      <c r="L358" s="2">
        <v>0</v>
      </c>
      <c r="M358" s="4">
        <v>259752</v>
      </c>
      <c r="N358" s="4">
        <v>0</v>
      </c>
      <c r="O358" s="4">
        <v>0</v>
      </c>
      <c r="P358" s="4">
        <v>0</v>
      </c>
      <c r="Q358" s="4">
        <v>0</v>
      </c>
      <c r="R358" s="4">
        <f t="shared" si="80"/>
        <v>259752</v>
      </c>
      <c r="S358" s="4">
        <v>47600</v>
      </c>
      <c r="T358" s="4">
        <v>0</v>
      </c>
      <c r="U358" s="4">
        <v>0</v>
      </c>
      <c r="V358" s="4">
        <v>0</v>
      </c>
      <c r="W358" s="4">
        <f t="shared" si="81"/>
        <v>307352</v>
      </c>
    </row>
    <row r="359" spans="1:23" ht="12.75">
      <c r="A359" s="1">
        <v>240</v>
      </c>
      <c r="B359" s="1">
        <v>5</v>
      </c>
      <c r="C359" s="7">
        <v>1100</v>
      </c>
      <c r="D359" s="7">
        <v>12033</v>
      </c>
      <c r="E359" s="1"/>
      <c r="F359" s="1" t="s">
        <v>118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f t="shared" si="80"/>
        <v>0</v>
      </c>
      <c r="S359" s="4">
        <v>110000</v>
      </c>
      <c r="T359" s="4">
        <v>0</v>
      </c>
      <c r="U359" s="4">
        <v>0</v>
      </c>
      <c r="V359" s="4">
        <v>0</v>
      </c>
      <c r="W359" s="4">
        <f t="shared" si="81"/>
        <v>110000</v>
      </c>
    </row>
    <row r="360" spans="1:23" ht="12.75">
      <c r="A360" s="1">
        <v>250</v>
      </c>
      <c r="B360" s="1">
        <v>5</v>
      </c>
      <c r="C360" s="7">
        <v>1100</v>
      </c>
      <c r="D360" s="7">
        <v>12034</v>
      </c>
      <c r="E360" s="1"/>
      <c r="F360" s="1" t="s">
        <v>119</v>
      </c>
      <c r="G360" s="2">
        <v>1</v>
      </c>
      <c r="H360" s="2">
        <v>2</v>
      </c>
      <c r="I360" s="2">
        <v>5</v>
      </c>
      <c r="J360" s="2">
        <v>0</v>
      </c>
      <c r="K360" s="2">
        <v>0.75</v>
      </c>
      <c r="L360" s="2">
        <v>0</v>
      </c>
      <c r="M360" s="4">
        <v>563283</v>
      </c>
      <c r="N360" s="4">
        <v>0</v>
      </c>
      <c r="O360" s="4">
        <v>24871</v>
      </c>
      <c r="P360" s="4">
        <v>0</v>
      </c>
      <c r="Q360" s="4">
        <v>0</v>
      </c>
      <c r="R360" s="4">
        <f t="shared" si="80"/>
        <v>588154</v>
      </c>
      <c r="S360" s="4">
        <v>0</v>
      </c>
      <c r="T360" s="4">
        <v>0</v>
      </c>
      <c r="U360" s="4">
        <v>0</v>
      </c>
      <c r="V360" s="4">
        <v>0</v>
      </c>
      <c r="W360" s="4">
        <f t="shared" si="81"/>
        <v>588154</v>
      </c>
    </row>
    <row r="361" spans="1:23" ht="12.75">
      <c r="A361" s="1">
        <v>260</v>
      </c>
      <c r="B361" s="1">
        <v>5</v>
      </c>
      <c r="C361" s="7">
        <v>1100</v>
      </c>
      <c r="D361" s="7">
        <v>12035</v>
      </c>
      <c r="E361" s="1"/>
      <c r="F361" s="1" t="s">
        <v>120</v>
      </c>
      <c r="G361" s="2">
        <v>1.766</v>
      </c>
      <c r="H361" s="2">
        <v>0</v>
      </c>
      <c r="I361" s="2">
        <v>2</v>
      </c>
      <c r="J361" s="2">
        <v>0</v>
      </c>
      <c r="K361" s="2">
        <v>0</v>
      </c>
      <c r="L361" s="2">
        <v>0</v>
      </c>
      <c r="M361" s="4">
        <v>277608</v>
      </c>
      <c r="N361" s="4">
        <v>0</v>
      </c>
      <c r="O361" s="4">
        <v>0</v>
      </c>
      <c r="P361" s="4">
        <v>0</v>
      </c>
      <c r="Q361" s="4">
        <v>0</v>
      </c>
      <c r="R361" s="4">
        <f t="shared" si="80"/>
        <v>277608</v>
      </c>
      <c r="S361" s="4">
        <v>0</v>
      </c>
      <c r="T361" s="4">
        <v>0</v>
      </c>
      <c r="U361" s="4">
        <v>0</v>
      </c>
      <c r="V361" s="4">
        <v>0</v>
      </c>
      <c r="W361" s="4">
        <f t="shared" si="81"/>
        <v>277608</v>
      </c>
    </row>
    <row r="362" spans="1:23" ht="12.75">
      <c r="A362" s="1">
        <v>800</v>
      </c>
      <c r="B362" s="1">
        <v>5</v>
      </c>
      <c r="C362" s="7">
        <v>1100</v>
      </c>
      <c r="D362" s="7">
        <v>12036</v>
      </c>
      <c r="E362" s="1"/>
      <c r="F362" s="1" t="s">
        <v>121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4">
        <v>0</v>
      </c>
      <c r="N362" s="4">
        <v>27000</v>
      </c>
      <c r="O362" s="4">
        <v>8000</v>
      </c>
      <c r="P362" s="4">
        <v>0</v>
      </c>
      <c r="Q362" s="4">
        <v>0</v>
      </c>
      <c r="R362" s="4">
        <f t="shared" si="80"/>
        <v>35000</v>
      </c>
      <c r="S362" s="4">
        <v>0</v>
      </c>
      <c r="T362" s="4">
        <v>0</v>
      </c>
      <c r="U362" s="4">
        <v>0</v>
      </c>
      <c r="V362" s="4">
        <v>0</v>
      </c>
      <c r="W362" s="4">
        <f t="shared" si="81"/>
        <v>35000</v>
      </c>
    </row>
    <row r="363" spans="1:23" ht="12.75">
      <c r="A363" s="1">
        <v>800</v>
      </c>
      <c r="B363" s="1">
        <v>5</v>
      </c>
      <c r="C363" s="7">
        <v>1100</v>
      </c>
      <c r="D363" s="7">
        <v>12038</v>
      </c>
      <c r="E363" s="1"/>
      <c r="F363" s="1" t="s">
        <v>122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4">
        <v>0</v>
      </c>
      <c r="N363" s="4">
        <v>0</v>
      </c>
      <c r="O363" s="4">
        <v>11000</v>
      </c>
      <c r="P363" s="4">
        <v>0</v>
      </c>
      <c r="Q363" s="4">
        <v>0</v>
      </c>
      <c r="R363" s="4">
        <f t="shared" si="80"/>
        <v>11000</v>
      </c>
      <c r="S363" s="4">
        <v>163708</v>
      </c>
      <c r="T363" s="4">
        <v>0</v>
      </c>
      <c r="U363" s="4">
        <v>0</v>
      </c>
      <c r="V363" s="4">
        <v>0</v>
      </c>
      <c r="W363" s="4">
        <f t="shared" si="81"/>
        <v>174708</v>
      </c>
    </row>
    <row r="364" spans="1:23" ht="12.75">
      <c r="A364" s="1">
        <v>800</v>
      </c>
      <c r="B364" s="1">
        <v>5</v>
      </c>
      <c r="C364" s="7">
        <v>1100</v>
      </c>
      <c r="D364" s="7">
        <v>12040</v>
      </c>
      <c r="E364" s="1"/>
      <c r="F364" s="1" t="s">
        <v>123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4">
        <v>0</v>
      </c>
      <c r="N364" s="4">
        <v>0</v>
      </c>
      <c r="O364" s="4">
        <v>61417</v>
      </c>
      <c r="P364" s="4">
        <v>0</v>
      </c>
      <c r="Q364" s="4">
        <v>0</v>
      </c>
      <c r="R364" s="4">
        <f t="shared" si="80"/>
        <v>61417</v>
      </c>
      <c r="S364" s="4">
        <v>102576</v>
      </c>
      <c r="T364" s="4">
        <v>0</v>
      </c>
      <c r="U364" s="4">
        <v>0</v>
      </c>
      <c r="V364" s="4">
        <v>0</v>
      </c>
      <c r="W364" s="4">
        <f t="shared" si="81"/>
        <v>163993</v>
      </c>
    </row>
    <row r="365" spans="1:23" ht="12.75">
      <c r="A365" s="1">
        <v>800</v>
      </c>
      <c r="B365" s="1">
        <v>5</v>
      </c>
      <c r="C365" s="7">
        <v>1100</v>
      </c>
      <c r="D365" s="7">
        <v>12041</v>
      </c>
      <c r="E365" s="1"/>
      <c r="F365" s="1" t="s">
        <v>124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4">
        <v>0</v>
      </c>
      <c r="N365" s="4">
        <v>0</v>
      </c>
      <c r="O365" s="4">
        <v>124000</v>
      </c>
      <c r="P365" s="4">
        <v>0</v>
      </c>
      <c r="Q365" s="4">
        <v>0</v>
      </c>
      <c r="R365" s="4">
        <f t="shared" si="80"/>
        <v>124000</v>
      </c>
      <c r="S365" s="4">
        <v>63818</v>
      </c>
      <c r="T365" s="4">
        <v>0</v>
      </c>
      <c r="U365" s="4">
        <v>0</v>
      </c>
      <c r="V365" s="4">
        <v>0</v>
      </c>
      <c r="W365" s="4">
        <f t="shared" si="81"/>
        <v>187818</v>
      </c>
    </row>
    <row r="366" spans="1:23" ht="12.75">
      <c r="A366" s="1">
        <v>220</v>
      </c>
      <c r="B366" s="1">
        <v>5</v>
      </c>
      <c r="C366" s="7">
        <v>1100</v>
      </c>
      <c r="D366" s="7">
        <v>15220</v>
      </c>
      <c r="E366" s="1"/>
      <c r="F366" s="1" t="s">
        <v>239</v>
      </c>
      <c r="G366" s="2">
        <v>1</v>
      </c>
      <c r="H366" s="2">
        <v>0</v>
      </c>
      <c r="I366" s="2">
        <v>1</v>
      </c>
      <c r="J366" s="2">
        <v>0</v>
      </c>
      <c r="K366" s="2">
        <v>0</v>
      </c>
      <c r="L366" s="2">
        <v>0</v>
      </c>
      <c r="M366" s="4">
        <v>151668</v>
      </c>
      <c r="N366" s="4">
        <v>0</v>
      </c>
      <c r="O366" s="4">
        <v>39100</v>
      </c>
      <c r="P366" s="4">
        <v>0</v>
      </c>
      <c r="Q366" s="4">
        <v>0</v>
      </c>
      <c r="R366" s="4">
        <f t="shared" si="80"/>
        <v>190768</v>
      </c>
      <c r="S366" s="4">
        <v>0</v>
      </c>
      <c r="T366" s="4">
        <v>0</v>
      </c>
      <c r="U366" s="4">
        <v>0</v>
      </c>
      <c r="V366" s="4">
        <v>0</v>
      </c>
      <c r="W366" s="4">
        <f t="shared" si="81"/>
        <v>190768</v>
      </c>
    </row>
    <row r="367" spans="1:23" ht="12.75">
      <c r="A367" s="1">
        <v>220</v>
      </c>
      <c r="B367" s="1">
        <v>5</v>
      </c>
      <c r="C367" s="7">
        <v>1100</v>
      </c>
      <c r="D367" s="7">
        <v>15229</v>
      </c>
      <c r="E367" s="1"/>
      <c r="F367" s="1" t="s">
        <v>240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f t="shared" si="80"/>
        <v>0</v>
      </c>
      <c r="S367" s="4">
        <v>21150</v>
      </c>
      <c r="T367" s="4">
        <v>0</v>
      </c>
      <c r="U367" s="4">
        <v>0</v>
      </c>
      <c r="V367" s="4">
        <v>0</v>
      </c>
      <c r="W367" s="4">
        <f t="shared" si="81"/>
        <v>21150</v>
      </c>
    </row>
    <row r="368" spans="1:23" ht="12.75">
      <c r="A368" s="1">
        <v>260</v>
      </c>
      <c r="B368" s="1">
        <v>5</v>
      </c>
      <c r="C368" s="7">
        <v>1100</v>
      </c>
      <c r="D368" s="7">
        <v>16020</v>
      </c>
      <c r="E368" s="1"/>
      <c r="F368" s="1" t="s">
        <v>399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4">
        <v>0</v>
      </c>
      <c r="N368" s="4">
        <v>0</v>
      </c>
      <c r="O368" s="4">
        <v>1000</v>
      </c>
      <c r="P368" s="4">
        <v>0</v>
      </c>
      <c r="Q368" s="4">
        <v>0</v>
      </c>
      <c r="R368" s="4">
        <f t="shared" si="80"/>
        <v>1000</v>
      </c>
      <c r="S368" s="4">
        <v>11600</v>
      </c>
      <c r="T368" s="4">
        <v>0</v>
      </c>
      <c r="U368" s="4">
        <v>0</v>
      </c>
      <c r="V368" s="4">
        <v>0</v>
      </c>
      <c r="W368" s="4">
        <f t="shared" si="81"/>
        <v>12600</v>
      </c>
    </row>
    <row r="369" spans="1:23" ht="12.75">
      <c r="A369" s="1">
        <v>220</v>
      </c>
      <c r="B369" s="1">
        <v>5</v>
      </c>
      <c r="C369" s="7">
        <v>1100</v>
      </c>
      <c r="D369" s="7">
        <v>16048</v>
      </c>
      <c r="E369" s="1"/>
      <c r="F369" s="1" t="s">
        <v>400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f t="shared" si="80"/>
        <v>0</v>
      </c>
      <c r="S369" s="4">
        <v>41160</v>
      </c>
      <c r="T369" s="4">
        <v>0</v>
      </c>
      <c r="U369" s="4">
        <v>0</v>
      </c>
      <c r="V369" s="4">
        <v>0</v>
      </c>
      <c r="W369" s="4">
        <f t="shared" si="81"/>
        <v>41160</v>
      </c>
    </row>
    <row r="370" spans="1:23" ht="12.75">
      <c r="A370" s="1">
        <v>200</v>
      </c>
      <c r="B370" s="1">
        <v>5</v>
      </c>
      <c r="C370" s="7">
        <v>1100</v>
      </c>
      <c r="D370" s="7">
        <v>16051</v>
      </c>
      <c r="E370" s="1"/>
      <c r="F370" s="1" t="s">
        <v>558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f t="shared" si="80"/>
        <v>0</v>
      </c>
      <c r="S370" s="4">
        <v>42000</v>
      </c>
      <c r="T370" s="4">
        <v>0</v>
      </c>
      <c r="U370" s="4">
        <v>0</v>
      </c>
      <c r="V370" s="4">
        <v>0</v>
      </c>
      <c r="W370" s="4">
        <f t="shared" si="81"/>
        <v>42000</v>
      </c>
    </row>
    <row r="371" spans="1:23" ht="12.75">
      <c r="A371" s="1">
        <v>210</v>
      </c>
      <c r="B371" s="1">
        <v>5</v>
      </c>
      <c r="C371" s="7">
        <v>1100</v>
      </c>
      <c r="D371" s="7">
        <v>16052</v>
      </c>
      <c r="E371" s="1"/>
      <c r="F371" s="1" t="s">
        <v>497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f t="shared" si="80"/>
        <v>0</v>
      </c>
      <c r="S371" s="4">
        <v>162600</v>
      </c>
      <c r="T371" s="4">
        <v>0</v>
      </c>
      <c r="U371" s="4">
        <v>0</v>
      </c>
      <c r="V371" s="4">
        <v>0</v>
      </c>
      <c r="W371" s="4">
        <f t="shared" si="81"/>
        <v>162600</v>
      </c>
    </row>
    <row r="372" spans="1:23" ht="12.75">
      <c r="A372" s="1">
        <v>230</v>
      </c>
      <c r="B372" s="1">
        <v>5</v>
      </c>
      <c r="C372" s="7">
        <v>1100</v>
      </c>
      <c r="D372" s="7">
        <v>16053</v>
      </c>
      <c r="E372" s="1"/>
      <c r="F372" s="1" t="s">
        <v>401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f t="shared" si="80"/>
        <v>0</v>
      </c>
      <c r="S372" s="4">
        <v>64800</v>
      </c>
      <c r="T372" s="4">
        <v>0</v>
      </c>
      <c r="U372" s="4">
        <v>0</v>
      </c>
      <c r="V372" s="4">
        <v>0</v>
      </c>
      <c r="W372" s="4">
        <f t="shared" si="81"/>
        <v>64800</v>
      </c>
    </row>
    <row r="373" spans="1:23" ht="12.75">
      <c r="A373" s="1">
        <v>250</v>
      </c>
      <c r="B373" s="1">
        <v>5</v>
      </c>
      <c r="C373" s="7">
        <v>1100</v>
      </c>
      <c r="D373" s="7">
        <v>16066</v>
      </c>
      <c r="E373" s="1"/>
      <c r="F373" s="1" t="s">
        <v>402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f t="shared" si="80"/>
        <v>0</v>
      </c>
      <c r="S373" s="4">
        <v>69000</v>
      </c>
      <c r="T373" s="4">
        <v>0</v>
      </c>
      <c r="U373" s="4">
        <v>0</v>
      </c>
      <c r="V373" s="4">
        <v>0</v>
      </c>
      <c r="W373" s="4">
        <f t="shared" si="81"/>
        <v>69000</v>
      </c>
    </row>
    <row r="374" spans="1:23" ht="12.75">
      <c r="A374" s="1">
        <v>800</v>
      </c>
      <c r="B374" s="1">
        <v>5</v>
      </c>
      <c r="C374" s="7">
        <v>1100</v>
      </c>
      <c r="D374" s="7">
        <v>16071</v>
      </c>
      <c r="E374" s="1"/>
      <c r="F374" s="1" t="s">
        <v>403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f t="shared" si="80"/>
        <v>0</v>
      </c>
      <c r="S374" s="4">
        <v>383518</v>
      </c>
      <c r="T374" s="4">
        <v>0</v>
      </c>
      <c r="U374" s="4">
        <v>0</v>
      </c>
      <c r="V374" s="4">
        <v>0</v>
      </c>
      <c r="W374" s="4">
        <f t="shared" si="81"/>
        <v>383518</v>
      </c>
    </row>
    <row r="375" spans="1:23" ht="12.75">
      <c r="A375" s="1">
        <v>310</v>
      </c>
      <c r="B375" s="1">
        <v>5</v>
      </c>
      <c r="C375" s="7">
        <v>1100</v>
      </c>
      <c r="D375" s="7">
        <v>16253</v>
      </c>
      <c r="E375" s="1"/>
      <c r="F375" s="1" t="s">
        <v>559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f t="shared" si="80"/>
        <v>0</v>
      </c>
      <c r="S375" s="4">
        <v>28550</v>
      </c>
      <c r="T375" s="4">
        <v>0</v>
      </c>
      <c r="U375" s="4">
        <v>0</v>
      </c>
      <c r="V375" s="4">
        <v>0</v>
      </c>
      <c r="W375" s="4">
        <f t="shared" si="81"/>
        <v>28550</v>
      </c>
    </row>
    <row r="376" spans="1:23" ht="12.75">
      <c r="A376" s="1">
        <v>310</v>
      </c>
      <c r="B376" s="1">
        <v>5</v>
      </c>
      <c r="C376" s="7">
        <v>1100</v>
      </c>
      <c r="D376" s="7">
        <v>16254</v>
      </c>
      <c r="E376" s="1"/>
      <c r="F376" s="1" t="s">
        <v>406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f t="shared" si="80"/>
        <v>0</v>
      </c>
      <c r="S376" s="4">
        <v>19000</v>
      </c>
      <c r="T376" s="4">
        <v>0</v>
      </c>
      <c r="U376" s="4">
        <v>0</v>
      </c>
      <c r="V376" s="4">
        <v>0</v>
      </c>
      <c r="W376" s="4">
        <f t="shared" si="81"/>
        <v>19000</v>
      </c>
    </row>
    <row r="377" spans="1:23" ht="12.75">
      <c r="A377" s="1">
        <v>800</v>
      </c>
      <c r="B377" s="1">
        <v>5</v>
      </c>
      <c r="C377" s="7">
        <v>1100</v>
      </c>
      <c r="D377" s="7">
        <v>16649</v>
      </c>
      <c r="E377" s="1"/>
      <c r="F377" s="1" t="s">
        <v>419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4">
        <v>0</v>
      </c>
      <c r="N377" s="4">
        <v>0</v>
      </c>
      <c r="O377" s="4">
        <v>14700</v>
      </c>
      <c r="P377" s="4">
        <v>0</v>
      </c>
      <c r="Q377" s="4">
        <v>0</v>
      </c>
      <c r="R377" s="4">
        <f t="shared" si="80"/>
        <v>14700</v>
      </c>
      <c r="S377" s="4">
        <v>67670</v>
      </c>
      <c r="T377" s="4">
        <v>0</v>
      </c>
      <c r="U377" s="4">
        <v>0</v>
      </c>
      <c r="V377" s="4">
        <v>0</v>
      </c>
      <c r="W377" s="4">
        <f t="shared" si="81"/>
        <v>82370</v>
      </c>
    </row>
    <row r="378" spans="1:23" ht="12.75">
      <c r="A378" s="1">
        <v>200</v>
      </c>
      <c r="B378" s="1">
        <v>5</v>
      </c>
      <c r="C378" s="7">
        <v>1100</v>
      </c>
      <c r="D378" s="7">
        <v>16863</v>
      </c>
      <c r="E378" s="1"/>
      <c r="F378" s="1" t="s">
        <v>424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f t="shared" si="80"/>
        <v>0</v>
      </c>
      <c r="S378" s="4">
        <v>75000</v>
      </c>
      <c r="T378" s="4">
        <v>0</v>
      </c>
      <c r="U378" s="4">
        <v>0</v>
      </c>
      <c r="V378" s="4">
        <v>0</v>
      </c>
      <c r="W378" s="4">
        <f t="shared" si="81"/>
        <v>75000</v>
      </c>
    </row>
    <row r="379" spans="1:23" ht="12.75">
      <c r="A379" s="1">
        <v>200</v>
      </c>
      <c r="B379" s="1">
        <v>5</v>
      </c>
      <c r="C379" s="7">
        <v>1100</v>
      </c>
      <c r="D379" s="7">
        <v>17788</v>
      </c>
      <c r="E379" s="1"/>
      <c r="F379" s="1" t="s">
        <v>452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3">
        <v>0</v>
      </c>
      <c r="N379" s="23">
        <v>0</v>
      </c>
      <c r="O379" s="23">
        <v>135000</v>
      </c>
      <c r="P379" s="23">
        <v>0</v>
      </c>
      <c r="Q379" s="23">
        <v>0</v>
      </c>
      <c r="R379" s="23">
        <f t="shared" si="80"/>
        <v>135000</v>
      </c>
      <c r="S379" s="23">
        <v>46000</v>
      </c>
      <c r="T379" s="23">
        <v>0</v>
      </c>
      <c r="U379" s="23">
        <v>0</v>
      </c>
      <c r="V379" s="23">
        <v>0</v>
      </c>
      <c r="W379" s="23">
        <f t="shared" si="81"/>
        <v>181000</v>
      </c>
    </row>
    <row r="380" spans="1:23" ht="12.75">
      <c r="A380" s="1"/>
      <c r="B380" s="1"/>
      <c r="C380" s="7"/>
      <c r="D380" s="7"/>
      <c r="E380" s="1"/>
      <c r="F380" s="1"/>
      <c r="G380" s="2"/>
      <c r="H380" s="2"/>
      <c r="I380" s="2"/>
      <c r="J380" s="2"/>
      <c r="K380" s="2"/>
      <c r="L380" s="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4" ht="12.75">
      <c r="A381" s="1"/>
      <c r="B381" s="1"/>
      <c r="C381" s="7"/>
      <c r="D381" s="7"/>
      <c r="E381" s="1"/>
      <c r="F381" s="6" t="s">
        <v>560</v>
      </c>
      <c r="G381" s="2">
        <f aca="true" t="shared" si="82" ref="G381:M381">SUM(G340:G380)</f>
        <v>22.266</v>
      </c>
      <c r="H381" s="2">
        <f t="shared" si="82"/>
        <v>36.419</v>
      </c>
      <c r="I381" s="2">
        <f t="shared" si="82"/>
        <v>141.09</v>
      </c>
      <c r="J381" s="2">
        <f t="shared" si="82"/>
        <v>9.619</v>
      </c>
      <c r="K381" s="2">
        <f t="shared" si="82"/>
        <v>3.25</v>
      </c>
      <c r="L381" s="2">
        <f t="shared" si="82"/>
        <v>0</v>
      </c>
      <c r="M381" s="4">
        <f t="shared" si="82"/>
        <v>10126247</v>
      </c>
      <c r="N381" s="4">
        <f aca="true" t="shared" si="83" ref="N381:W381">SUM(N340:N380)</f>
        <v>27000</v>
      </c>
      <c r="O381" s="4">
        <f t="shared" si="83"/>
        <v>857509</v>
      </c>
      <c r="P381" s="4">
        <f t="shared" si="83"/>
        <v>0</v>
      </c>
      <c r="Q381" s="4">
        <f t="shared" si="83"/>
        <v>3155636</v>
      </c>
      <c r="R381" s="4">
        <f t="shared" si="83"/>
        <v>14166392</v>
      </c>
      <c r="S381" s="4">
        <f t="shared" si="83"/>
        <v>5665379</v>
      </c>
      <c r="T381" s="4">
        <f t="shared" si="83"/>
        <v>0</v>
      </c>
      <c r="U381" s="4">
        <f t="shared" si="83"/>
        <v>0</v>
      </c>
      <c r="V381" s="4">
        <f t="shared" si="83"/>
        <v>149357</v>
      </c>
      <c r="W381" s="4">
        <f t="shared" si="83"/>
        <v>19981128</v>
      </c>
      <c r="X381" s="5"/>
    </row>
    <row r="382" spans="1:23" ht="12.75">
      <c r="A382" s="1"/>
      <c r="B382" s="1"/>
      <c r="C382" s="7"/>
      <c r="D382" s="7"/>
      <c r="E382" s="1"/>
      <c r="F382" s="1"/>
      <c r="G382" s="2"/>
      <c r="H382" s="2"/>
      <c r="I382" s="2"/>
      <c r="J382" s="2"/>
      <c r="K382" s="2"/>
      <c r="L382" s="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>
      <c r="A383" s="1"/>
      <c r="B383" s="1"/>
      <c r="C383" s="7"/>
      <c r="D383" s="7"/>
      <c r="E383" s="1"/>
      <c r="F383" s="6" t="s">
        <v>508</v>
      </c>
      <c r="G383" s="2"/>
      <c r="H383" s="2"/>
      <c r="I383" s="2"/>
      <c r="J383" s="2"/>
      <c r="K383" s="2"/>
      <c r="L383" s="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>
      <c r="A384" s="1"/>
      <c r="B384" s="1"/>
      <c r="C384" s="7"/>
      <c r="D384" s="7"/>
      <c r="E384" s="1"/>
      <c r="F384" s="1"/>
      <c r="G384" s="2"/>
      <c r="H384" s="2"/>
      <c r="I384" s="2"/>
      <c r="J384" s="2"/>
      <c r="K384" s="2"/>
      <c r="L384" s="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>
      <c r="A385" s="1">
        <v>160</v>
      </c>
      <c r="B385" s="1">
        <v>9</v>
      </c>
      <c r="C385" s="7">
        <v>1100</v>
      </c>
      <c r="D385" s="7">
        <v>12445</v>
      </c>
      <c r="E385" s="1"/>
      <c r="F385" s="1" t="s">
        <v>564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4">
        <v>0</v>
      </c>
      <c r="N385" s="4">
        <v>0</v>
      </c>
      <c r="O385" s="4">
        <v>0</v>
      </c>
      <c r="P385" s="4">
        <v>0</v>
      </c>
      <c r="Q385" s="4">
        <v>1472129</v>
      </c>
      <c r="R385" s="4">
        <f aca="true" t="shared" si="84" ref="R385:R420">SUM(M385:Q385)</f>
        <v>1472129</v>
      </c>
      <c r="S385" s="4">
        <v>0</v>
      </c>
      <c r="T385" s="4">
        <v>0</v>
      </c>
      <c r="U385" s="4">
        <v>0</v>
      </c>
      <c r="V385" s="4">
        <v>0</v>
      </c>
      <c r="W385" s="4">
        <f aca="true" t="shared" si="85" ref="W385:W420">SUM(R385:V385)</f>
        <v>1472129</v>
      </c>
    </row>
    <row r="386" spans="1:23" ht="12.75">
      <c r="A386" s="1">
        <v>160</v>
      </c>
      <c r="B386" s="1">
        <v>9</v>
      </c>
      <c r="C386" s="7">
        <v>1100</v>
      </c>
      <c r="D386" s="7">
        <v>12447</v>
      </c>
      <c r="E386" s="1"/>
      <c r="F386" s="1" t="s">
        <v>565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4">
        <v>0</v>
      </c>
      <c r="N386" s="4">
        <v>0</v>
      </c>
      <c r="O386" s="4">
        <v>0</v>
      </c>
      <c r="P386" s="4">
        <v>0</v>
      </c>
      <c r="Q386" s="4">
        <v>4987</v>
      </c>
      <c r="R386" s="4">
        <f t="shared" si="84"/>
        <v>4987</v>
      </c>
      <c r="S386" s="4">
        <v>0</v>
      </c>
      <c r="T386" s="4">
        <v>0</v>
      </c>
      <c r="U386" s="4">
        <v>0</v>
      </c>
      <c r="V386" s="4">
        <v>0</v>
      </c>
      <c r="W386" s="4">
        <f t="shared" si="85"/>
        <v>4987</v>
      </c>
    </row>
    <row r="387" spans="1:23" ht="12.75">
      <c r="A387" s="1">
        <v>310</v>
      </c>
      <c r="B387" s="1">
        <v>9</v>
      </c>
      <c r="C387" s="7">
        <v>1100</v>
      </c>
      <c r="D387" s="7">
        <v>12450</v>
      </c>
      <c r="E387" s="1"/>
      <c r="F387" s="1" t="s">
        <v>100</v>
      </c>
      <c r="G387" s="2">
        <v>0</v>
      </c>
      <c r="H387" s="2">
        <v>0</v>
      </c>
      <c r="I387" s="2">
        <v>2.5</v>
      </c>
      <c r="J387" s="2">
        <v>0</v>
      </c>
      <c r="K387" s="2">
        <v>0</v>
      </c>
      <c r="L387" s="2">
        <v>0</v>
      </c>
      <c r="M387" s="4">
        <v>80664</v>
      </c>
      <c r="N387" s="4">
        <v>0</v>
      </c>
      <c r="O387" s="4">
        <v>2009</v>
      </c>
      <c r="P387" s="4">
        <v>0</v>
      </c>
      <c r="Q387" s="4">
        <v>0</v>
      </c>
      <c r="R387" s="4">
        <f t="shared" si="84"/>
        <v>82673</v>
      </c>
      <c r="S387" s="4">
        <v>4952</v>
      </c>
      <c r="T387" s="4">
        <v>0</v>
      </c>
      <c r="U387" s="4">
        <v>0</v>
      </c>
      <c r="V387" s="4">
        <v>1000</v>
      </c>
      <c r="W387" s="4">
        <f t="shared" si="85"/>
        <v>88625</v>
      </c>
    </row>
    <row r="388" spans="1:23" ht="12.75">
      <c r="A388" s="1">
        <v>310</v>
      </c>
      <c r="B388" s="1">
        <v>9</v>
      </c>
      <c r="C388" s="7">
        <v>1100</v>
      </c>
      <c r="D388" s="7">
        <v>12451</v>
      </c>
      <c r="E388" s="1"/>
      <c r="F388" s="1" t="s">
        <v>101</v>
      </c>
      <c r="G388" s="2">
        <v>1</v>
      </c>
      <c r="H388" s="2">
        <v>0</v>
      </c>
      <c r="I388" s="2">
        <v>17</v>
      </c>
      <c r="J388" s="2">
        <v>0</v>
      </c>
      <c r="K388" s="2">
        <v>0</v>
      </c>
      <c r="L388" s="2">
        <v>0</v>
      </c>
      <c r="M388" s="4">
        <v>622560</v>
      </c>
      <c r="N388" s="4">
        <v>0</v>
      </c>
      <c r="O388" s="4">
        <v>43170</v>
      </c>
      <c r="P388" s="4">
        <v>0</v>
      </c>
      <c r="Q388" s="4">
        <v>0</v>
      </c>
      <c r="R388" s="4">
        <f t="shared" si="84"/>
        <v>665730</v>
      </c>
      <c r="S388" s="4">
        <v>166968</v>
      </c>
      <c r="T388" s="4">
        <v>0</v>
      </c>
      <c r="U388" s="4">
        <v>0</v>
      </c>
      <c r="V388" s="4">
        <v>0</v>
      </c>
      <c r="W388" s="4">
        <f t="shared" si="85"/>
        <v>832698</v>
      </c>
    </row>
    <row r="389" spans="1:23" ht="12.75">
      <c r="A389" s="1">
        <v>310</v>
      </c>
      <c r="B389" s="1">
        <v>9</v>
      </c>
      <c r="C389" s="7">
        <v>1100</v>
      </c>
      <c r="D389" s="7">
        <v>12453</v>
      </c>
      <c r="E389" s="1"/>
      <c r="F389" s="1" t="s">
        <v>102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f t="shared" si="84"/>
        <v>0</v>
      </c>
      <c r="S389" s="4">
        <v>17330</v>
      </c>
      <c r="T389" s="4">
        <v>0</v>
      </c>
      <c r="U389" s="4">
        <v>0</v>
      </c>
      <c r="V389" s="4">
        <v>0</v>
      </c>
      <c r="W389" s="4">
        <f t="shared" si="85"/>
        <v>17330</v>
      </c>
    </row>
    <row r="390" spans="1:23" ht="12.75">
      <c r="A390" s="1">
        <v>310</v>
      </c>
      <c r="B390" s="1">
        <v>9</v>
      </c>
      <c r="C390" s="7">
        <v>1100</v>
      </c>
      <c r="D390" s="7">
        <v>12454</v>
      </c>
      <c r="E390" s="1"/>
      <c r="F390" s="1" t="s">
        <v>184</v>
      </c>
      <c r="G390" s="2">
        <v>1</v>
      </c>
      <c r="H390" s="2">
        <v>0</v>
      </c>
      <c r="I390" s="2">
        <v>3.103</v>
      </c>
      <c r="J390" s="2">
        <v>0</v>
      </c>
      <c r="K390" s="2">
        <v>0</v>
      </c>
      <c r="L390" s="2">
        <v>0</v>
      </c>
      <c r="M390" s="4">
        <v>152538</v>
      </c>
      <c r="N390" s="4">
        <v>0</v>
      </c>
      <c r="O390" s="4">
        <v>0</v>
      </c>
      <c r="P390" s="4">
        <v>0</v>
      </c>
      <c r="Q390" s="4">
        <v>0</v>
      </c>
      <c r="R390" s="4">
        <f t="shared" si="84"/>
        <v>152538</v>
      </c>
      <c r="S390" s="4">
        <v>4422</v>
      </c>
      <c r="T390" s="4">
        <v>0</v>
      </c>
      <c r="U390" s="4">
        <v>0</v>
      </c>
      <c r="V390" s="4">
        <v>0</v>
      </c>
      <c r="W390" s="4">
        <f t="shared" si="85"/>
        <v>156960</v>
      </c>
    </row>
    <row r="391" spans="1:23" ht="12.75">
      <c r="A391" s="1">
        <v>310</v>
      </c>
      <c r="B391" s="1">
        <v>9</v>
      </c>
      <c r="C391" s="7">
        <v>1100</v>
      </c>
      <c r="D391" s="7">
        <v>12455</v>
      </c>
      <c r="E391" s="1"/>
      <c r="F391" s="1" t="s">
        <v>185</v>
      </c>
      <c r="G391" s="2">
        <v>1</v>
      </c>
      <c r="H391" s="2">
        <v>0</v>
      </c>
      <c r="I391" s="2">
        <v>20</v>
      </c>
      <c r="J391" s="2">
        <v>0</v>
      </c>
      <c r="K391" s="2">
        <v>0</v>
      </c>
      <c r="L391" s="2">
        <v>0</v>
      </c>
      <c r="M391" s="4">
        <v>710016</v>
      </c>
      <c r="N391" s="4">
        <v>0</v>
      </c>
      <c r="O391" s="4">
        <v>8720</v>
      </c>
      <c r="P391" s="4">
        <v>0</v>
      </c>
      <c r="Q391" s="4">
        <v>0</v>
      </c>
      <c r="R391" s="4">
        <f t="shared" si="84"/>
        <v>718736</v>
      </c>
      <c r="S391" s="4">
        <v>57719</v>
      </c>
      <c r="T391" s="4">
        <v>0</v>
      </c>
      <c r="U391" s="4">
        <v>0</v>
      </c>
      <c r="V391" s="4">
        <v>0</v>
      </c>
      <c r="W391" s="4">
        <f t="shared" si="85"/>
        <v>776455</v>
      </c>
    </row>
    <row r="392" spans="1:23" ht="12.75">
      <c r="A392" s="1">
        <v>310</v>
      </c>
      <c r="B392" s="1">
        <v>9</v>
      </c>
      <c r="C392" s="7">
        <v>1100</v>
      </c>
      <c r="D392" s="7">
        <v>12457</v>
      </c>
      <c r="E392" s="1"/>
      <c r="F392" s="1" t="s">
        <v>186</v>
      </c>
      <c r="G392" s="2">
        <v>1</v>
      </c>
      <c r="H392" s="2">
        <v>0</v>
      </c>
      <c r="I392" s="2">
        <v>5</v>
      </c>
      <c r="J392" s="2">
        <v>0</v>
      </c>
      <c r="K392" s="2">
        <v>0</v>
      </c>
      <c r="L392" s="2">
        <v>0</v>
      </c>
      <c r="M392" s="4">
        <v>271692</v>
      </c>
      <c r="N392" s="4">
        <v>0</v>
      </c>
      <c r="O392" s="4">
        <v>61008</v>
      </c>
      <c r="P392" s="4">
        <v>2599</v>
      </c>
      <c r="Q392" s="4">
        <v>0</v>
      </c>
      <c r="R392" s="4">
        <f t="shared" si="84"/>
        <v>335299</v>
      </c>
      <c r="S392" s="4">
        <v>13861</v>
      </c>
      <c r="T392" s="4">
        <v>0</v>
      </c>
      <c r="U392" s="4">
        <v>0</v>
      </c>
      <c r="V392" s="4">
        <v>0</v>
      </c>
      <c r="W392" s="4">
        <f t="shared" si="85"/>
        <v>349160</v>
      </c>
    </row>
    <row r="393" spans="1:23" ht="12.75">
      <c r="A393" s="1">
        <v>210</v>
      </c>
      <c r="B393" s="1">
        <v>9</v>
      </c>
      <c r="C393" s="7">
        <v>1100</v>
      </c>
      <c r="D393" s="7">
        <v>12458</v>
      </c>
      <c r="E393" s="1"/>
      <c r="F393" s="1" t="s">
        <v>187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f t="shared" si="84"/>
        <v>0</v>
      </c>
      <c r="S393" s="4">
        <v>0</v>
      </c>
      <c r="T393" s="4">
        <v>0</v>
      </c>
      <c r="U393" s="4">
        <v>0</v>
      </c>
      <c r="V393" s="4">
        <v>88000</v>
      </c>
      <c r="W393" s="4">
        <f t="shared" si="85"/>
        <v>88000</v>
      </c>
    </row>
    <row r="394" spans="1:23" ht="12.75">
      <c r="A394" s="1">
        <v>310</v>
      </c>
      <c r="B394" s="1">
        <v>9</v>
      </c>
      <c r="C394" s="7">
        <v>1100</v>
      </c>
      <c r="D394" s="7">
        <v>12460</v>
      </c>
      <c r="E394" s="1"/>
      <c r="F394" s="1" t="s">
        <v>188</v>
      </c>
      <c r="G394" s="2">
        <v>0</v>
      </c>
      <c r="H394" s="2">
        <v>0</v>
      </c>
      <c r="I394" s="2">
        <v>1</v>
      </c>
      <c r="J394" s="2">
        <v>0</v>
      </c>
      <c r="K394" s="2">
        <v>0</v>
      </c>
      <c r="L394" s="2">
        <v>0</v>
      </c>
      <c r="M394" s="4">
        <v>32052</v>
      </c>
      <c r="N394" s="4">
        <v>0</v>
      </c>
      <c r="O394" s="4">
        <v>500</v>
      </c>
      <c r="P394" s="4">
        <v>0</v>
      </c>
      <c r="Q394" s="4">
        <v>0</v>
      </c>
      <c r="R394" s="4">
        <f t="shared" si="84"/>
        <v>32552</v>
      </c>
      <c r="S394" s="4">
        <v>2659</v>
      </c>
      <c r="T394" s="4">
        <v>0</v>
      </c>
      <c r="U394" s="4">
        <v>0</v>
      </c>
      <c r="V394" s="4">
        <v>100</v>
      </c>
      <c r="W394" s="4">
        <f t="shared" si="85"/>
        <v>35311</v>
      </c>
    </row>
    <row r="395" spans="1:23" ht="12.75">
      <c r="A395" s="1">
        <v>101</v>
      </c>
      <c r="B395" s="1">
        <v>9</v>
      </c>
      <c r="C395" s="7">
        <v>1100</v>
      </c>
      <c r="D395" s="7">
        <v>12461</v>
      </c>
      <c r="E395" s="1"/>
      <c r="F395" s="1" t="s">
        <v>189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f t="shared" si="84"/>
        <v>0</v>
      </c>
      <c r="S395" s="4">
        <v>6985</v>
      </c>
      <c r="T395" s="4">
        <v>0</v>
      </c>
      <c r="U395" s="4">
        <v>0</v>
      </c>
      <c r="V395" s="4">
        <v>0</v>
      </c>
      <c r="W395" s="4">
        <f t="shared" si="85"/>
        <v>6985</v>
      </c>
    </row>
    <row r="396" spans="1:23" ht="12.75">
      <c r="A396" s="1">
        <v>230</v>
      </c>
      <c r="B396" s="1">
        <v>9</v>
      </c>
      <c r="C396" s="7">
        <v>1100</v>
      </c>
      <c r="D396" s="7">
        <v>12462</v>
      </c>
      <c r="E396" s="1"/>
      <c r="F396" s="1" t="s">
        <v>190</v>
      </c>
      <c r="G396" s="2">
        <v>0</v>
      </c>
      <c r="H396" s="2">
        <v>0</v>
      </c>
      <c r="I396" s="2">
        <v>3</v>
      </c>
      <c r="J396" s="2">
        <v>0</v>
      </c>
      <c r="K396" s="2">
        <v>0</v>
      </c>
      <c r="L396" s="2">
        <v>0</v>
      </c>
      <c r="M396" s="4">
        <v>111228</v>
      </c>
      <c r="N396" s="4">
        <v>0</v>
      </c>
      <c r="O396" s="4">
        <v>11000</v>
      </c>
      <c r="P396" s="4">
        <v>0</v>
      </c>
      <c r="Q396" s="4">
        <v>0</v>
      </c>
      <c r="R396" s="4">
        <f t="shared" si="84"/>
        <v>122228</v>
      </c>
      <c r="S396" s="4">
        <v>12000</v>
      </c>
      <c r="T396" s="4">
        <v>0</v>
      </c>
      <c r="U396" s="4">
        <v>0</v>
      </c>
      <c r="V396" s="4">
        <v>0</v>
      </c>
      <c r="W396" s="4">
        <f t="shared" si="85"/>
        <v>134228</v>
      </c>
    </row>
    <row r="397" spans="1:23" ht="12.75">
      <c r="A397" s="1">
        <v>200</v>
      </c>
      <c r="B397" s="1">
        <v>9</v>
      </c>
      <c r="C397" s="7">
        <v>1100</v>
      </c>
      <c r="D397" s="7">
        <v>12463</v>
      </c>
      <c r="E397" s="1"/>
      <c r="F397" s="1" t="s">
        <v>191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f t="shared" si="84"/>
        <v>0</v>
      </c>
      <c r="S397" s="4">
        <v>4575</v>
      </c>
      <c r="T397" s="4">
        <v>0</v>
      </c>
      <c r="U397" s="4">
        <v>0</v>
      </c>
      <c r="V397" s="4">
        <v>0</v>
      </c>
      <c r="W397" s="4">
        <f t="shared" si="85"/>
        <v>4575</v>
      </c>
    </row>
    <row r="398" spans="1:23" ht="12.75">
      <c r="A398" s="1">
        <v>210</v>
      </c>
      <c r="B398" s="1">
        <v>9</v>
      </c>
      <c r="C398" s="7">
        <v>1100</v>
      </c>
      <c r="D398" s="7">
        <v>12464</v>
      </c>
      <c r="E398" s="1"/>
      <c r="F398" s="1" t="s">
        <v>561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f t="shared" si="84"/>
        <v>0</v>
      </c>
      <c r="S398" s="4">
        <v>6330</v>
      </c>
      <c r="T398" s="4">
        <v>0</v>
      </c>
      <c r="U398" s="4">
        <v>0</v>
      </c>
      <c r="V398" s="4">
        <v>0</v>
      </c>
      <c r="W398" s="4">
        <f t="shared" si="85"/>
        <v>6330</v>
      </c>
    </row>
    <row r="399" spans="1:23" ht="12.75">
      <c r="A399" s="1">
        <v>310</v>
      </c>
      <c r="B399" s="1">
        <v>9</v>
      </c>
      <c r="C399" s="7">
        <v>1100</v>
      </c>
      <c r="D399" s="7">
        <v>12466</v>
      </c>
      <c r="E399" s="1"/>
      <c r="F399" s="1" t="s">
        <v>192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4">
        <v>0</v>
      </c>
      <c r="N399" s="4">
        <v>0</v>
      </c>
      <c r="O399" s="4">
        <v>16560</v>
      </c>
      <c r="P399" s="4">
        <v>0</v>
      </c>
      <c r="Q399" s="4">
        <v>0</v>
      </c>
      <c r="R399" s="4">
        <f t="shared" si="84"/>
        <v>16560</v>
      </c>
      <c r="S399" s="4">
        <v>0</v>
      </c>
      <c r="T399" s="4">
        <v>0</v>
      </c>
      <c r="U399" s="4">
        <v>0</v>
      </c>
      <c r="V399" s="4">
        <v>0</v>
      </c>
      <c r="W399" s="4">
        <f t="shared" si="85"/>
        <v>16560</v>
      </c>
    </row>
    <row r="400" spans="1:23" ht="12.75">
      <c r="A400" s="1">
        <v>310</v>
      </c>
      <c r="B400" s="1">
        <v>9</v>
      </c>
      <c r="C400" s="7">
        <v>1100</v>
      </c>
      <c r="D400" s="7">
        <v>12467</v>
      </c>
      <c r="E400" s="1"/>
      <c r="F400" s="1" t="s">
        <v>193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4">
        <v>0</v>
      </c>
      <c r="N400" s="4">
        <v>0</v>
      </c>
      <c r="O400" s="4">
        <v>23750</v>
      </c>
      <c r="P400" s="4">
        <v>0</v>
      </c>
      <c r="Q400" s="4">
        <v>0</v>
      </c>
      <c r="R400" s="4">
        <f t="shared" si="84"/>
        <v>23750</v>
      </c>
      <c r="S400" s="4">
        <v>3031</v>
      </c>
      <c r="T400" s="4">
        <v>0</v>
      </c>
      <c r="U400" s="4">
        <v>0</v>
      </c>
      <c r="V400" s="4">
        <v>0</v>
      </c>
      <c r="W400" s="4">
        <f t="shared" si="85"/>
        <v>26781</v>
      </c>
    </row>
    <row r="401" spans="1:23" ht="12.75">
      <c r="A401" s="1">
        <v>310</v>
      </c>
      <c r="B401" s="1">
        <v>9</v>
      </c>
      <c r="C401" s="7">
        <v>1100</v>
      </c>
      <c r="D401" s="7">
        <v>12469</v>
      </c>
      <c r="E401" s="1"/>
      <c r="F401" s="1" t="s">
        <v>194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4">
        <v>0</v>
      </c>
      <c r="N401" s="4">
        <v>0</v>
      </c>
      <c r="O401" s="4">
        <v>9009</v>
      </c>
      <c r="P401" s="4">
        <v>0</v>
      </c>
      <c r="Q401" s="4">
        <v>0</v>
      </c>
      <c r="R401" s="4">
        <f t="shared" si="84"/>
        <v>9009</v>
      </c>
      <c r="S401" s="4">
        <v>93991</v>
      </c>
      <c r="T401" s="4">
        <v>0</v>
      </c>
      <c r="U401" s="4">
        <v>0</v>
      </c>
      <c r="V401" s="4">
        <v>0</v>
      </c>
      <c r="W401" s="4">
        <f t="shared" si="85"/>
        <v>103000</v>
      </c>
    </row>
    <row r="402" spans="1:23" ht="12.75">
      <c r="A402" s="1">
        <v>310</v>
      </c>
      <c r="B402" s="1">
        <v>9</v>
      </c>
      <c r="C402" s="7">
        <v>1100</v>
      </c>
      <c r="D402" s="7">
        <v>12471</v>
      </c>
      <c r="E402" s="1"/>
      <c r="F402" s="1" t="s">
        <v>195</v>
      </c>
      <c r="G402" s="2">
        <v>1</v>
      </c>
      <c r="H402" s="2">
        <v>0</v>
      </c>
      <c r="I402" s="2">
        <v>19</v>
      </c>
      <c r="J402" s="2">
        <v>0</v>
      </c>
      <c r="K402" s="2">
        <v>0</v>
      </c>
      <c r="L402" s="2">
        <v>0</v>
      </c>
      <c r="M402" s="4">
        <v>696144</v>
      </c>
      <c r="N402" s="4">
        <v>0</v>
      </c>
      <c r="O402" s="4">
        <v>38161</v>
      </c>
      <c r="P402" s="4">
        <v>0</v>
      </c>
      <c r="Q402" s="4">
        <v>0</v>
      </c>
      <c r="R402" s="4">
        <f t="shared" si="84"/>
        <v>734305</v>
      </c>
      <c r="S402" s="4">
        <v>358760</v>
      </c>
      <c r="T402" s="4">
        <v>0</v>
      </c>
      <c r="U402" s="4">
        <v>0</v>
      </c>
      <c r="V402" s="4">
        <v>5000</v>
      </c>
      <c r="W402" s="4">
        <f t="shared" si="85"/>
        <v>1098065</v>
      </c>
    </row>
    <row r="403" spans="1:23" ht="12.75">
      <c r="A403" s="1">
        <v>310</v>
      </c>
      <c r="B403" s="1">
        <v>9</v>
      </c>
      <c r="C403" s="7">
        <v>1100</v>
      </c>
      <c r="D403" s="7">
        <v>12474</v>
      </c>
      <c r="E403" s="1"/>
      <c r="F403" s="1" t="s">
        <v>196</v>
      </c>
      <c r="G403" s="2">
        <v>1</v>
      </c>
      <c r="H403" s="2">
        <v>0</v>
      </c>
      <c r="I403" s="2">
        <v>10</v>
      </c>
      <c r="J403" s="2">
        <v>0</v>
      </c>
      <c r="K403" s="2">
        <v>0</v>
      </c>
      <c r="L403" s="2">
        <v>0</v>
      </c>
      <c r="M403" s="4">
        <v>390588</v>
      </c>
      <c r="N403" s="4">
        <v>0</v>
      </c>
      <c r="O403" s="4">
        <v>85580</v>
      </c>
      <c r="P403" s="4">
        <v>0</v>
      </c>
      <c r="Q403" s="4">
        <v>0</v>
      </c>
      <c r="R403" s="4">
        <f t="shared" si="84"/>
        <v>476168</v>
      </c>
      <c r="S403" s="4">
        <v>47859</v>
      </c>
      <c r="T403" s="4">
        <v>0</v>
      </c>
      <c r="U403" s="4">
        <v>0</v>
      </c>
      <c r="V403" s="4">
        <v>0</v>
      </c>
      <c r="W403" s="4">
        <f t="shared" si="85"/>
        <v>524027</v>
      </c>
    </row>
    <row r="404" spans="1:23" ht="12.75">
      <c r="A404" s="1">
        <v>310</v>
      </c>
      <c r="B404" s="1">
        <v>9</v>
      </c>
      <c r="C404" s="7">
        <v>1100</v>
      </c>
      <c r="D404" s="7">
        <v>12476</v>
      </c>
      <c r="E404" s="1"/>
      <c r="F404" s="1" t="s">
        <v>197</v>
      </c>
      <c r="G404" s="2">
        <v>1</v>
      </c>
      <c r="H404" s="2">
        <v>0</v>
      </c>
      <c r="I404" s="2">
        <v>6</v>
      </c>
      <c r="J404" s="2">
        <v>0</v>
      </c>
      <c r="K404" s="2">
        <v>0</v>
      </c>
      <c r="L404" s="2">
        <v>0</v>
      </c>
      <c r="M404" s="4">
        <v>329064</v>
      </c>
      <c r="N404" s="4">
        <v>0</v>
      </c>
      <c r="O404" s="4">
        <v>7669</v>
      </c>
      <c r="P404" s="4">
        <v>0</v>
      </c>
      <c r="Q404" s="4">
        <v>0</v>
      </c>
      <c r="R404" s="4">
        <f t="shared" si="84"/>
        <v>336733</v>
      </c>
      <c r="S404" s="4">
        <v>18546</v>
      </c>
      <c r="T404" s="4">
        <v>0</v>
      </c>
      <c r="U404" s="4">
        <v>0</v>
      </c>
      <c r="V404" s="4">
        <v>0</v>
      </c>
      <c r="W404" s="4">
        <f t="shared" si="85"/>
        <v>355279</v>
      </c>
    </row>
    <row r="405" spans="1:23" ht="12.75">
      <c r="A405" s="1">
        <v>310</v>
      </c>
      <c r="B405" s="1">
        <v>9</v>
      </c>
      <c r="C405" s="7">
        <v>1100</v>
      </c>
      <c r="D405" s="7">
        <v>12478</v>
      </c>
      <c r="E405" s="1"/>
      <c r="F405" s="1" t="s">
        <v>198</v>
      </c>
      <c r="G405" s="2">
        <v>0</v>
      </c>
      <c r="H405" s="2">
        <v>0</v>
      </c>
      <c r="I405" s="2">
        <v>0.5</v>
      </c>
      <c r="J405" s="2">
        <v>0</v>
      </c>
      <c r="K405" s="2">
        <v>0</v>
      </c>
      <c r="L405" s="2">
        <v>0</v>
      </c>
      <c r="M405" s="4">
        <v>10620</v>
      </c>
      <c r="N405" s="4">
        <v>0</v>
      </c>
      <c r="O405" s="4">
        <v>582</v>
      </c>
      <c r="P405" s="4">
        <v>0</v>
      </c>
      <c r="Q405" s="4">
        <v>0</v>
      </c>
      <c r="R405" s="4">
        <f t="shared" si="84"/>
        <v>11202</v>
      </c>
      <c r="S405" s="4">
        <v>14798</v>
      </c>
      <c r="T405" s="4">
        <v>0</v>
      </c>
      <c r="U405" s="4">
        <v>0</v>
      </c>
      <c r="V405" s="4">
        <v>0</v>
      </c>
      <c r="W405" s="4">
        <f t="shared" si="85"/>
        <v>26000</v>
      </c>
    </row>
    <row r="406" spans="1:23" ht="12.75">
      <c r="A406" s="1">
        <v>310</v>
      </c>
      <c r="B406" s="1">
        <v>9</v>
      </c>
      <c r="C406" s="7">
        <v>1100</v>
      </c>
      <c r="D406" s="7">
        <v>12479</v>
      </c>
      <c r="E406" s="1"/>
      <c r="F406" s="1" t="s">
        <v>199</v>
      </c>
      <c r="G406" s="2">
        <v>0</v>
      </c>
      <c r="H406" s="2">
        <v>0</v>
      </c>
      <c r="I406" s="2">
        <v>4</v>
      </c>
      <c r="J406" s="2">
        <v>0</v>
      </c>
      <c r="K406" s="2">
        <v>0</v>
      </c>
      <c r="L406" s="2">
        <v>0</v>
      </c>
      <c r="M406" s="4">
        <v>156984</v>
      </c>
      <c r="N406" s="4">
        <v>0</v>
      </c>
      <c r="O406" s="4">
        <v>15866</v>
      </c>
      <c r="P406" s="4">
        <v>0</v>
      </c>
      <c r="Q406" s="4">
        <v>0</v>
      </c>
      <c r="R406" s="4">
        <f t="shared" si="84"/>
        <v>172850</v>
      </c>
      <c r="S406" s="4">
        <v>19505</v>
      </c>
      <c r="T406" s="4">
        <v>0</v>
      </c>
      <c r="U406" s="4">
        <v>0</v>
      </c>
      <c r="V406" s="4">
        <v>0</v>
      </c>
      <c r="W406" s="4">
        <f t="shared" si="85"/>
        <v>192355</v>
      </c>
    </row>
    <row r="407" spans="1:23" ht="12.75">
      <c r="A407" s="1">
        <v>310</v>
      </c>
      <c r="B407" s="1">
        <v>9</v>
      </c>
      <c r="C407" s="7">
        <v>1100</v>
      </c>
      <c r="D407" s="7">
        <v>12481</v>
      </c>
      <c r="E407" s="1"/>
      <c r="F407" s="1" t="s">
        <v>200</v>
      </c>
      <c r="G407" s="2">
        <v>0</v>
      </c>
      <c r="H407" s="2">
        <v>0</v>
      </c>
      <c r="I407" s="2">
        <v>1</v>
      </c>
      <c r="J407" s="2">
        <v>0</v>
      </c>
      <c r="K407" s="2">
        <v>0</v>
      </c>
      <c r="L407" s="2">
        <v>0</v>
      </c>
      <c r="M407" s="4">
        <v>38520</v>
      </c>
      <c r="N407" s="4">
        <v>0</v>
      </c>
      <c r="O407" s="4">
        <v>0</v>
      </c>
      <c r="P407" s="4">
        <v>0</v>
      </c>
      <c r="Q407" s="4">
        <v>0</v>
      </c>
      <c r="R407" s="4">
        <f t="shared" si="84"/>
        <v>38520</v>
      </c>
      <c r="S407" s="4">
        <v>0</v>
      </c>
      <c r="T407" s="4">
        <v>0</v>
      </c>
      <c r="U407" s="4">
        <v>0</v>
      </c>
      <c r="V407" s="4">
        <v>0</v>
      </c>
      <c r="W407" s="4">
        <f t="shared" si="85"/>
        <v>38520</v>
      </c>
    </row>
    <row r="408" spans="1:23" ht="12.75">
      <c r="A408" s="1">
        <v>310</v>
      </c>
      <c r="B408" s="1">
        <v>9</v>
      </c>
      <c r="C408" s="7">
        <v>1311</v>
      </c>
      <c r="D408" s="7">
        <v>12482</v>
      </c>
      <c r="E408" s="1"/>
      <c r="F408" s="1" t="s">
        <v>201</v>
      </c>
      <c r="G408" s="2">
        <v>1</v>
      </c>
      <c r="H408" s="2">
        <v>0</v>
      </c>
      <c r="I408" s="2">
        <v>12</v>
      </c>
      <c r="J408" s="2">
        <v>0</v>
      </c>
      <c r="K408" s="2">
        <v>0</v>
      </c>
      <c r="L408" s="2">
        <v>0</v>
      </c>
      <c r="M408" s="4">
        <v>729480</v>
      </c>
      <c r="N408" s="4">
        <v>0</v>
      </c>
      <c r="O408" s="4">
        <v>105028</v>
      </c>
      <c r="P408" s="4">
        <v>0</v>
      </c>
      <c r="Q408" s="4">
        <v>0</v>
      </c>
      <c r="R408" s="4">
        <f t="shared" si="84"/>
        <v>834508</v>
      </c>
      <c r="S408" s="4">
        <v>100000</v>
      </c>
      <c r="T408" s="4">
        <v>0</v>
      </c>
      <c r="U408" s="4">
        <v>0</v>
      </c>
      <c r="V408" s="4">
        <v>193379</v>
      </c>
      <c r="W408" s="4">
        <f t="shared" si="85"/>
        <v>1127887</v>
      </c>
    </row>
    <row r="409" spans="1:23" ht="12.75">
      <c r="A409" s="1">
        <v>310</v>
      </c>
      <c r="B409" s="1">
        <v>9</v>
      </c>
      <c r="C409" s="7">
        <v>1100</v>
      </c>
      <c r="D409" s="7">
        <v>12484</v>
      </c>
      <c r="E409" s="1"/>
      <c r="F409" s="1" t="s">
        <v>202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4">
        <v>0</v>
      </c>
      <c r="N409" s="4">
        <v>0</v>
      </c>
      <c r="O409" s="4">
        <v>28119</v>
      </c>
      <c r="P409" s="4">
        <v>0</v>
      </c>
      <c r="Q409" s="4">
        <v>0</v>
      </c>
      <c r="R409" s="4">
        <f t="shared" si="84"/>
        <v>28119</v>
      </c>
      <c r="S409" s="4">
        <v>33103</v>
      </c>
      <c r="T409" s="4">
        <v>0</v>
      </c>
      <c r="U409" s="4">
        <v>0</v>
      </c>
      <c r="V409" s="4">
        <v>250</v>
      </c>
      <c r="W409" s="4">
        <f t="shared" si="85"/>
        <v>61472</v>
      </c>
    </row>
    <row r="410" spans="1:23" ht="12.75">
      <c r="A410" s="1">
        <v>210</v>
      </c>
      <c r="B410" s="1">
        <v>9</v>
      </c>
      <c r="C410" s="7">
        <v>1100</v>
      </c>
      <c r="D410" s="7">
        <v>12487</v>
      </c>
      <c r="E410" s="1"/>
      <c r="F410" s="1" t="s">
        <v>203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f t="shared" si="84"/>
        <v>0</v>
      </c>
      <c r="S410" s="4">
        <v>10000</v>
      </c>
      <c r="T410" s="4">
        <v>0</v>
      </c>
      <c r="U410" s="4">
        <v>0</v>
      </c>
      <c r="V410" s="4">
        <v>0</v>
      </c>
      <c r="W410" s="4">
        <f t="shared" si="85"/>
        <v>10000</v>
      </c>
    </row>
    <row r="411" spans="1:23" ht="12.75">
      <c r="A411" s="1">
        <v>210</v>
      </c>
      <c r="B411" s="1">
        <v>9</v>
      </c>
      <c r="C411" s="7">
        <v>1100</v>
      </c>
      <c r="D411" s="7">
        <v>12488</v>
      </c>
      <c r="E411" s="1"/>
      <c r="F411" s="1" t="s">
        <v>204</v>
      </c>
      <c r="G411" s="2">
        <v>0</v>
      </c>
      <c r="H411" s="2">
        <v>0</v>
      </c>
      <c r="I411" s="2">
        <v>0</v>
      </c>
      <c r="J411" s="2">
        <v>1</v>
      </c>
      <c r="K411" s="2">
        <v>0</v>
      </c>
      <c r="L411" s="2">
        <v>0</v>
      </c>
      <c r="M411" s="4">
        <v>76884</v>
      </c>
      <c r="N411" s="4">
        <v>0</v>
      </c>
      <c r="O411" s="4">
        <v>0</v>
      </c>
      <c r="P411" s="4">
        <v>0</v>
      </c>
      <c r="Q411" s="4">
        <v>0</v>
      </c>
      <c r="R411" s="4">
        <f t="shared" si="84"/>
        <v>76884</v>
      </c>
      <c r="S411" s="4">
        <v>13000</v>
      </c>
      <c r="T411" s="4">
        <v>0</v>
      </c>
      <c r="U411" s="4">
        <v>0</v>
      </c>
      <c r="V411" s="4">
        <v>0</v>
      </c>
      <c r="W411" s="4">
        <f t="shared" si="85"/>
        <v>89884</v>
      </c>
    </row>
    <row r="412" spans="1:23" ht="12.75">
      <c r="A412" s="1">
        <v>310</v>
      </c>
      <c r="B412" s="1">
        <v>9</v>
      </c>
      <c r="C412" s="7">
        <v>1100</v>
      </c>
      <c r="D412" s="7">
        <v>12490</v>
      </c>
      <c r="E412" s="1"/>
      <c r="F412" s="1" t="s">
        <v>205</v>
      </c>
      <c r="G412" s="2">
        <v>0</v>
      </c>
      <c r="H412" s="2">
        <v>0</v>
      </c>
      <c r="I412" s="2">
        <v>1</v>
      </c>
      <c r="J412" s="2">
        <v>0</v>
      </c>
      <c r="K412" s="2">
        <v>0</v>
      </c>
      <c r="L412" s="2">
        <v>0</v>
      </c>
      <c r="M412" s="4">
        <v>18216</v>
      </c>
      <c r="N412" s="4">
        <v>0</v>
      </c>
      <c r="O412" s="4">
        <v>0</v>
      </c>
      <c r="P412" s="4">
        <v>0</v>
      </c>
      <c r="Q412" s="4">
        <v>0</v>
      </c>
      <c r="R412" s="4">
        <f t="shared" si="84"/>
        <v>18216</v>
      </c>
      <c r="S412" s="4">
        <v>2646</v>
      </c>
      <c r="T412" s="4">
        <v>0</v>
      </c>
      <c r="U412" s="4">
        <v>0</v>
      </c>
      <c r="V412" s="4">
        <v>0</v>
      </c>
      <c r="W412" s="4">
        <f t="shared" si="85"/>
        <v>20862</v>
      </c>
    </row>
    <row r="413" spans="1:23" ht="12.75">
      <c r="A413" s="1">
        <v>310</v>
      </c>
      <c r="B413" s="1">
        <v>9</v>
      </c>
      <c r="C413" s="7">
        <v>1100</v>
      </c>
      <c r="D413" s="7">
        <v>12491</v>
      </c>
      <c r="E413" s="1"/>
      <c r="F413" s="1" t="s">
        <v>206</v>
      </c>
      <c r="G413" s="2">
        <v>0</v>
      </c>
      <c r="H413" s="2">
        <v>0</v>
      </c>
      <c r="I413" s="2">
        <v>4</v>
      </c>
      <c r="J413" s="2">
        <v>0</v>
      </c>
      <c r="K413" s="2">
        <v>0</v>
      </c>
      <c r="L413" s="2">
        <v>0</v>
      </c>
      <c r="M413" s="4">
        <v>174840</v>
      </c>
      <c r="N413" s="4">
        <v>0</v>
      </c>
      <c r="O413" s="4">
        <v>10114</v>
      </c>
      <c r="P413" s="4">
        <v>0</v>
      </c>
      <c r="Q413" s="4">
        <v>0</v>
      </c>
      <c r="R413" s="4">
        <f t="shared" si="84"/>
        <v>184954</v>
      </c>
      <c r="S413" s="4">
        <v>20844</v>
      </c>
      <c r="T413" s="4">
        <v>0</v>
      </c>
      <c r="U413" s="4">
        <v>0</v>
      </c>
      <c r="V413" s="4">
        <v>100</v>
      </c>
      <c r="W413" s="4">
        <f t="shared" si="85"/>
        <v>205898</v>
      </c>
    </row>
    <row r="414" spans="1:23" ht="12.75">
      <c r="A414" s="1">
        <v>310</v>
      </c>
      <c r="B414" s="1">
        <v>9</v>
      </c>
      <c r="C414" s="7">
        <v>1100</v>
      </c>
      <c r="D414" s="7">
        <v>12492</v>
      </c>
      <c r="E414" s="1"/>
      <c r="F414" s="1" t="s">
        <v>207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f t="shared" si="84"/>
        <v>0</v>
      </c>
      <c r="S414" s="4">
        <v>35249</v>
      </c>
      <c r="T414" s="4">
        <v>0</v>
      </c>
      <c r="U414" s="4">
        <v>0</v>
      </c>
      <c r="V414" s="4">
        <v>0</v>
      </c>
      <c r="W414" s="4">
        <f t="shared" si="85"/>
        <v>35249</v>
      </c>
    </row>
    <row r="415" spans="1:23" ht="12.75">
      <c r="A415" s="1">
        <v>220</v>
      </c>
      <c r="B415" s="1">
        <v>9</v>
      </c>
      <c r="C415" s="7">
        <v>1100</v>
      </c>
      <c r="D415" s="7">
        <v>15520</v>
      </c>
      <c r="E415" s="1"/>
      <c r="F415" s="1" t="s">
        <v>322</v>
      </c>
      <c r="G415" s="2">
        <v>0</v>
      </c>
      <c r="H415" s="2">
        <v>0</v>
      </c>
      <c r="I415" s="2">
        <v>0</v>
      </c>
      <c r="J415" s="2">
        <v>0.75</v>
      </c>
      <c r="K415" s="2">
        <v>0</v>
      </c>
      <c r="L415" s="2">
        <v>0</v>
      </c>
      <c r="M415" s="4">
        <v>29790</v>
      </c>
      <c r="N415" s="4">
        <v>0</v>
      </c>
      <c r="O415" s="4">
        <v>0</v>
      </c>
      <c r="P415" s="4">
        <v>0</v>
      </c>
      <c r="Q415" s="4">
        <v>0</v>
      </c>
      <c r="R415" s="4">
        <f t="shared" si="84"/>
        <v>29790</v>
      </c>
      <c r="S415" s="4">
        <v>49349</v>
      </c>
      <c r="T415" s="4">
        <v>0</v>
      </c>
      <c r="U415" s="4">
        <v>0</v>
      </c>
      <c r="V415" s="4">
        <v>0</v>
      </c>
      <c r="W415" s="4">
        <f t="shared" si="85"/>
        <v>79139</v>
      </c>
    </row>
    <row r="416" spans="1:23" ht="12.75">
      <c r="A416" s="1">
        <v>250</v>
      </c>
      <c r="B416" s="1">
        <v>9</v>
      </c>
      <c r="C416" s="7">
        <v>1100</v>
      </c>
      <c r="D416" s="7">
        <v>16209</v>
      </c>
      <c r="E416" s="1"/>
      <c r="F416" s="1" t="s">
        <v>562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f t="shared" si="84"/>
        <v>0</v>
      </c>
      <c r="S416" s="4">
        <v>358508</v>
      </c>
      <c r="T416" s="4">
        <v>1678613</v>
      </c>
      <c r="U416" s="4">
        <v>0</v>
      </c>
      <c r="V416" s="4">
        <v>0</v>
      </c>
      <c r="W416" s="4">
        <f t="shared" si="85"/>
        <v>2037121</v>
      </c>
    </row>
    <row r="417" spans="1:23" ht="12.75">
      <c r="A417" s="1">
        <v>160</v>
      </c>
      <c r="B417" s="1">
        <v>9</v>
      </c>
      <c r="C417" s="7">
        <v>1311</v>
      </c>
      <c r="D417" s="7">
        <v>16289</v>
      </c>
      <c r="E417" s="1"/>
      <c r="F417" s="1" t="s">
        <v>407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4">
        <v>0</v>
      </c>
      <c r="N417" s="4">
        <v>0</v>
      </c>
      <c r="O417" s="4">
        <v>0</v>
      </c>
      <c r="P417" s="4">
        <v>0</v>
      </c>
      <c r="Q417" s="4">
        <v>344503</v>
      </c>
      <c r="R417" s="4">
        <f t="shared" si="84"/>
        <v>344503</v>
      </c>
      <c r="S417" s="4">
        <v>0</v>
      </c>
      <c r="T417" s="4">
        <v>0</v>
      </c>
      <c r="U417" s="4">
        <v>0</v>
      </c>
      <c r="V417" s="4">
        <v>0</v>
      </c>
      <c r="W417" s="4">
        <f t="shared" si="85"/>
        <v>344503</v>
      </c>
    </row>
    <row r="418" spans="1:23" ht="12.75">
      <c r="A418" s="1">
        <v>310</v>
      </c>
      <c r="B418" s="1">
        <v>9</v>
      </c>
      <c r="C418" s="7">
        <v>1100</v>
      </c>
      <c r="D418" s="7">
        <v>16902</v>
      </c>
      <c r="E418" s="1"/>
      <c r="F418" s="1" t="s">
        <v>425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f t="shared" si="84"/>
        <v>0</v>
      </c>
      <c r="S418" s="4">
        <v>66000</v>
      </c>
      <c r="T418" s="4">
        <v>0</v>
      </c>
      <c r="U418" s="4">
        <v>0</v>
      </c>
      <c r="V418" s="4">
        <v>0</v>
      </c>
      <c r="W418" s="4">
        <f t="shared" si="85"/>
        <v>66000</v>
      </c>
    </row>
    <row r="419" spans="1:23" ht="12.75">
      <c r="A419" s="1">
        <v>410</v>
      </c>
      <c r="B419" s="1">
        <v>9</v>
      </c>
      <c r="C419" s="7">
        <v>1100</v>
      </c>
      <c r="D419" s="7">
        <v>17063</v>
      </c>
      <c r="E419" s="1"/>
      <c r="F419" s="1" t="s">
        <v>430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f t="shared" si="84"/>
        <v>0</v>
      </c>
      <c r="S419" s="4">
        <v>0</v>
      </c>
      <c r="T419" s="4">
        <v>0</v>
      </c>
      <c r="U419" s="4">
        <v>0</v>
      </c>
      <c r="V419" s="4">
        <v>10000</v>
      </c>
      <c r="W419" s="4">
        <f t="shared" si="85"/>
        <v>10000</v>
      </c>
    </row>
    <row r="420" spans="1:23" ht="12.75">
      <c r="A420" s="1">
        <v>310</v>
      </c>
      <c r="B420" s="1">
        <v>9</v>
      </c>
      <c r="C420" s="7">
        <v>1100</v>
      </c>
      <c r="D420" s="7">
        <v>17140</v>
      </c>
      <c r="E420" s="1"/>
      <c r="F420" s="1" t="s">
        <v>431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4">
        <v>0</v>
      </c>
      <c r="N420" s="4">
        <v>0</v>
      </c>
      <c r="O420" s="4">
        <v>500</v>
      </c>
      <c r="P420" s="4">
        <v>0</v>
      </c>
      <c r="Q420" s="4">
        <v>0</v>
      </c>
      <c r="R420" s="4">
        <f t="shared" si="84"/>
        <v>500</v>
      </c>
      <c r="S420" s="4">
        <v>20000</v>
      </c>
      <c r="T420" s="4">
        <v>0</v>
      </c>
      <c r="U420" s="4">
        <v>0</v>
      </c>
      <c r="V420" s="4">
        <v>24500</v>
      </c>
      <c r="W420" s="4">
        <f t="shared" si="85"/>
        <v>45000</v>
      </c>
    </row>
    <row r="421" spans="1:23" ht="12.75">
      <c r="A421" s="1">
        <v>200</v>
      </c>
      <c r="B421" s="1">
        <v>9</v>
      </c>
      <c r="C421" s="7">
        <v>1100</v>
      </c>
      <c r="D421" s="7">
        <v>17866</v>
      </c>
      <c r="E421" s="1"/>
      <c r="F421" s="1" t="s">
        <v>488</v>
      </c>
      <c r="G421" s="2">
        <v>0</v>
      </c>
      <c r="H421" s="2">
        <v>0</v>
      </c>
      <c r="I421" s="2">
        <v>1</v>
      </c>
      <c r="J421" s="2">
        <v>0</v>
      </c>
      <c r="K421" s="2">
        <v>0</v>
      </c>
      <c r="L421" s="2">
        <v>0</v>
      </c>
      <c r="M421" s="4">
        <v>30108</v>
      </c>
      <c r="N421" s="4">
        <v>0</v>
      </c>
      <c r="O421" s="4">
        <v>0</v>
      </c>
      <c r="P421" s="4">
        <v>0</v>
      </c>
      <c r="Q421" s="4">
        <v>0</v>
      </c>
      <c r="R421" s="4">
        <f>SUM(M421:Q421)</f>
        <v>30108</v>
      </c>
      <c r="S421" s="4">
        <v>20454</v>
      </c>
      <c r="T421" s="4">
        <v>0</v>
      </c>
      <c r="U421" s="4">
        <v>0</v>
      </c>
      <c r="V421" s="4">
        <v>0</v>
      </c>
      <c r="W421" s="4">
        <f>SUM(R421:V421)</f>
        <v>50562</v>
      </c>
    </row>
    <row r="422" spans="1:23" ht="12.75">
      <c r="A422" s="1">
        <v>200</v>
      </c>
      <c r="B422" s="1">
        <v>9</v>
      </c>
      <c r="C422" s="7">
        <v>1100</v>
      </c>
      <c r="D422" s="7">
        <v>18157</v>
      </c>
      <c r="E422" s="1"/>
      <c r="F422" s="1" t="s">
        <v>456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3">
        <v>0</v>
      </c>
      <c r="N422" s="23">
        <v>0</v>
      </c>
      <c r="O422" s="23">
        <v>50000</v>
      </c>
      <c r="P422" s="23">
        <v>0</v>
      </c>
      <c r="Q422" s="23">
        <v>0</v>
      </c>
      <c r="R422" s="23">
        <f>SUM(M422:Q422)</f>
        <v>50000</v>
      </c>
      <c r="S422" s="23">
        <v>0</v>
      </c>
      <c r="T422" s="23">
        <v>0</v>
      </c>
      <c r="U422" s="23">
        <v>0</v>
      </c>
      <c r="V422" s="23">
        <v>0</v>
      </c>
      <c r="W422" s="23">
        <f>SUM(R422:V422)</f>
        <v>50000</v>
      </c>
    </row>
    <row r="423" spans="1:23" ht="12.75">
      <c r="A423" s="1"/>
      <c r="B423" s="1"/>
      <c r="C423" s="7"/>
      <c r="D423" s="7"/>
      <c r="E423" s="1"/>
      <c r="F423" s="1"/>
      <c r="G423" s="2"/>
      <c r="H423" s="2"/>
      <c r="I423" s="2"/>
      <c r="J423" s="2"/>
      <c r="K423" s="2"/>
      <c r="L423" s="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4" ht="12.75">
      <c r="A424" s="1"/>
      <c r="B424" s="1"/>
      <c r="C424" s="7"/>
      <c r="D424" s="7"/>
      <c r="E424" s="1"/>
      <c r="F424" s="6" t="s">
        <v>563</v>
      </c>
      <c r="G424" s="2">
        <f aca="true" t="shared" si="86" ref="G424:M424">SUM(G385:G423)</f>
        <v>8</v>
      </c>
      <c r="H424" s="2">
        <f t="shared" si="86"/>
        <v>0</v>
      </c>
      <c r="I424" s="2">
        <f t="shared" si="86"/>
        <v>110.10300000000001</v>
      </c>
      <c r="J424" s="2">
        <f t="shared" si="86"/>
        <v>1.75</v>
      </c>
      <c r="K424" s="2">
        <f t="shared" si="86"/>
        <v>0</v>
      </c>
      <c r="L424" s="2">
        <f t="shared" si="86"/>
        <v>0</v>
      </c>
      <c r="M424" s="4">
        <f t="shared" si="86"/>
        <v>4661988</v>
      </c>
      <c r="N424" s="4">
        <f aca="true" t="shared" si="87" ref="N424:W424">SUM(N385:N423)</f>
        <v>0</v>
      </c>
      <c r="O424" s="4">
        <f t="shared" si="87"/>
        <v>517345</v>
      </c>
      <c r="P424" s="4">
        <f t="shared" si="87"/>
        <v>2599</v>
      </c>
      <c r="Q424" s="4">
        <f t="shared" si="87"/>
        <v>1821619</v>
      </c>
      <c r="R424" s="4">
        <f t="shared" si="87"/>
        <v>7003551</v>
      </c>
      <c r="S424" s="4">
        <f t="shared" si="87"/>
        <v>1583444</v>
      </c>
      <c r="T424" s="4">
        <f t="shared" si="87"/>
        <v>1678613</v>
      </c>
      <c r="U424" s="4">
        <f t="shared" si="87"/>
        <v>0</v>
      </c>
      <c r="V424" s="4">
        <f t="shared" si="87"/>
        <v>322329</v>
      </c>
      <c r="W424" s="4">
        <f t="shared" si="87"/>
        <v>10587937</v>
      </c>
      <c r="X424" s="5"/>
    </row>
    <row r="425" spans="1:23" ht="12.75">
      <c r="A425" s="1"/>
      <c r="B425" s="1"/>
      <c r="C425" s="7"/>
      <c r="D425" s="7"/>
      <c r="E425" s="1"/>
      <c r="F425" s="1"/>
      <c r="G425" s="2"/>
      <c r="H425" s="2"/>
      <c r="I425" s="2"/>
      <c r="J425" s="2"/>
      <c r="K425" s="2"/>
      <c r="L425" s="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>
      <c r="A426" s="1"/>
      <c r="B426" s="1"/>
      <c r="C426" s="7"/>
      <c r="D426" s="7"/>
      <c r="E426" s="1"/>
      <c r="F426" s="6" t="s">
        <v>507</v>
      </c>
      <c r="G426" s="2"/>
      <c r="H426" s="2"/>
      <c r="I426" s="2"/>
      <c r="J426" s="2"/>
      <c r="K426" s="2"/>
      <c r="L426" s="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>
      <c r="A427" s="1"/>
      <c r="B427" s="1"/>
      <c r="C427" s="7"/>
      <c r="D427" s="7"/>
      <c r="E427" s="1"/>
      <c r="F427" s="1"/>
      <c r="G427" s="2"/>
      <c r="H427" s="2"/>
      <c r="I427" s="2"/>
      <c r="J427" s="2"/>
      <c r="K427" s="2"/>
      <c r="L427" s="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>
      <c r="A428" s="1">
        <v>160</v>
      </c>
      <c r="B428" s="1">
        <v>8</v>
      </c>
      <c r="C428" s="7">
        <v>1100</v>
      </c>
      <c r="D428" s="7">
        <v>12348</v>
      </c>
      <c r="E428" s="1"/>
      <c r="F428" s="1" t="s">
        <v>564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4">
        <v>0</v>
      </c>
      <c r="N428" s="4">
        <v>0</v>
      </c>
      <c r="O428" s="4">
        <v>0</v>
      </c>
      <c r="P428" s="4">
        <v>0</v>
      </c>
      <c r="Q428" s="4">
        <v>3810210</v>
      </c>
      <c r="R428" s="4">
        <f aca="true" t="shared" si="88" ref="R428:R491">SUM(M428:Q428)</f>
        <v>3810210</v>
      </c>
      <c r="S428" s="4">
        <v>0</v>
      </c>
      <c r="T428" s="4">
        <v>0</v>
      </c>
      <c r="U428" s="4">
        <v>0</v>
      </c>
      <c r="V428" s="4">
        <v>0</v>
      </c>
      <c r="W428" s="4">
        <f aca="true" t="shared" si="89" ref="W428:W491">SUM(R428:V428)</f>
        <v>3810210</v>
      </c>
    </row>
    <row r="429" spans="1:23" ht="12.75">
      <c r="A429" s="1">
        <v>160</v>
      </c>
      <c r="B429" s="1">
        <v>8</v>
      </c>
      <c r="C429" s="7">
        <v>1100</v>
      </c>
      <c r="D429" s="7">
        <v>12351</v>
      </c>
      <c r="E429" s="1"/>
      <c r="F429" s="1" t="s">
        <v>565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4">
        <v>0</v>
      </c>
      <c r="N429" s="4">
        <v>0</v>
      </c>
      <c r="O429" s="4">
        <v>0</v>
      </c>
      <c r="P429" s="4">
        <v>0</v>
      </c>
      <c r="Q429" s="4">
        <v>5673</v>
      </c>
      <c r="R429" s="4">
        <f t="shared" si="88"/>
        <v>5673</v>
      </c>
      <c r="S429" s="4">
        <v>0</v>
      </c>
      <c r="T429" s="4">
        <v>0</v>
      </c>
      <c r="U429" s="4">
        <v>0</v>
      </c>
      <c r="V429" s="4">
        <v>0</v>
      </c>
      <c r="W429" s="4">
        <f t="shared" si="89"/>
        <v>5673</v>
      </c>
    </row>
    <row r="430" spans="1:23" ht="12.75">
      <c r="A430" s="1">
        <v>160</v>
      </c>
      <c r="B430" s="1">
        <v>8</v>
      </c>
      <c r="C430" s="7">
        <v>1100</v>
      </c>
      <c r="D430" s="7">
        <v>12352</v>
      </c>
      <c r="E430" s="1"/>
      <c r="F430" s="1" t="s">
        <v>572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4">
        <v>0</v>
      </c>
      <c r="N430" s="4">
        <v>0</v>
      </c>
      <c r="O430" s="4">
        <v>0</v>
      </c>
      <c r="P430" s="4">
        <v>0</v>
      </c>
      <c r="Q430" s="4">
        <v>3440</v>
      </c>
      <c r="R430" s="4">
        <f t="shared" si="88"/>
        <v>3440</v>
      </c>
      <c r="S430" s="4">
        <v>0</v>
      </c>
      <c r="T430" s="4">
        <v>0</v>
      </c>
      <c r="U430" s="4">
        <v>0</v>
      </c>
      <c r="V430" s="4">
        <v>0</v>
      </c>
      <c r="W430" s="4">
        <f t="shared" si="89"/>
        <v>3440</v>
      </c>
    </row>
    <row r="431" spans="1:23" ht="12.75">
      <c r="A431" s="1">
        <v>100</v>
      </c>
      <c r="B431" s="1">
        <v>8</v>
      </c>
      <c r="C431" s="7">
        <v>1100</v>
      </c>
      <c r="D431" s="7">
        <v>12354</v>
      </c>
      <c r="E431" s="1"/>
      <c r="F431" s="1" t="s">
        <v>54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f t="shared" si="88"/>
        <v>0</v>
      </c>
      <c r="S431" s="4">
        <v>51823</v>
      </c>
      <c r="T431" s="4">
        <v>0</v>
      </c>
      <c r="U431" s="4">
        <v>22106</v>
      </c>
      <c r="V431" s="4">
        <v>8500</v>
      </c>
      <c r="W431" s="4">
        <f t="shared" si="89"/>
        <v>82429</v>
      </c>
    </row>
    <row r="432" spans="1:23" ht="12.75">
      <c r="A432" s="1">
        <v>400</v>
      </c>
      <c r="B432" s="1">
        <v>8</v>
      </c>
      <c r="C432" s="7">
        <v>1100</v>
      </c>
      <c r="D432" s="7">
        <v>12357</v>
      </c>
      <c r="E432" s="1"/>
      <c r="F432" s="1" t="s">
        <v>55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4">
        <v>0</v>
      </c>
      <c r="N432" s="4">
        <v>0</v>
      </c>
      <c r="O432" s="4">
        <v>76267</v>
      </c>
      <c r="P432" s="4">
        <v>0</v>
      </c>
      <c r="Q432" s="4">
        <v>0</v>
      </c>
      <c r="R432" s="4">
        <f t="shared" si="88"/>
        <v>76267</v>
      </c>
      <c r="S432" s="4">
        <v>6811</v>
      </c>
      <c r="T432" s="4">
        <v>0</v>
      </c>
      <c r="U432" s="4">
        <v>0</v>
      </c>
      <c r="V432" s="4">
        <v>9045</v>
      </c>
      <c r="W432" s="4">
        <f t="shared" si="89"/>
        <v>92123</v>
      </c>
    </row>
    <row r="433" spans="1:23" ht="12.75">
      <c r="A433" s="1">
        <v>100</v>
      </c>
      <c r="B433" s="1">
        <v>8</v>
      </c>
      <c r="C433" s="7">
        <v>1100</v>
      </c>
      <c r="D433" s="7">
        <v>12358</v>
      </c>
      <c r="E433" s="1"/>
      <c r="F433" s="1" t="s">
        <v>509</v>
      </c>
      <c r="G433" s="2">
        <v>1</v>
      </c>
      <c r="H433" s="2">
        <v>0</v>
      </c>
      <c r="I433" s="2">
        <v>0</v>
      </c>
      <c r="J433" s="2">
        <v>0</v>
      </c>
      <c r="K433" s="2">
        <v>4</v>
      </c>
      <c r="L433" s="2">
        <v>0</v>
      </c>
      <c r="M433" s="4">
        <v>408372</v>
      </c>
      <c r="N433" s="4">
        <v>0</v>
      </c>
      <c r="O433" s="4">
        <v>0</v>
      </c>
      <c r="P433" s="4">
        <v>0</v>
      </c>
      <c r="Q433" s="4">
        <v>0</v>
      </c>
      <c r="R433" s="4">
        <f t="shared" si="88"/>
        <v>408372</v>
      </c>
      <c r="S433" s="4">
        <v>157248</v>
      </c>
      <c r="T433" s="4">
        <v>0</v>
      </c>
      <c r="U433" s="4">
        <v>0</v>
      </c>
      <c r="V433" s="4">
        <v>0</v>
      </c>
      <c r="W433" s="4">
        <f t="shared" si="89"/>
        <v>565620</v>
      </c>
    </row>
    <row r="434" spans="1:23" ht="12.75">
      <c r="A434" s="1">
        <v>100</v>
      </c>
      <c r="B434" s="1">
        <v>8</v>
      </c>
      <c r="C434" s="7">
        <v>1100</v>
      </c>
      <c r="D434" s="7">
        <v>12359</v>
      </c>
      <c r="E434" s="1"/>
      <c r="F434" s="1" t="s">
        <v>56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f t="shared" si="88"/>
        <v>0</v>
      </c>
      <c r="S434" s="4">
        <v>1500</v>
      </c>
      <c r="T434" s="4">
        <v>0</v>
      </c>
      <c r="U434" s="4">
        <v>0</v>
      </c>
      <c r="V434" s="4">
        <v>0</v>
      </c>
      <c r="W434" s="4">
        <f t="shared" si="89"/>
        <v>1500</v>
      </c>
    </row>
    <row r="435" spans="1:23" ht="12.75">
      <c r="A435" s="1">
        <v>800</v>
      </c>
      <c r="B435" s="1">
        <v>8</v>
      </c>
      <c r="C435" s="7">
        <v>1100</v>
      </c>
      <c r="D435" s="7">
        <v>12363</v>
      </c>
      <c r="E435" s="1"/>
      <c r="F435" s="1" t="s">
        <v>57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f t="shared" si="88"/>
        <v>0</v>
      </c>
      <c r="S435" s="4">
        <v>305400</v>
      </c>
      <c r="T435" s="4">
        <v>0</v>
      </c>
      <c r="U435" s="4">
        <v>0</v>
      </c>
      <c r="V435" s="4">
        <v>0</v>
      </c>
      <c r="W435" s="4">
        <f t="shared" si="89"/>
        <v>305400</v>
      </c>
    </row>
    <row r="436" spans="1:23" ht="12.75">
      <c r="A436" s="1">
        <v>200</v>
      </c>
      <c r="B436" s="1">
        <v>8</v>
      </c>
      <c r="C436" s="7">
        <v>1100</v>
      </c>
      <c r="D436" s="7">
        <v>12365</v>
      </c>
      <c r="E436" s="1"/>
      <c r="F436" s="1" t="s">
        <v>58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f t="shared" si="88"/>
        <v>0</v>
      </c>
      <c r="S436" s="4">
        <v>561293</v>
      </c>
      <c r="T436" s="4">
        <v>0</v>
      </c>
      <c r="U436" s="4">
        <v>0</v>
      </c>
      <c r="V436" s="4">
        <v>5000</v>
      </c>
      <c r="W436" s="4">
        <f t="shared" si="89"/>
        <v>566293</v>
      </c>
    </row>
    <row r="437" spans="1:23" ht="12.75">
      <c r="A437" s="1">
        <v>310</v>
      </c>
      <c r="B437" s="1">
        <v>8</v>
      </c>
      <c r="C437" s="7">
        <v>1100</v>
      </c>
      <c r="D437" s="7">
        <v>12366</v>
      </c>
      <c r="E437" s="1"/>
      <c r="F437" s="1" t="s">
        <v>59</v>
      </c>
      <c r="G437" s="2">
        <v>1</v>
      </c>
      <c r="H437" s="2">
        <v>0</v>
      </c>
      <c r="I437" s="2">
        <v>3</v>
      </c>
      <c r="J437" s="2">
        <v>0</v>
      </c>
      <c r="K437" s="2">
        <v>2</v>
      </c>
      <c r="L437" s="2">
        <v>0</v>
      </c>
      <c r="M437" s="4">
        <v>357408</v>
      </c>
      <c r="N437" s="4">
        <v>0</v>
      </c>
      <c r="O437" s="4">
        <v>0</v>
      </c>
      <c r="P437" s="4">
        <v>0</v>
      </c>
      <c r="Q437" s="4">
        <v>0</v>
      </c>
      <c r="R437" s="4">
        <f t="shared" si="88"/>
        <v>357408</v>
      </c>
      <c r="S437" s="4">
        <v>57921</v>
      </c>
      <c r="T437" s="4">
        <v>0</v>
      </c>
      <c r="U437" s="4">
        <v>0</v>
      </c>
      <c r="V437" s="4">
        <v>0</v>
      </c>
      <c r="W437" s="4">
        <f t="shared" si="89"/>
        <v>415329</v>
      </c>
    </row>
    <row r="438" spans="1:23" ht="12.75">
      <c r="A438" s="1">
        <v>500</v>
      </c>
      <c r="B438" s="1">
        <v>8</v>
      </c>
      <c r="C438" s="7">
        <v>1100</v>
      </c>
      <c r="D438" s="7">
        <v>12367</v>
      </c>
      <c r="E438" s="1"/>
      <c r="F438" s="1" t="s">
        <v>511</v>
      </c>
      <c r="G438" s="2">
        <v>2</v>
      </c>
      <c r="H438" s="2">
        <v>0</v>
      </c>
      <c r="I438" s="2">
        <v>3</v>
      </c>
      <c r="J438" s="2">
        <v>0</v>
      </c>
      <c r="K438" s="2">
        <v>0</v>
      </c>
      <c r="L438" s="2">
        <v>0</v>
      </c>
      <c r="M438" s="4">
        <v>393324</v>
      </c>
      <c r="N438" s="4">
        <v>0</v>
      </c>
      <c r="O438" s="4">
        <v>25068</v>
      </c>
      <c r="P438" s="4">
        <v>0</v>
      </c>
      <c r="Q438" s="4">
        <v>0</v>
      </c>
      <c r="R438" s="4">
        <f t="shared" si="88"/>
        <v>418392</v>
      </c>
      <c r="S438" s="4">
        <v>19304</v>
      </c>
      <c r="T438" s="4">
        <v>0</v>
      </c>
      <c r="U438" s="4">
        <v>0</v>
      </c>
      <c r="V438" s="4">
        <v>1218</v>
      </c>
      <c r="W438" s="4">
        <f t="shared" si="89"/>
        <v>438914</v>
      </c>
    </row>
    <row r="439" spans="1:23" ht="12.75">
      <c r="A439" s="1">
        <v>500</v>
      </c>
      <c r="B439" s="1">
        <v>8</v>
      </c>
      <c r="C439" s="7">
        <v>1100</v>
      </c>
      <c r="D439" s="7">
        <v>12369</v>
      </c>
      <c r="E439" s="1"/>
      <c r="F439" s="1" t="s">
        <v>60</v>
      </c>
      <c r="G439" s="2">
        <v>0</v>
      </c>
      <c r="H439" s="2">
        <v>0</v>
      </c>
      <c r="I439" s="2">
        <v>5</v>
      </c>
      <c r="J439" s="2">
        <v>0</v>
      </c>
      <c r="K439" s="2">
        <v>0</v>
      </c>
      <c r="L439" s="2">
        <v>0</v>
      </c>
      <c r="M439" s="4">
        <v>204720</v>
      </c>
      <c r="N439" s="4">
        <v>0</v>
      </c>
      <c r="O439" s="4">
        <v>4992</v>
      </c>
      <c r="P439" s="4">
        <v>0</v>
      </c>
      <c r="Q439" s="4">
        <v>0</v>
      </c>
      <c r="R439" s="4">
        <f t="shared" si="88"/>
        <v>209712</v>
      </c>
      <c r="S439" s="4">
        <v>4061</v>
      </c>
      <c r="T439" s="4">
        <v>0</v>
      </c>
      <c r="U439" s="4">
        <v>0</v>
      </c>
      <c r="V439" s="4">
        <v>0</v>
      </c>
      <c r="W439" s="4">
        <f t="shared" si="89"/>
        <v>213773</v>
      </c>
    </row>
    <row r="440" spans="1:23" ht="12.75">
      <c r="A440" s="1">
        <v>470</v>
      </c>
      <c r="B440" s="1">
        <v>8</v>
      </c>
      <c r="C440" s="7">
        <v>1100</v>
      </c>
      <c r="D440" s="7">
        <v>12371</v>
      </c>
      <c r="E440" s="1"/>
      <c r="F440" s="1" t="s">
        <v>61</v>
      </c>
      <c r="G440" s="2">
        <v>0</v>
      </c>
      <c r="H440" s="2">
        <v>0</v>
      </c>
      <c r="I440" s="2">
        <v>5</v>
      </c>
      <c r="J440" s="2">
        <v>0</v>
      </c>
      <c r="K440" s="2">
        <v>0</v>
      </c>
      <c r="L440" s="2">
        <v>0</v>
      </c>
      <c r="M440" s="4">
        <v>138312</v>
      </c>
      <c r="N440" s="4">
        <v>0</v>
      </c>
      <c r="O440" s="4">
        <v>3565</v>
      </c>
      <c r="P440" s="4">
        <v>0</v>
      </c>
      <c r="Q440" s="4">
        <v>0</v>
      </c>
      <c r="R440" s="4">
        <f t="shared" si="88"/>
        <v>141877</v>
      </c>
      <c r="S440" s="4">
        <v>27912</v>
      </c>
      <c r="T440" s="4">
        <v>0</v>
      </c>
      <c r="U440" s="4">
        <v>0</v>
      </c>
      <c r="V440" s="4">
        <v>0</v>
      </c>
      <c r="W440" s="4">
        <f t="shared" si="89"/>
        <v>169789</v>
      </c>
    </row>
    <row r="441" spans="1:23" ht="12.75">
      <c r="A441" s="1">
        <v>700</v>
      </c>
      <c r="B441" s="1">
        <v>8</v>
      </c>
      <c r="C441" s="7">
        <v>1100</v>
      </c>
      <c r="D441" s="7">
        <v>12372</v>
      </c>
      <c r="E441" s="1"/>
      <c r="F441" s="1" t="s">
        <v>62</v>
      </c>
      <c r="G441" s="2">
        <v>1</v>
      </c>
      <c r="H441" s="2">
        <v>0</v>
      </c>
      <c r="I441" s="2">
        <v>16</v>
      </c>
      <c r="J441" s="2">
        <v>0</v>
      </c>
      <c r="K441" s="2">
        <v>0</v>
      </c>
      <c r="L441" s="2">
        <v>0</v>
      </c>
      <c r="M441" s="4">
        <v>667128</v>
      </c>
      <c r="N441" s="4">
        <v>0</v>
      </c>
      <c r="O441" s="4">
        <v>30655</v>
      </c>
      <c r="P441" s="4">
        <v>0</v>
      </c>
      <c r="Q441" s="4">
        <v>0</v>
      </c>
      <c r="R441" s="4">
        <f t="shared" si="88"/>
        <v>697783</v>
      </c>
      <c r="S441" s="4">
        <v>190744</v>
      </c>
      <c r="T441" s="4">
        <v>0</v>
      </c>
      <c r="U441" s="4">
        <v>0</v>
      </c>
      <c r="V441" s="4">
        <v>0</v>
      </c>
      <c r="W441" s="4">
        <f t="shared" si="89"/>
        <v>888527</v>
      </c>
    </row>
    <row r="442" spans="1:23" ht="12.75">
      <c r="A442" s="1">
        <v>440</v>
      </c>
      <c r="B442" s="1">
        <v>8</v>
      </c>
      <c r="C442" s="7">
        <v>1100</v>
      </c>
      <c r="D442" s="7">
        <v>12374</v>
      </c>
      <c r="E442" s="1"/>
      <c r="F442" s="1" t="s">
        <v>63</v>
      </c>
      <c r="G442" s="2">
        <v>1</v>
      </c>
      <c r="H442" s="2">
        <v>0</v>
      </c>
      <c r="I442" s="2">
        <v>12</v>
      </c>
      <c r="J442" s="2">
        <v>0</v>
      </c>
      <c r="K442" s="2">
        <v>0</v>
      </c>
      <c r="L442" s="2">
        <v>0</v>
      </c>
      <c r="M442" s="4">
        <v>599664</v>
      </c>
      <c r="N442" s="4">
        <v>2315</v>
      </c>
      <c r="O442" s="4">
        <v>53207</v>
      </c>
      <c r="P442" s="4">
        <v>0</v>
      </c>
      <c r="Q442" s="4">
        <v>0</v>
      </c>
      <c r="R442" s="4">
        <f t="shared" si="88"/>
        <v>655186</v>
      </c>
      <c r="S442" s="4">
        <v>38784</v>
      </c>
      <c r="T442" s="4">
        <v>0</v>
      </c>
      <c r="U442" s="4">
        <v>0</v>
      </c>
      <c r="V442" s="4">
        <v>0</v>
      </c>
      <c r="W442" s="4">
        <f t="shared" si="89"/>
        <v>693970</v>
      </c>
    </row>
    <row r="443" spans="1:23" ht="12.75">
      <c r="A443" s="1">
        <v>800</v>
      </c>
      <c r="B443" s="1">
        <v>8</v>
      </c>
      <c r="C443" s="7">
        <v>1100</v>
      </c>
      <c r="D443" s="7">
        <v>12375</v>
      </c>
      <c r="E443" s="1"/>
      <c r="F443" s="1" t="s">
        <v>64</v>
      </c>
      <c r="G443" s="2">
        <v>1</v>
      </c>
      <c r="H443" s="2">
        <v>0</v>
      </c>
      <c r="I443" s="2">
        <v>25.5</v>
      </c>
      <c r="J443" s="2">
        <v>0</v>
      </c>
      <c r="K443" s="2">
        <v>0</v>
      </c>
      <c r="L443" s="2">
        <v>0</v>
      </c>
      <c r="M443" s="4">
        <v>1430058</v>
      </c>
      <c r="N443" s="4">
        <v>0</v>
      </c>
      <c r="O443" s="4">
        <v>0</v>
      </c>
      <c r="P443" s="4">
        <v>0</v>
      </c>
      <c r="Q443" s="4">
        <v>0</v>
      </c>
      <c r="R443" s="4">
        <f t="shared" si="88"/>
        <v>1430058</v>
      </c>
      <c r="S443" s="4">
        <v>0</v>
      </c>
      <c r="T443" s="4">
        <v>0</v>
      </c>
      <c r="U443" s="4">
        <v>0</v>
      </c>
      <c r="V443" s="4">
        <v>0</v>
      </c>
      <c r="W443" s="4">
        <f t="shared" si="89"/>
        <v>1430058</v>
      </c>
    </row>
    <row r="444" spans="1:23" ht="12.75">
      <c r="A444" s="1">
        <v>800</v>
      </c>
      <c r="B444" s="1">
        <v>8</v>
      </c>
      <c r="C444" s="7">
        <v>1100</v>
      </c>
      <c r="D444" s="7">
        <v>12377</v>
      </c>
      <c r="E444" s="1"/>
      <c r="F444" s="1" t="s">
        <v>65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f t="shared" si="88"/>
        <v>0</v>
      </c>
      <c r="S444" s="4">
        <v>325939</v>
      </c>
      <c r="T444" s="4">
        <v>0</v>
      </c>
      <c r="U444" s="4">
        <v>0</v>
      </c>
      <c r="V444" s="4">
        <v>0</v>
      </c>
      <c r="W444" s="4">
        <f t="shared" si="89"/>
        <v>325939</v>
      </c>
    </row>
    <row r="445" spans="1:23" ht="12.75">
      <c r="A445" s="1">
        <v>800</v>
      </c>
      <c r="B445" s="1">
        <v>8</v>
      </c>
      <c r="C445" s="7">
        <v>1100</v>
      </c>
      <c r="D445" s="7">
        <v>12379</v>
      </c>
      <c r="E445" s="1"/>
      <c r="F445" s="1" t="s">
        <v>66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4">
        <v>0</v>
      </c>
      <c r="N445" s="4">
        <v>0</v>
      </c>
      <c r="O445" s="4">
        <v>25000</v>
      </c>
      <c r="P445" s="4">
        <v>0</v>
      </c>
      <c r="Q445" s="4">
        <v>0</v>
      </c>
      <c r="R445" s="4">
        <f t="shared" si="88"/>
        <v>25000</v>
      </c>
      <c r="S445" s="4">
        <v>140116</v>
      </c>
      <c r="T445" s="4">
        <v>0</v>
      </c>
      <c r="U445" s="4">
        <v>0</v>
      </c>
      <c r="V445" s="4">
        <v>0</v>
      </c>
      <c r="W445" s="4">
        <f t="shared" si="89"/>
        <v>165116</v>
      </c>
    </row>
    <row r="446" spans="1:23" ht="12.75">
      <c r="A446" s="1">
        <v>150</v>
      </c>
      <c r="B446" s="1">
        <v>8</v>
      </c>
      <c r="C446" s="7">
        <v>1100</v>
      </c>
      <c r="D446" s="7">
        <v>12384</v>
      </c>
      <c r="E446" s="1"/>
      <c r="F446" s="1" t="s">
        <v>67</v>
      </c>
      <c r="G446" s="2">
        <v>1</v>
      </c>
      <c r="H446" s="2">
        <v>0</v>
      </c>
      <c r="I446" s="2">
        <v>4</v>
      </c>
      <c r="J446" s="2">
        <v>2</v>
      </c>
      <c r="K446" s="2">
        <v>0</v>
      </c>
      <c r="L446" s="2">
        <v>0</v>
      </c>
      <c r="M446" s="4">
        <v>340548</v>
      </c>
      <c r="N446" s="4">
        <v>0</v>
      </c>
      <c r="O446" s="4">
        <v>2132</v>
      </c>
      <c r="P446" s="4">
        <v>0</v>
      </c>
      <c r="Q446" s="4">
        <v>0</v>
      </c>
      <c r="R446" s="4">
        <f t="shared" si="88"/>
        <v>342680</v>
      </c>
      <c r="S446" s="4">
        <v>36773</v>
      </c>
      <c r="T446" s="4">
        <v>0</v>
      </c>
      <c r="U446" s="4">
        <v>0</v>
      </c>
      <c r="V446" s="4">
        <v>0</v>
      </c>
      <c r="W446" s="4">
        <f t="shared" si="89"/>
        <v>379453</v>
      </c>
    </row>
    <row r="447" spans="1:23" ht="12.75">
      <c r="A447" s="1">
        <v>900</v>
      </c>
      <c r="B447" s="1">
        <v>8</v>
      </c>
      <c r="C447" s="7">
        <v>1100</v>
      </c>
      <c r="D447" s="7">
        <v>12385</v>
      </c>
      <c r="E447" s="1"/>
      <c r="F447" s="1" t="s">
        <v>68</v>
      </c>
      <c r="G447" s="2">
        <v>2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4">
        <v>126528</v>
      </c>
      <c r="N447" s="4">
        <v>0</v>
      </c>
      <c r="O447" s="4">
        <v>0</v>
      </c>
      <c r="P447" s="4">
        <v>0</v>
      </c>
      <c r="Q447" s="4">
        <v>0</v>
      </c>
      <c r="R447" s="4">
        <f t="shared" si="88"/>
        <v>126528</v>
      </c>
      <c r="S447" s="4">
        <v>3118</v>
      </c>
      <c r="T447" s="4">
        <v>0</v>
      </c>
      <c r="U447" s="4">
        <v>0</v>
      </c>
      <c r="V447" s="4">
        <v>0</v>
      </c>
      <c r="W447" s="4">
        <f t="shared" si="89"/>
        <v>129646</v>
      </c>
    </row>
    <row r="448" spans="1:23" ht="12.75">
      <c r="A448" s="1">
        <v>280</v>
      </c>
      <c r="B448" s="1">
        <v>8</v>
      </c>
      <c r="C448" s="7">
        <v>1100</v>
      </c>
      <c r="D448" s="7">
        <v>12387</v>
      </c>
      <c r="E448" s="1"/>
      <c r="F448" s="1" t="s">
        <v>69</v>
      </c>
      <c r="G448" s="2">
        <v>0</v>
      </c>
      <c r="H448" s="2">
        <v>0</v>
      </c>
      <c r="I448" s="2">
        <v>1</v>
      </c>
      <c r="J448" s="2">
        <v>0</v>
      </c>
      <c r="K448" s="2">
        <v>0</v>
      </c>
      <c r="L448" s="2">
        <v>0</v>
      </c>
      <c r="M448" s="4">
        <v>39432</v>
      </c>
      <c r="N448" s="4">
        <v>0</v>
      </c>
      <c r="O448" s="4">
        <v>0</v>
      </c>
      <c r="P448" s="4">
        <v>0</v>
      </c>
      <c r="Q448" s="4">
        <v>0</v>
      </c>
      <c r="R448" s="4">
        <f t="shared" si="88"/>
        <v>39432</v>
      </c>
      <c r="S448" s="4">
        <v>4980</v>
      </c>
      <c r="T448" s="4">
        <v>0</v>
      </c>
      <c r="U448" s="4">
        <v>0</v>
      </c>
      <c r="V448" s="4">
        <v>3400</v>
      </c>
      <c r="W448" s="4">
        <f t="shared" si="89"/>
        <v>47812</v>
      </c>
    </row>
    <row r="449" spans="1:23" ht="12.75">
      <c r="A449" s="1">
        <v>200</v>
      </c>
      <c r="B449" s="1">
        <v>8</v>
      </c>
      <c r="C449" s="7">
        <v>1100</v>
      </c>
      <c r="D449" s="7">
        <v>12389</v>
      </c>
      <c r="E449" s="1"/>
      <c r="F449" s="1" t="s">
        <v>70</v>
      </c>
      <c r="G449" s="2">
        <v>3</v>
      </c>
      <c r="H449" s="2">
        <v>0</v>
      </c>
      <c r="I449" s="2">
        <v>4</v>
      </c>
      <c r="J449" s="2">
        <v>2</v>
      </c>
      <c r="K449" s="2">
        <v>0</v>
      </c>
      <c r="L449" s="2">
        <v>0</v>
      </c>
      <c r="M449" s="4">
        <v>729996</v>
      </c>
      <c r="N449" s="4">
        <v>0</v>
      </c>
      <c r="O449" s="4">
        <v>109080</v>
      </c>
      <c r="P449" s="4">
        <v>0</v>
      </c>
      <c r="Q449" s="4">
        <v>0</v>
      </c>
      <c r="R449" s="4">
        <f t="shared" si="88"/>
        <v>839076</v>
      </c>
      <c r="S449" s="4">
        <v>255942</v>
      </c>
      <c r="T449" s="4">
        <v>0</v>
      </c>
      <c r="U449" s="4">
        <v>0</v>
      </c>
      <c r="V449" s="4">
        <v>25000</v>
      </c>
      <c r="W449" s="4">
        <f t="shared" si="89"/>
        <v>1120018</v>
      </c>
    </row>
    <row r="450" spans="1:23" ht="12.75">
      <c r="A450" s="1">
        <v>200</v>
      </c>
      <c r="B450" s="1">
        <v>8</v>
      </c>
      <c r="C450" s="7">
        <v>1100</v>
      </c>
      <c r="D450" s="7">
        <v>12394</v>
      </c>
      <c r="E450" s="1"/>
      <c r="F450" s="1" t="s">
        <v>71</v>
      </c>
      <c r="G450" s="2">
        <v>0</v>
      </c>
      <c r="H450" s="2">
        <v>1</v>
      </c>
      <c r="I450" s="2">
        <v>1.5</v>
      </c>
      <c r="J450" s="2">
        <v>0</v>
      </c>
      <c r="K450" s="2">
        <v>0</v>
      </c>
      <c r="L450" s="2">
        <v>0</v>
      </c>
      <c r="M450" s="4">
        <v>148842</v>
      </c>
      <c r="N450" s="4">
        <v>0</v>
      </c>
      <c r="O450" s="4">
        <v>3558</v>
      </c>
      <c r="P450" s="4">
        <v>0</v>
      </c>
      <c r="Q450" s="4">
        <v>0</v>
      </c>
      <c r="R450" s="4">
        <f t="shared" si="88"/>
        <v>152400</v>
      </c>
      <c r="S450" s="4">
        <v>11000</v>
      </c>
      <c r="T450" s="4">
        <v>0</v>
      </c>
      <c r="U450" s="4">
        <v>0</v>
      </c>
      <c r="V450" s="4">
        <v>0</v>
      </c>
      <c r="W450" s="4">
        <f t="shared" si="89"/>
        <v>163400</v>
      </c>
    </row>
    <row r="451" spans="1:23" ht="12.75">
      <c r="A451" s="1">
        <v>410</v>
      </c>
      <c r="B451" s="1">
        <v>8</v>
      </c>
      <c r="C451" s="7">
        <v>1100</v>
      </c>
      <c r="D451" s="7">
        <v>12397</v>
      </c>
      <c r="E451" s="1"/>
      <c r="F451" s="1" t="s">
        <v>499</v>
      </c>
      <c r="G451" s="2">
        <v>0</v>
      </c>
      <c r="H451" s="2">
        <v>0</v>
      </c>
      <c r="I451" s="2">
        <v>3</v>
      </c>
      <c r="J451" s="2">
        <v>0</v>
      </c>
      <c r="K451" s="2">
        <v>0</v>
      </c>
      <c r="L451" s="2">
        <v>0</v>
      </c>
      <c r="M451" s="4">
        <v>81312</v>
      </c>
      <c r="N451" s="4">
        <v>0</v>
      </c>
      <c r="O451" s="4">
        <v>29400</v>
      </c>
      <c r="P451" s="4">
        <v>0</v>
      </c>
      <c r="Q451" s="4">
        <v>0</v>
      </c>
      <c r="R451" s="4">
        <f t="shared" si="88"/>
        <v>110712</v>
      </c>
      <c r="S451" s="4">
        <v>18336</v>
      </c>
      <c r="T451" s="4">
        <v>0</v>
      </c>
      <c r="U451" s="4">
        <v>0</v>
      </c>
      <c r="V451" s="4">
        <v>0</v>
      </c>
      <c r="W451" s="4">
        <f t="shared" si="89"/>
        <v>129048</v>
      </c>
    </row>
    <row r="452" spans="1:23" ht="12.75">
      <c r="A452" s="1">
        <v>490</v>
      </c>
      <c r="B452" s="1">
        <v>8</v>
      </c>
      <c r="C452" s="7">
        <v>1100</v>
      </c>
      <c r="D452" s="7">
        <v>12398</v>
      </c>
      <c r="E452" s="1"/>
      <c r="F452" s="1" t="s">
        <v>72</v>
      </c>
      <c r="G452" s="2">
        <v>0</v>
      </c>
      <c r="H452" s="2">
        <v>0</v>
      </c>
      <c r="I452" s="2">
        <v>7</v>
      </c>
      <c r="J452" s="2">
        <v>0</v>
      </c>
      <c r="K452" s="2">
        <v>0</v>
      </c>
      <c r="L452" s="2">
        <v>0</v>
      </c>
      <c r="M452" s="4">
        <v>304908</v>
      </c>
      <c r="N452" s="4">
        <v>0</v>
      </c>
      <c r="O452" s="4">
        <v>73518</v>
      </c>
      <c r="P452" s="4">
        <v>0</v>
      </c>
      <c r="Q452" s="4">
        <v>0</v>
      </c>
      <c r="R452" s="4">
        <f t="shared" si="88"/>
        <v>378426</v>
      </c>
      <c r="S452" s="4">
        <v>32330</v>
      </c>
      <c r="T452" s="4">
        <v>0</v>
      </c>
      <c r="U452" s="4">
        <v>0</v>
      </c>
      <c r="V452" s="4">
        <v>0</v>
      </c>
      <c r="W452" s="4">
        <f t="shared" si="89"/>
        <v>410756</v>
      </c>
    </row>
    <row r="453" spans="1:23" ht="12.75">
      <c r="A453" s="1">
        <v>480</v>
      </c>
      <c r="B453" s="1">
        <v>8</v>
      </c>
      <c r="C453" s="7">
        <v>1100</v>
      </c>
      <c r="D453" s="7">
        <v>12400</v>
      </c>
      <c r="E453" s="1"/>
      <c r="F453" s="1" t="s">
        <v>73</v>
      </c>
      <c r="G453" s="2">
        <v>1</v>
      </c>
      <c r="H453" s="2">
        <v>0</v>
      </c>
      <c r="I453" s="2">
        <v>15.834</v>
      </c>
      <c r="J453" s="2">
        <v>0</v>
      </c>
      <c r="K453" s="2">
        <v>0</v>
      </c>
      <c r="L453" s="2">
        <v>0</v>
      </c>
      <c r="M453" s="4">
        <v>609326</v>
      </c>
      <c r="N453" s="4">
        <v>31756</v>
      </c>
      <c r="O453" s="4">
        <v>19915</v>
      </c>
      <c r="P453" s="4">
        <v>0</v>
      </c>
      <c r="Q453" s="4">
        <v>0</v>
      </c>
      <c r="R453" s="4">
        <f t="shared" si="88"/>
        <v>660997</v>
      </c>
      <c r="S453" s="4">
        <v>68755</v>
      </c>
      <c r="T453" s="4">
        <v>0</v>
      </c>
      <c r="U453" s="4">
        <v>0</v>
      </c>
      <c r="V453" s="4">
        <v>2837</v>
      </c>
      <c r="W453" s="4">
        <f t="shared" si="89"/>
        <v>732589</v>
      </c>
    </row>
    <row r="454" spans="1:23" ht="12.75">
      <c r="A454" s="1">
        <v>480</v>
      </c>
      <c r="B454" s="1">
        <v>8</v>
      </c>
      <c r="C454" s="7">
        <v>1100</v>
      </c>
      <c r="D454" s="7">
        <v>12402</v>
      </c>
      <c r="E454" s="1"/>
      <c r="F454" s="1" t="s">
        <v>74</v>
      </c>
      <c r="G454" s="2">
        <v>0</v>
      </c>
      <c r="H454" s="2">
        <v>0</v>
      </c>
      <c r="I454" s="2">
        <v>5.166</v>
      </c>
      <c r="J454" s="2">
        <v>0</v>
      </c>
      <c r="K454" s="2">
        <v>0</v>
      </c>
      <c r="L454" s="2">
        <v>0</v>
      </c>
      <c r="M454" s="4">
        <v>142762</v>
      </c>
      <c r="N454" s="4">
        <v>10947</v>
      </c>
      <c r="O454" s="4">
        <v>0</v>
      </c>
      <c r="P454" s="4">
        <v>0</v>
      </c>
      <c r="Q454" s="4">
        <v>0</v>
      </c>
      <c r="R454" s="4">
        <f t="shared" si="88"/>
        <v>153709</v>
      </c>
      <c r="S454" s="4">
        <v>0</v>
      </c>
      <c r="T454" s="4">
        <v>0</v>
      </c>
      <c r="U454" s="4">
        <v>0</v>
      </c>
      <c r="V454" s="4">
        <v>0</v>
      </c>
      <c r="W454" s="4">
        <f t="shared" si="89"/>
        <v>153709</v>
      </c>
    </row>
    <row r="455" spans="1:23" ht="12.75">
      <c r="A455" s="1">
        <v>210</v>
      </c>
      <c r="B455" s="1">
        <v>8</v>
      </c>
      <c r="C455" s="7">
        <v>1100</v>
      </c>
      <c r="D455" s="7">
        <v>12403</v>
      </c>
      <c r="E455" s="1"/>
      <c r="F455" s="1" t="s">
        <v>75</v>
      </c>
      <c r="G455" s="2">
        <v>1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4">
        <v>51972</v>
      </c>
      <c r="N455" s="4">
        <v>0</v>
      </c>
      <c r="O455" s="4">
        <v>0</v>
      </c>
      <c r="P455" s="4">
        <v>0</v>
      </c>
      <c r="Q455" s="4">
        <v>0</v>
      </c>
      <c r="R455" s="4">
        <f t="shared" si="88"/>
        <v>51972</v>
      </c>
      <c r="S455" s="4">
        <v>34235</v>
      </c>
      <c r="T455" s="4">
        <v>0</v>
      </c>
      <c r="U455" s="4">
        <v>0</v>
      </c>
      <c r="V455" s="4">
        <v>0</v>
      </c>
      <c r="W455" s="4">
        <f t="shared" si="89"/>
        <v>86207</v>
      </c>
    </row>
    <row r="456" spans="1:23" ht="12.75">
      <c r="A456" s="1">
        <v>200</v>
      </c>
      <c r="B456" s="1">
        <v>8</v>
      </c>
      <c r="C456" s="7">
        <v>1100</v>
      </c>
      <c r="D456" s="7">
        <v>12404</v>
      </c>
      <c r="E456" s="1"/>
      <c r="F456" s="1" t="s">
        <v>76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4">
        <v>0</v>
      </c>
      <c r="N456" s="4">
        <v>0</v>
      </c>
      <c r="O456" s="4">
        <v>16488</v>
      </c>
      <c r="P456" s="4">
        <v>0</v>
      </c>
      <c r="Q456" s="4">
        <v>0</v>
      </c>
      <c r="R456" s="4">
        <f t="shared" si="88"/>
        <v>16488</v>
      </c>
      <c r="S456" s="4">
        <v>5531</v>
      </c>
      <c r="T456" s="4">
        <v>0</v>
      </c>
      <c r="U456" s="4">
        <v>0</v>
      </c>
      <c r="V456" s="4">
        <v>0</v>
      </c>
      <c r="W456" s="4">
        <f t="shared" si="89"/>
        <v>22019</v>
      </c>
    </row>
    <row r="457" spans="1:23" ht="12.75">
      <c r="A457" s="1">
        <v>400</v>
      </c>
      <c r="B457" s="1">
        <v>8</v>
      </c>
      <c r="C457" s="7">
        <v>1100</v>
      </c>
      <c r="D457" s="7">
        <v>12405</v>
      </c>
      <c r="E457" s="1"/>
      <c r="F457" s="1" t="s">
        <v>77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4">
        <v>0</v>
      </c>
      <c r="N457" s="4">
        <v>0</v>
      </c>
      <c r="O457" s="4">
        <v>11201</v>
      </c>
      <c r="P457" s="4">
        <v>0</v>
      </c>
      <c r="Q457" s="4">
        <v>0</v>
      </c>
      <c r="R457" s="4">
        <f t="shared" si="88"/>
        <v>11201</v>
      </c>
      <c r="S457" s="4">
        <v>3704</v>
      </c>
      <c r="T457" s="4">
        <v>0</v>
      </c>
      <c r="U457" s="4">
        <v>0</v>
      </c>
      <c r="V457" s="4">
        <v>0</v>
      </c>
      <c r="W457" s="4">
        <f t="shared" si="89"/>
        <v>14905</v>
      </c>
    </row>
    <row r="458" spans="1:23" ht="12.75">
      <c r="A458" s="1">
        <v>100</v>
      </c>
      <c r="B458" s="1">
        <v>8</v>
      </c>
      <c r="C458" s="7">
        <v>1100</v>
      </c>
      <c r="D458" s="7">
        <v>12407</v>
      </c>
      <c r="E458" s="1"/>
      <c r="F458" s="1" t="s">
        <v>78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f t="shared" si="88"/>
        <v>0</v>
      </c>
      <c r="S458" s="4">
        <v>12910</v>
      </c>
      <c r="T458" s="4">
        <v>0</v>
      </c>
      <c r="U458" s="4">
        <v>0</v>
      </c>
      <c r="V458" s="4">
        <v>0</v>
      </c>
      <c r="W458" s="4">
        <f t="shared" si="89"/>
        <v>12910</v>
      </c>
    </row>
    <row r="459" spans="1:23" ht="12.75">
      <c r="A459" s="1">
        <v>400</v>
      </c>
      <c r="B459" s="1">
        <v>8</v>
      </c>
      <c r="C459" s="7">
        <v>1100</v>
      </c>
      <c r="D459" s="7">
        <v>12408</v>
      </c>
      <c r="E459" s="1"/>
      <c r="F459" s="1" t="s">
        <v>79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f t="shared" si="88"/>
        <v>0</v>
      </c>
      <c r="S459" s="4">
        <v>21668</v>
      </c>
      <c r="T459" s="4">
        <v>0</v>
      </c>
      <c r="U459" s="4">
        <v>0</v>
      </c>
      <c r="V459" s="4">
        <v>20000</v>
      </c>
      <c r="W459" s="4">
        <f t="shared" si="89"/>
        <v>41668</v>
      </c>
    </row>
    <row r="460" spans="1:23" ht="12.75">
      <c r="A460" s="1">
        <v>490</v>
      </c>
      <c r="B460" s="1">
        <v>8</v>
      </c>
      <c r="C460" s="7">
        <v>1100</v>
      </c>
      <c r="D460" s="7">
        <v>12409</v>
      </c>
      <c r="E460" s="1"/>
      <c r="F460" s="1" t="s">
        <v>80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f t="shared" si="88"/>
        <v>0</v>
      </c>
      <c r="S460" s="4">
        <v>1225970</v>
      </c>
      <c r="T460" s="4">
        <v>0</v>
      </c>
      <c r="U460" s="4">
        <v>0</v>
      </c>
      <c r="V460" s="4">
        <v>0</v>
      </c>
      <c r="W460" s="4">
        <f t="shared" si="89"/>
        <v>1225970</v>
      </c>
    </row>
    <row r="461" spans="1:23" ht="12.75">
      <c r="A461" s="1">
        <v>490</v>
      </c>
      <c r="B461" s="1">
        <v>8</v>
      </c>
      <c r="C461" s="7">
        <v>1100</v>
      </c>
      <c r="D461" s="7">
        <v>12410</v>
      </c>
      <c r="E461" s="1"/>
      <c r="F461" s="1" t="s">
        <v>81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f t="shared" si="88"/>
        <v>0</v>
      </c>
      <c r="S461" s="4">
        <v>5893</v>
      </c>
      <c r="T461" s="4">
        <v>0</v>
      </c>
      <c r="U461" s="4">
        <v>0</v>
      </c>
      <c r="V461" s="4">
        <v>0</v>
      </c>
      <c r="W461" s="4">
        <f t="shared" si="89"/>
        <v>5893</v>
      </c>
    </row>
    <row r="462" spans="1:23" ht="12.75">
      <c r="A462" s="1">
        <v>100</v>
      </c>
      <c r="B462" s="1">
        <v>8</v>
      </c>
      <c r="C462" s="7">
        <v>1100</v>
      </c>
      <c r="D462" s="7">
        <v>12411</v>
      </c>
      <c r="E462" s="1"/>
      <c r="F462" s="1" t="s">
        <v>82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f t="shared" si="88"/>
        <v>0</v>
      </c>
      <c r="S462" s="4">
        <v>42628</v>
      </c>
      <c r="T462" s="4">
        <v>0</v>
      </c>
      <c r="U462" s="4">
        <v>0</v>
      </c>
      <c r="V462" s="4">
        <v>0</v>
      </c>
      <c r="W462" s="4">
        <f t="shared" si="89"/>
        <v>42628</v>
      </c>
    </row>
    <row r="463" spans="1:23" ht="12.75">
      <c r="A463" s="1">
        <v>410</v>
      </c>
      <c r="B463" s="1">
        <v>8</v>
      </c>
      <c r="C463" s="7">
        <v>1100</v>
      </c>
      <c r="D463" s="7">
        <v>12413</v>
      </c>
      <c r="E463" s="1"/>
      <c r="F463" s="1" t="s">
        <v>83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4">
        <v>0</v>
      </c>
      <c r="N463" s="4">
        <v>0</v>
      </c>
      <c r="O463" s="4">
        <v>60000</v>
      </c>
      <c r="P463" s="4">
        <v>0</v>
      </c>
      <c r="Q463" s="4">
        <v>0</v>
      </c>
      <c r="R463" s="4">
        <f t="shared" si="88"/>
        <v>60000</v>
      </c>
      <c r="S463" s="4">
        <v>0</v>
      </c>
      <c r="T463" s="4">
        <v>0</v>
      </c>
      <c r="U463" s="4">
        <v>0</v>
      </c>
      <c r="V463" s="4">
        <v>3900</v>
      </c>
      <c r="W463" s="4">
        <f t="shared" si="89"/>
        <v>63900</v>
      </c>
    </row>
    <row r="464" spans="1:23" ht="12.75">
      <c r="A464" s="1">
        <v>310</v>
      </c>
      <c r="B464" s="1">
        <v>8</v>
      </c>
      <c r="C464" s="7">
        <v>1100</v>
      </c>
      <c r="D464" s="7">
        <v>12414</v>
      </c>
      <c r="E464" s="1"/>
      <c r="F464" s="1" t="s">
        <v>84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4">
        <v>0</v>
      </c>
      <c r="N464" s="4">
        <v>0</v>
      </c>
      <c r="O464" s="4">
        <v>5431</v>
      </c>
      <c r="P464" s="4">
        <v>0</v>
      </c>
      <c r="Q464" s="4">
        <v>0</v>
      </c>
      <c r="R464" s="4">
        <f t="shared" si="88"/>
        <v>5431</v>
      </c>
      <c r="S464" s="4">
        <v>6611</v>
      </c>
      <c r="T464" s="4">
        <v>0</v>
      </c>
      <c r="U464" s="4">
        <v>0</v>
      </c>
      <c r="V464" s="4">
        <v>0</v>
      </c>
      <c r="W464" s="4">
        <f t="shared" si="89"/>
        <v>12042</v>
      </c>
    </row>
    <row r="465" spans="1:23" ht="12.75">
      <c r="A465" s="1">
        <v>410</v>
      </c>
      <c r="B465" s="1">
        <v>8</v>
      </c>
      <c r="C465" s="7">
        <v>1100</v>
      </c>
      <c r="D465" s="7">
        <v>12415</v>
      </c>
      <c r="E465" s="1"/>
      <c r="F465" s="1" t="s">
        <v>85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f t="shared" si="88"/>
        <v>0</v>
      </c>
      <c r="S465" s="4">
        <v>0</v>
      </c>
      <c r="T465" s="4">
        <v>0</v>
      </c>
      <c r="U465" s="4">
        <v>19000</v>
      </c>
      <c r="V465" s="4">
        <v>0</v>
      </c>
      <c r="W465" s="4">
        <f t="shared" si="89"/>
        <v>19000</v>
      </c>
    </row>
    <row r="466" spans="1:23" ht="12.75">
      <c r="A466" s="1">
        <v>410</v>
      </c>
      <c r="B466" s="1">
        <v>8</v>
      </c>
      <c r="C466" s="7">
        <v>1100</v>
      </c>
      <c r="D466" s="7">
        <v>12416</v>
      </c>
      <c r="E466" s="1"/>
      <c r="F466" s="1" t="s">
        <v>86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f t="shared" si="88"/>
        <v>0</v>
      </c>
      <c r="S466" s="4">
        <v>0</v>
      </c>
      <c r="T466" s="4">
        <v>0</v>
      </c>
      <c r="U466" s="4">
        <v>93473</v>
      </c>
      <c r="V466" s="4">
        <v>0</v>
      </c>
      <c r="W466" s="4">
        <f t="shared" si="89"/>
        <v>93473</v>
      </c>
    </row>
    <row r="467" spans="1:23" ht="12.75">
      <c r="A467" s="1">
        <v>490</v>
      </c>
      <c r="B467" s="1">
        <v>8</v>
      </c>
      <c r="C467" s="7">
        <v>1100</v>
      </c>
      <c r="D467" s="7">
        <v>12418</v>
      </c>
      <c r="E467" s="1"/>
      <c r="F467" s="1" t="s">
        <v>87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f t="shared" si="88"/>
        <v>0</v>
      </c>
      <c r="S467" s="4">
        <v>5000</v>
      </c>
      <c r="T467" s="4">
        <v>0</v>
      </c>
      <c r="U467" s="4">
        <v>0</v>
      </c>
      <c r="V467" s="4">
        <v>25000</v>
      </c>
      <c r="W467" s="4">
        <f t="shared" si="89"/>
        <v>30000</v>
      </c>
    </row>
    <row r="468" spans="1:23" ht="12.75">
      <c r="A468" s="1">
        <v>310</v>
      </c>
      <c r="B468" s="1">
        <v>8</v>
      </c>
      <c r="C468" s="7">
        <v>1100</v>
      </c>
      <c r="D468" s="7">
        <v>12420</v>
      </c>
      <c r="E468" s="1"/>
      <c r="F468" s="1" t="s">
        <v>88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4">
        <v>0</v>
      </c>
      <c r="N468" s="4">
        <v>0</v>
      </c>
      <c r="O468" s="4">
        <v>179280</v>
      </c>
      <c r="P468" s="4">
        <v>0</v>
      </c>
      <c r="Q468" s="4">
        <v>0</v>
      </c>
      <c r="R468" s="4">
        <f t="shared" si="88"/>
        <v>179280</v>
      </c>
      <c r="S468" s="4">
        <v>0</v>
      </c>
      <c r="T468" s="4">
        <v>0</v>
      </c>
      <c r="U468" s="4">
        <v>0</v>
      </c>
      <c r="V468" s="4">
        <v>0</v>
      </c>
      <c r="W468" s="4">
        <f t="shared" si="89"/>
        <v>179280</v>
      </c>
    </row>
    <row r="469" spans="1:23" ht="12.75">
      <c r="A469" s="1">
        <v>310</v>
      </c>
      <c r="B469" s="1">
        <v>8</v>
      </c>
      <c r="C469" s="7">
        <v>1100</v>
      </c>
      <c r="D469" s="7">
        <v>12421</v>
      </c>
      <c r="E469" s="1"/>
      <c r="F469" s="1" t="s">
        <v>89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f t="shared" si="88"/>
        <v>0</v>
      </c>
      <c r="S469" s="4">
        <v>0</v>
      </c>
      <c r="T469" s="4">
        <v>0</v>
      </c>
      <c r="U469" s="4">
        <v>2498</v>
      </c>
      <c r="V469" s="4">
        <v>0</v>
      </c>
      <c r="W469" s="4">
        <f t="shared" si="89"/>
        <v>2498</v>
      </c>
    </row>
    <row r="470" spans="1:23" ht="12.75">
      <c r="A470" s="1">
        <v>600</v>
      </c>
      <c r="B470" s="1">
        <v>8</v>
      </c>
      <c r="C470" s="7">
        <v>1100</v>
      </c>
      <c r="D470" s="7">
        <v>12422</v>
      </c>
      <c r="E470" s="1"/>
      <c r="F470" s="1" t="s">
        <v>90</v>
      </c>
      <c r="G470" s="2">
        <v>11</v>
      </c>
      <c r="H470" s="2">
        <v>0</v>
      </c>
      <c r="I470" s="2">
        <v>15.25</v>
      </c>
      <c r="J470" s="2">
        <v>0</v>
      </c>
      <c r="K470" s="2">
        <v>1.25</v>
      </c>
      <c r="L470" s="2">
        <v>0</v>
      </c>
      <c r="M470" s="4">
        <v>1394358</v>
      </c>
      <c r="N470" s="4">
        <v>0</v>
      </c>
      <c r="O470" s="4">
        <v>41068</v>
      </c>
      <c r="P470" s="4">
        <v>0</v>
      </c>
      <c r="Q470" s="4">
        <v>0</v>
      </c>
      <c r="R470" s="4">
        <f t="shared" si="88"/>
        <v>1435426</v>
      </c>
      <c r="S470" s="4">
        <v>102043</v>
      </c>
      <c r="T470" s="4">
        <v>0</v>
      </c>
      <c r="U470" s="4">
        <v>0</v>
      </c>
      <c r="V470" s="4">
        <v>7000</v>
      </c>
      <c r="W470" s="4">
        <f t="shared" si="89"/>
        <v>1544469</v>
      </c>
    </row>
    <row r="471" spans="1:23" ht="12.75">
      <c r="A471" s="1">
        <v>400</v>
      </c>
      <c r="B471" s="1">
        <v>8</v>
      </c>
      <c r="C471" s="7">
        <v>1100</v>
      </c>
      <c r="D471" s="7">
        <v>12424</v>
      </c>
      <c r="E471" s="1"/>
      <c r="F471" s="1" t="s">
        <v>91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f t="shared" si="88"/>
        <v>0</v>
      </c>
      <c r="S471" s="4">
        <v>1703</v>
      </c>
      <c r="T471" s="4">
        <v>0</v>
      </c>
      <c r="U471" s="4">
        <v>0</v>
      </c>
      <c r="V471" s="4">
        <v>13744</v>
      </c>
      <c r="W471" s="4">
        <f t="shared" si="89"/>
        <v>15447</v>
      </c>
    </row>
    <row r="472" spans="1:23" ht="12.75">
      <c r="A472" s="1">
        <v>400</v>
      </c>
      <c r="B472" s="1">
        <v>8</v>
      </c>
      <c r="C472" s="7">
        <v>1100</v>
      </c>
      <c r="D472" s="7">
        <v>12426</v>
      </c>
      <c r="E472" s="1"/>
      <c r="F472" s="1" t="s">
        <v>92</v>
      </c>
      <c r="G472" s="2">
        <v>1</v>
      </c>
      <c r="H472" s="2">
        <v>0</v>
      </c>
      <c r="I472" s="2">
        <v>2</v>
      </c>
      <c r="J472" s="2">
        <v>0</v>
      </c>
      <c r="K472" s="2">
        <v>0</v>
      </c>
      <c r="L472" s="2">
        <v>0</v>
      </c>
      <c r="M472" s="4">
        <v>248832</v>
      </c>
      <c r="N472" s="4">
        <v>0</v>
      </c>
      <c r="O472" s="4">
        <v>263</v>
      </c>
      <c r="P472" s="4">
        <v>0</v>
      </c>
      <c r="Q472" s="4">
        <v>0</v>
      </c>
      <c r="R472" s="4">
        <f t="shared" si="88"/>
        <v>249095</v>
      </c>
      <c r="S472" s="4">
        <v>118884</v>
      </c>
      <c r="T472" s="4">
        <v>0</v>
      </c>
      <c r="U472" s="4">
        <v>0</v>
      </c>
      <c r="V472" s="4">
        <v>0</v>
      </c>
      <c r="W472" s="4">
        <f t="shared" si="89"/>
        <v>367979</v>
      </c>
    </row>
    <row r="473" spans="1:23" ht="12.75">
      <c r="A473" s="1">
        <v>150</v>
      </c>
      <c r="B473" s="1">
        <v>8</v>
      </c>
      <c r="C473" s="7">
        <v>1100</v>
      </c>
      <c r="D473" s="7">
        <v>12434</v>
      </c>
      <c r="E473" s="1"/>
      <c r="F473" s="1" t="s">
        <v>510</v>
      </c>
      <c r="G473" s="2">
        <v>2</v>
      </c>
      <c r="H473" s="2">
        <v>0</v>
      </c>
      <c r="I473" s="2">
        <v>6</v>
      </c>
      <c r="J473" s="2">
        <v>0</v>
      </c>
      <c r="K473" s="2">
        <v>0</v>
      </c>
      <c r="L473" s="2">
        <v>0</v>
      </c>
      <c r="M473" s="4">
        <v>563904</v>
      </c>
      <c r="N473" s="4">
        <v>0</v>
      </c>
      <c r="O473" s="4">
        <v>4177</v>
      </c>
      <c r="P473" s="4">
        <v>0</v>
      </c>
      <c r="Q473" s="4">
        <v>0</v>
      </c>
      <c r="R473" s="4">
        <f t="shared" si="88"/>
        <v>568081</v>
      </c>
      <c r="S473" s="4">
        <v>33534</v>
      </c>
      <c r="T473" s="4">
        <v>0</v>
      </c>
      <c r="U473" s="4">
        <v>0</v>
      </c>
      <c r="V473" s="4">
        <v>0</v>
      </c>
      <c r="W473" s="4">
        <f t="shared" si="89"/>
        <v>601615</v>
      </c>
    </row>
    <row r="474" spans="1:23" ht="12.75">
      <c r="A474" s="1">
        <v>410</v>
      </c>
      <c r="B474" s="1">
        <v>8</v>
      </c>
      <c r="C474" s="7">
        <v>1100</v>
      </c>
      <c r="D474" s="7">
        <v>12437</v>
      </c>
      <c r="E474" s="1"/>
      <c r="F474" s="1" t="s">
        <v>93</v>
      </c>
      <c r="G474" s="2">
        <v>0</v>
      </c>
      <c r="H474" s="2">
        <v>0</v>
      </c>
      <c r="I474" s="2">
        <v>20</v>
      </c>
      <c r="J474" s="2">
        <v>0</v>
      </c>
      <c r="K474" s="2">
        <v>0</v>
      </c>
      <c r="L474" s="2">
        <v>0</v>
      </c>
      <c r="M474" s="4">
        <v>614880</v>
      </c>
      <c r="N474" s="4">
        <v>1083</v>
      </c>
      <c r="O474" s="4">
        <v>12678</v>
      </c>
      <c r="P474" s="4">
        <v>0</v>
      </c>
      <c r="Q474" s="4">
        <v>0</v>
      </c>
      <c r="R474" s="4">
        <f t="shared" si="88"/>
        <v>628641</v>
      </c>
      <c r="S474" s="4">
        <v>36008</v>
      </c>
      <c r="T474" s="4">
        <v>0</v>
      </c>
      <c r="U474" s="4">
        <v>0</v>
      </c>
      <c r="V474" s="4">
        <v>0</v>
      </c>
      <c r="W474" s="4">
        <f t="shared" si="89"/>
        <v>664649</v>
      </c>
    </row>
    <row r="475" spans="1:23" ht="12.75">
      <c r="A475" s="1">
        <v>410</v>
      </c>
      <c r="B475" s="1">
        <v>8</v>
      </c>
      <c r="C475" s="7">
        <v>1100</v>
      </c>
      <c r="D475" s="7">
        <v>12438</v>
      </c>
      <c r="E475" s="1"/>
      <c r="F475" s="1" t="s">
        <v>94</v>
      </c>
      <c r="G475" s="2">
        <v>0</v>
      </c>
      <c r="H475" s="2">
        <v>0</v>
      </c>
      <c r="I475" s="2">
        <v>3</v>
      </c>
      <c r="J475" s="2">
        <v>0</v>
      </c>
      <c r="K475" s="2">
        <v>0</v>
      </c>
      <c r="L475" s="2">
        <v>0</v>
      </c>
      <c r="M475" s="4">
        <v>110988</v>
      </c>
      <c r="N475" s="4">
        <v>4500</v>
      </c>
      <c r="O475" s="4">
        <v>30012</v>
      </c>
      <c r="P475" s="4">
        <v>0</v>
      </c>
      <c r="Q475" s="4">
        <v>0</v>
      </c>
      <c r="R475" s="4">
        <f t="shared" si="88"/>
        <v>145500</v>
      </c>
      <c r="S475" s="4">
        <v>21377</v>
      </c>
      <c r="T475" s="4">
        <v>0</v>
      </c>
      <c r="U475" s="4">
        <v>0</v>
      </c>
      <c r="V475" s="4">
        <v>0</v>
      </c>
      <c r="W475" s="4">
        <f t="shared" si="89"/>
        <v>166877</v>
      </c>
    </row>
    <row r="476" spans="1:23" ht="12.75">
      <c r="A476" s="1">
        <v>410</v>
      </c>
      <c r="B476" s="1">
        <v>8</v>
      </c>
      <c r="C476" s="7">
        <v>1100</v>
      </c>
      <c r="D476" s="7">
        <v>12439</v>
      </c>
      <c r="E476" s="1"/>
      <c r="F476" s="1" t="s">
        <v>95</v>
      </c>
      <c r="G476" s="2">
        <v>0</v>
      </c>
      <c r="H476" s="2">
        <v>0</v>
      </c>
      <c r="I476" s="2">
        <v>5</v>
      </c>
      <c r="J476" s="2">
        <v>0</v>
      </c>
      <c r="K476" s="2">
        <v>0</v>
      </c>
      <c r="L476" s="2">
        <v>0</v>
      </c>
      <c r="M476" s="4">
        <v>165696</v>
      </c>
      <c r="N476" s="4">
        <v>0</v>
      </c>
      <c r="O476" s="4">
        <v>0</v>
      </c>
      <c r="P476" s="4">
        <v>0</v>
      </c>
      <c r="Q476" s="4">
        <v>0</v>
      </c>
      <c r="R476" s="4">
        <f t="shared" si="88"/>
        <v>165696</v>
      </c>
      <c r="S476" s="4">
        <v>17556</v>
      </c>
      <c r="T476" s="4">
        <v>0</v>
      </c>
      <c r="U476" s="4">
        <v>0</v>
      </c>
      <c r="V476" s="4">
        <v>0</v>
      </c>
      <c r="W476" s="4">
        <f t="shared" si="89"/>
        <v>183252</v>
      </c>
    </row>
    <row r="477" spans="1:23" ht="12.75">
      <c r="A477" s="1">
        <v>410</v>
      </c>
      <c r="B477" s="1">
        <v>8</v>
      </c>
      <c r="C477" s="7">
        <v>1100</v>
      </c>
      <c r="D477" s="7">
        <v>12440</v>
      </c>
      <c r="E477" s="1"/>
      <c r="F477" s="1" t="s">
        <v>96</v>
      </c>
      <c r="G477" s="2">
        <v>0</v>
      </c>
      <c r="H477" s="2">
        <v>0</v>
      </c>
      <c r="I477" s="2">
        <v>6</v>
      </c>
      <c r="J477" s="2">
        <v>0</v>
      </c>
      <c r="K477" s="2">
        <v>0</v>
      </c>
      <c r="L477" s="2">
        <v>0</v>
      </c>
      <c r="M477" s="4">
        <v>210504</v>
      </c>
      <c r="N477" s="4">
        <v>0</v>
      </c>
      <c r="O477" s="4">
        <v>9481</v>
      </c>
      <c r="P477" s="4">
        <v>0</v>
      </c>
      <c r="Q477" s="4">
        <v>0</v>
      </c>
      <c r="R477" s="4">
        <f t="shared" si="88"/>
        <v>219985</v>
      </c>
      <c r="S477" s="4">
        <v>23496</v>
      </c>
      <c r="T477" s="4">
        <v>0</v>
      </c>
      <c r="U477" s="4">
        <v>0</v>
      </c>
      <c r="V477" s="4">
        <v>0</v>
      </c>
      <c r="W477" s="4">
        <f t="shared" si="89"/>
        <v>243481</v>
      </c>
    </row>
    <row r="478" spans="1:23" ht="12.75">
      <c r="A478" s="1">
        <v>410</v>
      </c>
      <c r="B478" s="1">
        <v>8</v>
      </c>
      <c r="C478" s="7">
        <v>1100</v>
      </c>
      <c r="D478" s="7">
        <v>12441</v>
      </c>
      <c r="E478" s="1"/>
      <c r="F478" s="1" t="s">
        <v>97</v>
      </c>
      <c r="G478" s="2">
        <v>0</v>
      </c>
      <c r="H478" s="2">
        <v>0</v>
      </c>
      <c r="I478" s="2">
        <v>3</v>
      </c>
      <c r="J478" s="2">
        <v>0</v>
      </c>
      <c r="K478" s="2">
        <v>0</v>
      </c>
      <c r="L478" s="2">
        <v>0</v>
      </c>
      <c r="M478" s="4">
        <v>98040</v>
      </c>
      <c r="N478" s="4">
        <v>831</v>
      </c>
      <c r="O478" s="4">
        <v>0</v>
      </c>
      <c r="P478" s="4">
        <v>0</v>
      </c>
      <c r="Q478" s="4">
        <v>0</v>
      </c>
      <c r="R478" s="4">
        <f t="shared" si="88"/>
        <v>98871</v>
      </c>
      <c r="S478" s="4">
        <v>15696</v>
      </c>
      <c r="T478" s="4">
        <v>0</v>
      </c>
      <c r="U478" s="4">
        <v>0</v>
      </c>
      <c r="V478" s="4">
        <v>0</v>
      </c>
      <c r="W478" s="4">
        <f t="shared" si="89"/>
        <v>114567</v>
      </c>
    </row>
    <row r="479" spans="1:23" ht="12.75">
      <c r="A479" s="1">
        <v>700</v>
      </c>
      <c r="B479" s="1">
        <v>8</v>
      </c>
      <c r="C479" s="7">
        <v>1100</v>
      </c>
      <c r="D479" s="7">
        <v>12442</v>
      </c>
      <c r="E479" s="1"/>
      <c r="F479" s="1" t="s">
        <v>98</v>
      </c>
      <c r="G479" s="2">
        <v>4</v>
      </c>
      <c r="H479" s="2">
        <v>0</v>
      </c>
      <c r="I479" s="2">
        <v>4</v>
      </c>
      <c r="J479" s="2">
        <v>0</v>
      </c>
      <c r="K479" s="2">
        <v>0</v>
      </c>
      <c r="L479" s="2">
        <v>0</v>
      </c>
      <c r="M479" s="4">
        <v>486924</v>
      </c>
      <c r="N479" s="4">
        <v>0</v>
      </c>
      <c r="O479" s="4">
        <v>29874</v>
      </c>
      <c r="P479" s="4">
        <v>0</v>
      </c>
      <c r="Q479" s="4">
        <v>0</v>
      </c>
      <c r="R479" s="4">
        <f t="shared" si="88"/>
        <v>516798</v>
      </c>
      <c r="S479" s="4">
        <v>40456</v>
      </c>
      <c r="T479" s="4">
        <v>0</v>
      </c>
      <c r="U479" s="4">
        <v>0</v>
      </c>
      <c r="V479" s="4">
        <v>1779</v>
      </c>
      <c r="W479" s="4">
        <f t="shared" si="89"/>
        <v>559033</v>
      </c>
    </row>
    <row r="480" spans="1:23" ht="12.75">
      <c r="A480" s="1">
        <v>490</v>
      </c>
      <c r="B480" s="1">
        <v>8</v>
      </c>
      <c r="C480" s="7">
        <v>1100</v>
      </c>
      <c r="D480" s="7">
        <v>12443</v>
      </c>
      <c r="E480" s="1"/>
      <c r="F480" s="1" t="s">
        <v>99</v>
      </c>
      <c r="G480" s="2">
        <v>1</v>
      </c>
      <c r="H480" s="2">
        <v>0</v>
      </c>
      <c r="I480" s="2">
        <v>2</v>
      </c>
      <c r="J480" s="2">
        <v>0</v>
      </c>
      <c r="K480" s="2">
        <v>0</v>
      </c>
      <c r="L480" s="2">
        <v>0</v>
      </c>
      <c r="M480" s="4">
        <v>167832</v>
      </c>
      <c r="N480" s="4">
        <v>668</v>
      </c>
      <c r="O480" s="4">
        <v>4164</v>
      </c>
      <c r="P480" s="4">
        <v>0</v>
      </c>
      <c r="Q480" s="4">
        <v>0</v>
      </c>
      <c r="R480" s="4">
        <f t="shared" si="88"/>
        <v>172664</v>
      </c>
      <c r="S480" s="4">
        <v>9941</v>
      </c>
      <c r="T480" s="4">
        <v>0</v>
      </c>
      <c r="U480" s="4">
        <v>0</v>
      </c>
      <c r="V480" s="4">
        <v>0</v>
      </c>
      <c r="W480" s="4">
        <f t="shared" si="89"/>
        <v>182605</v>
      </c>
    </row>
    <row r="481" spans="1:23" ht="12.75">
      <c r="A481" s="1">
        <v>410</v>
      </c>
      <c r="B481" s="1">
        <v>8</v>
      </c>
      <c r="C481" s="7">
        <v>1100</v>
      </c>
      <c r="D481" s="7">
        <v>16220</v>
      </c>
      <c r="E481" s="1"/>
      <c r="F481" s="1" t="s">
        <v>405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f t="shared" si="88"/>
        <v>0</v>
      </c>
      <c r="S481" s="4">
        <v>0</v>
      </c>
      <c r="T481" s="4">
        <v>0</v>
      </c>
      <c r="U481" s="4">
        <v>0</v>
      </c>
      <c r="V481" s="4">
        <v>240000</v>
      </c>
      <c r="W481" s="4">
        <f t="shared" si="89"/>
        <v>240000</v>
      </c>
    </row>
    <row r="482" spans="1:23" ht="12.75">
      <c r="A482" s="1">
        <v>400</v>
      </c>
      <c r="B482" s="1">
        <v>8</v>
      </c>
      <c r="C482" s="7">
        <v>1100</v>
      </c>
      <c r="D482" s="7">
        <v>16356</v>
      </c>
      <c r="E482" s="1"/>
      <c r="F482" s="1" t="s">
        <v>409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4">
        <v>0</v>
      </c>
      <c r="N482" s="4">
        <v>0</v>
      </c>
      <c r="O482" s="4">
        <v>13400</v>
      </c>
      <c r="P482" s="4">
        <v>0</v>
      </c>
      <c r="Q482" s="4">
        <v>0</v>
      </c>
      <c r="R482" s="4">
        <f t="shared" si="88"/>
        <v>13400</v>
      </c>
      <c r="S482" s="4">
        <v>6600</v>
      </c>
      <c r="T482" s="4">
        <v>0</v>
      </c>
      <c r="U482" s="4">
        <v>0</v>
      </c>
      <c r="V482" s="4">
        <v>0</v>
      </c>
      <c r="W482" s="4">
        <f t="shared" si="89"/>
        <v>20000</v>
      </c>
    </row>
    <row r="483" spans="1:23" ht="12.75">
      <c r="A483" s="1">
        <v>150</v>
      </c>
      <c r="B483" s="1">
        <v>8</v>
      </c>
      <c r="C483" s="7">
        <v>1100</v>
      </c>
      <c r="D483" s="7">
        <v>16855</v>
      </c>
      <c r="E483" s="1"/>
      <c r="F483" s="1" t="s">
        <v>423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f t="shared" si="88"/>
        <v>0</v>
      </c>
      <c r="S483" s="4">
        <v>151595</v>
      </c>
      <c r="T483" s="4">
        <v>0</v>
      </c>
      <c r="U483" s="4">
        <v>0</v>
      </c>
      <c r="V483" s="4">
        <v>0</v>
      </c>
      <c r="W483" s="4">
        <f t="shared" si="89"/>
        <v>151595</v>
      </c>
    </row>
    <row r="484" spans="1:23" ht="12.75">
      <c r="A484" s="1">
        <v>440</v>
      </c>
      <c r="B484" s="1">
        <v>8</v>
      </c>
      <c r="C484" s="7">
        <v>1100</v>
      </c>
      <c r="D484" s="7">
        <v>16923</v>
      </c>
      <c r="E484" s="1"/>
      <c r="F484" s="1" t="s">
        <v>426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f t="shared" si="88"/>
        <v>0</v>
      </c>
      <c r="S484" s="4">
        <v>30000</v>
      </c>
      <c r="T484" s="4">
        <v>0</v>
      </c>
      <c r="U484" s="4">
        <v>0</v>
      </c>
      <c r="V484" s="4">
        <v>0</v>
      </c>
      <c r="W484" s="4">
        <f t="shared" si="89"/>
        <v>30000</v>
      </c>
    </row>
    <row r="485" spans="1:23" ht="12.75">
      <c r="A485" s="1">
        <v>150</v>
      </c>
      <c r="B485" s="1">
        <v>8</v>
      </c>
      <c r="C485" s="7">
        <v>1100</v>
      </c>
      <c r="D485" s="7">
        <v>17002</v>
      </c>
      <c r="E485" s="1"/>
      <c r="F485" s="1" t="s">
        <v>428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f t="shared" si="88"/>
        <v>0</v>
      </c>
      <c r="S485" s="4">
        <v>2436586</v>
      </c>
      <c r="T485" s="4">
        <v>0</v>
      </c>
      <c r="U485" s="4">
        <v>0</v>
      </c>
      <c r="V485" s="4">
        <v>0</v>
      </c>
      <c r="W485" s="4">
        <f t="shared" si="89"/>
        <v>2436586</v>
      </c>
    </row>
    <row r="486" spans="1:23" ht="12.75">
      <c r="A486" s="1">
        <v>410</v>
      </c>
      <c r="B486" s="1">
        <v>8</v>
      </c>
      <c r="C486" s="7">
        <v>1100</v>
      </c>
      <c r="D486" s="7">
        <v>17142</v>
      </c>
      <c r="E486" s="1"/>
      <c r="F486" s="1" t="s">
        <v>432</v>
      </c>
      <c r="G486" s="2">
        <v>1</v>
      </c>
      <c r="H486" s="2">
        <v>0</v>
      </c>
      <c r="I486" s="2">
        <v>3</v>
      </c>
      <c r="J486" s="2">
        <v>0</v>
      </c>
      <c r="K486" s="2">
        <v>0</v>
      </c>
      <c r="L486" s="2">
        <v>0</v>
      </c>
      <c r="M486" s="4">
        <v>240252</v>
      </c>
      <c r="N486" s="4">
        <v>0</v>
      </c>
      <c r="O486" s="4">
        <v>0</v>
      </c>
      <c r="P486" s="4">
        <v>0</v>
      </c>
      <c r="Q486" s="4">
        <v>0</v>
      </c>
      <c r="R486" s="4">
        <f t="shared" si="88"/>
        <v>240252</v>
      </c>
      <c r="S486" s="4">
        <v>19410</v>
      </c>
      <c r="T486" s="4">
        <v>0</v>
      </c>
      <c r="U486" s="4">
        <v>0</v>
      </c>
      <c r="V486" s="4">
        <v>0</v>
      </c>
      <c r="W486" s="4">
        <f t="shared" si="89"/>
        <v>259662</v>
      </c>
    </row>
    <row r="487" spans="1:23" ht="12.75">
      <c r="A487" s="1">
        <v>470</v>
      </c>
      <c r="B487" s="1">
        <v>8</v>
      </c>
      <c r="C487" s="7">
        <v>1100</v>
      </c>
      <c r="D487" s="7">
        <v>17143</v>
      </c>
      <c r="E487" s="1"/>
      <c r="F487" s="1" t="s">
        <v>433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f t="shared" si="88"/>
        <v>0</v>
      </c>
      <c r="S487" s="4">
        <v>34695</v>
      </c>
      <c r="T487" s="4">
        <v>0</v>
      </c>
      <c r="U487" s="4">
        <v>0</v>
      </c>
      <c r="V487" s="4">
        <v>0</v>
      </c>
      <c r="W487" s="4">
        <f t="shared" si="89"/>
        <v>34695</v>
      </c>
    </row>
    <row r="488" spans="1:23" ht="12.75">
      <c r="A488" s="1">
        <v>480</v>
      </c>
      <c r="B488" s="1">
        <v>8</v>
      </c>
      <c r="C488" s="7">
        <v>1100</v>
      </c>
      <c r="D488" s="7">
        <v>17155</v>
      </c>
      <c r="E488" s="1"/>
      <c r="F488" s="1" t="s">
        <v>434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f t="shared" si="88"/>
        <v>0</v>
      </c>
      <c r="S488" s="4">
        <v>40000</v>
      </c>
      <c r="T488" s="4">
        <v>0</v>
      </c>
      <c r="U488" s="4">
        <v>0</v>
      </c>
      <c r="V488" s="4">
        <v>0</v>
      </c>
      <c r="W488" s="4">
        <f t="shared" si="89"/>
        <v>40000</v>
      </c>
    </row>
    <row r="489" spans="1:23" ht="12.75">
      <c r="A489" s="1">
        <v>410</v>
      </c>
      <c r="B489" s="1">
        <v>8</v>
      </c>
      <c r="C489" s="7">
        <v>1100</v>
      </c>
      <c r="D489" s="7">
        <v>17182</v>
      </c>
      <c r="E489" s="1"/>
      <c r="F489" s="1" t="s">
        <v>437</v>
      </c>
      <c r="G489" s="2">
        <v>0</v>
      </c>
      <c r="H489" s="2">
        <v>0</v>
      </c>
      <c r="I489" s="2">
        <v>6</v>
      </c>
      <c r="J489" s="2">
        <v>0</v>
      </c>
      <c r="K489" s="2">
        <v>0</v>
      </c>
      <c r="L489" s="2">
        <v>0</v>
      </c>
      <c r="M489" s="4">
        <v>202356</v>
      </c>
      <c r="N489" s="4">
        <v>1020</v>
      </c>
      <c r="O489" s="4">
        <v>0</v>
      </c>
      <c r="P489" s="4">
        <v>0</v>
      </c>
      <c r="Q489" s="4">
        <v>0</v>
      </c>
      <c r="R489" s="4">
        <f t="shared" si="88"/>
        <v>203376</v>
      </c>
      <c r="S489" s="4">
        <v>45000</v>
      </c>
      <c r="T489" s="4">
        <v>0</v>
      </c>
      <c r="U489" s="4">
        <v>0</v>
      </c>
      <c r="V489" s="4">
        <v>0</v>
      </c>
      <c r="W489" s="4">
        <f t="shared" si="89"/>
        <v>248376</v>
      </c>
    </row>
    <row r="490" spans="1:23" ht="12.75">
      <c r="A490" s="1">
        <v>700</v>
      </c>
      <c r="B490" s="1">
        <v>8</v>
      </c>
      <c r="C490" s="7">
        <v>1100</v>
      </c>
      <c r="D490" s="7">
        <v>17751</v>
      </c>
      <c r="E490" s="1"/>
      <c r="F490" s="1" t="s">
        <v>440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f t="shared" si="88"/>
        <v>0</v>
      </c>
      <c r="S490" s="4">
        <v>30000</v>
      </c>
      <c r="T490" s="4">
        <v>0</v>
      </c>
      <c r="U490" s="4">
        <v>0</v>
      </c>
      <c r="V490" s="4">
        <v>0</v>
      </c>
      <c r="W490" s="4">
        <f t="shared" si="89"/>
        <v>30000</v>
      </c>
    </row>
    <row r="491" spans="1:23" ht="12.75">
      <c r="A491" s="1">
        <v>150</v>
      </c>
      <c r="B491" s="1">
        <v>8</v>
      </c>
      <c r="C491" s="7">
        <v>1100</v>
      </c>
      <c r="D491" s="7">
        <v>17752</v>
      </c>
      <c r="E491" s="1"/>
      <c r="F491" s="1" t="s">
        <v>573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3">
        <v>0</v>
      </c>
      <c r="N491" s="23">
        <v>0</v>
      </c>
      <c r="O491" s="23">
        <v>166910</v>
      </c>
      <c r="P491" s="23">
        <v>0</v>
      </c>
      <c r="Q491" s="23">
        <v>0</v>
      </c>
      <c r="R491" s="23">
        <f t="shared" si="88"/>
        <v>166910</v>
      </c>
      <c r="S491" s="23">
        <v>522606</v>
      </c>
      <c r="T491" s="23">
        <v>0</v>
      </c>
      <c r="U491" s="23">
        <v>0</v>
      </c>
      <c r="V491" s="23">
        <v>977629</v>
      </c>
      <c r="W491" s="23">
        <f t="shared" si="89"/>
        <v>1667145</v>
      </c>
    </row>
    <row r="492" spans="1:23" ht="12.75">
      <c r="A492" s="1"/>
      <c r="B492" s="1"/>
      <c r="C492" s="7"/>
      <c r="D492" s="7"/>
      <c r="E492" s="1"/>
      <c r="F492" s="1"/>
      <c r="G492" s="2"/>
      <c r="H492" s="2"/>
      <c r="I492" s="2"/>
      <c r="J492" s="2"/>
      <c r="K492" s="2"/>
      <c r="L492" s="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4" ht="12.75">
      <c r="A493" s="1"/>
      <c r="B493" s="1"/>
      <c r="C493" s="7"/>
      <c r="D493" s="7"/>
      <c r="E493" s="1"/>
      <c r="F493" s="6" t="s">
        <v>567</v>
      </c>
      <c r="G493" s="2">
        <f aca="true" t="shared" si="90" ref="G493:M493">SUM(G428:G492)</f>
        <v>35</v>
      </c>
      <c r="H493" s="2">
        <f t="shared" si="90"/>
        <v>1</v>
      </c>
      <c r="I493" s="2">
        <f t="shared" si="90"/>
        <v>186.25</v>
      </c>
      <c r="J493" s="2">
        <f t="shared" si="90"/>
        <v>4</v>
      </c>
      <c r="K493" s="2">
        <f t="shared" si="90"/>
        <v>7.25</v>
      </c>
      <c r="L493" s="2">
        <f t="shared" si="90"/>
        <v>0</v>
      </c>
      <c r="M493" s="4">
        <f t="shared" si="90"/>
        <v>11279178</v>
      </c>
      <c r="N493" s="4">
        <f aca="true" t="shared" si="91" ref="N493:W493">SUM(N428:N492)</f>
        <v>53120</v>
      </c>
      <c r="O493" s="4">
        <f t="shared" si="91"/>
        <v>1040784</v>
      </c>
      <c r="P493" s="4">
        <f t="shared" si="91"/>
        <v>0</v>
      </c>
      <c r="Q493" s="4">
        <f t="shared" si="91"/>
        <v>3819323</v>
      </c>
      <c r="R493" s="4">
        <f t="shared" si="91"/>
        <v>16192405</v>
      </c>
      <c r="S493" s="4">
        <f t="shared" si="91"/>
        <v>7421426</v>
      </c>
      <c r="T493" s="4">
        <f t="shared" si="91"/>
        <v>0</v>
      </c>
      <c r="U493" s="4">
        <f t="shared" si="91"/>
        <v>137077</v>
      </c>
      <c r="V493" s="4">
        <f t="shared" si="91"/>
        <v>1344052</v>
      </c>
      <c r="W493" s="4">
        <f t="shared" si="91"/>
        <v>25094960</v>
      </c>
      <c r="X493" s="5"/>
    </row>
    <row r="494" spans="1:23" ht="12.75">
      <c r="A494" s="1"/>
      <c r="B494" s="1"/>
      <c r="C494" s="7"/>
      <c r="D494" s="7"/>
      <c r="E494" s="1"/>
      <c r="F494" s="1"/>
      <c r="G494" s="2"/>
      <c r="H494" s="2"/>
      <c r="I494" s="2"/>
      <c r="J494" s="2"/>
      <c r="K494" s="2"/>
      <c r="L494" s="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>
      <c r="A495" s="1"/>
      <c r="B495" s="1"/>
      <c r="C495" s="7"/>
      <c r="D495" s="7"/>
      <c r="E495" s="1"/>
      <c r="F495" s="6" t="s">
        <v>506</v>
      </c>
      <c r="G495" s="2"/>
      <c r="H495" s="2"/>
      <c r="I495" s="2"/>
      <c r="J495" s="2"/>
      <c r="K495" s="2"/>
      <c r="L495" s="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>
      <c r="A496" s="1"/>
      <c r="B496" s="1"/>
      <c r="C496" s="7"/>
      <c r="D496" s="7"/>
      <c r="E496" s="1"/>
      <c r="F496" s="1"/>
      <c r="G496" s="2"/>
      <c r="H496" s="2"/>
      <c r="I496" s="2"/>
      <c r="J496" s="2"/>
      <c r="K496" s="2"/>
      <c r="L496" s="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>
      <c r="A497" s="1">
        <v>160</v>
      </c>
      <c r="B497" s="1">
        <v>7</v>
      </c>
      <c r="C497" s="7">
        <v>1100</v>
      </c>
      <c r="D497" s="7">
        <v>12282</v>
      </c>
      <c r="E497" s="1"/>
      <c r="F497" s="1" t="s">
        <v>564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4">
        <v>0</v>
      </c>
      <c r="N497" s="4">
        <v>0</v>
      </c>
      <c r="O497" s="4">
        <v>0</v>
      </c>
      <c r="P497" s="4">
        <v>0</v>
      </c>
      <c r="Q497" s="4">
        <v>2768023</v>
      </c>
      <c r="R497" s="4">
        <f aca="true" t="shared" si="92" ref="R497:R536">SUM(M497:Q497)</f>
        <v>2768023</v>
      </c>
      <c r="S497" s="4">
        <v>0</v>
      </c>
      <c r="T497" s="4">
        <v>0</v>
      </c>
      <c r="U497" s="4">
        <v>0</v>
      </c>
      <c r="V497" s="4">
        <v>0</v>
      </c>
      <c r="W497" s="4">
        <f aca="true" t="shared" si="93" ref="W497:W536">SUM(R497:V497)</f>
        <v>2768023</v>
      </c>
    </row>
    <row r="498" spans="1:23" ht="12.75">
      <c r="A498" s="1">
        <v>160</v>
      </c>
      <c r="B498" s="1">
        <v>7</v>
      </c>
      <c r="C498" s="7">
        <v>1100</v>
      </c>
      <c r="D498" s="7">
        <v>12284</v>
      </c>
      <c r="E498" s="1"/>
      <c r="F498" s="1" t="s">
        <v>565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4">
        <v>0</v>
      </c>
      <c r="N498" s="4">
        <v>0</v>
      </c>
      <c r="O498" s="4">
        <v>0</v>
      </c>
      <c r="P498" s="4">
        <v>0</v>
      </c>
      <c r="Q498" s="4">
        <v>7736</v>
      </c>
      <c r="R498" s="4">
        <f t="shared" si="92"/>
        <v>7736</v>
      </c>
      <c r="S498" s="4">
        <v>0</v>
      </c>
      <c r="T498" s="4">
        <v>0</v>
      </c>
      <c r="U498" s="4">
        <v>0</v>
      </c>
      <c r="V498" s="4">
        <v>0</v>
      </c>
      <c r="W498" s="4">
        <f t="shared" si="93"/>
        <v>7736</v>
      </c>
    </row>
    <row r="499" spans="1:23" ht="12.75">
      <c r="A499" s="1">
        <v>160</v>
      </c>
      <c r="B499" s="1">
        <v>7</v>
      </c>
      <c r="C499" s="7">
        <v>1100</v>
      </c>
      <c r="D499" s="7">
        <v>12285</v>
      </c>
      <c r="E499" s="1"/>
      <c r="F499" s="1" t="s">
        <v>566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4">
        <v>0</v>
      </c>
      <c r="N499" s="4">
        <v>0</v>
      </c>
      <c r="O499" s="4">
        <v>0</v>
      </c>
      <c r="P499" s="4">
        <v>0</v>
      </c>
      <c r="Q499" s="4">
        <v>2580</v>
      </c>
      <c r="R499" s="4">
        <f t="shared" si="92"/>
        <v>2580</v>
      </c>
      <c r="S499" s="4">
        <v>0</v>
      </c>
      <c r="T499" s="4">
        <v>0</v>
      </c>
      <c r="U499" s="4">
        <v>0</v>
      </c>
      <c r="V499" s="4">
        <v>0</v>
      </c>
      <c r="W499" s="4">
        <f t="shared" si="93"/>
        <v>2580</v>
      </c>
    </row>
    <row r="500" spans="1:23" ht="12.75">
      <c r="A500" s="1">
        <v>450</v>
      </c>
      <c r="B500" s="1">
        <v>7</v>
      </c>
      <c r="C500" s="7">
        <v>1100</v>
      </c>
      <c r="D500" s="7">
        <v>12286</v>
      </c>
      <c r="E500" s="1"/>
      <c r="F500" s="1" t="s">
        <v>40</v>
      </c>
      <c r="G500" s="2">
        <v>1</v>
      </c>
      <c r="H500" s="2">
        <v>0</v>
      </c>
      <c r="I500" s="2">
        <v>1</v>
      </c>
      <c r="J500" s="2">
        <v>0</v>
      </c>
      <c r="K500" s="2">
        <v>0</v>
      </c>
      <c r="L500" s="2">
        <v>0</v>
      </c>
      <c r="M500" s="4">
        <v>132528</v>
      </c>
      <c r="N500" s="4">
        <v>0</v>
      </c>
      <c r="O500" s="4">
        <v>0</v>
      </c>
      <c r="P500" s="4">
        <v>0</v>
      </c>
      <c r="Q500" s="4">
        <v>0</v>
      </c>
      <c r="R500" s="4">
        <f t="shared" si="92"/>
        <v>132528</v>
      </c>
      <c r="S500" s="4">
        <v>30000</v>
      </c>
      <c r="T500" s="4">
        <v>0</v>
      </c>
      <c r="U500" s="4">
        <v>0</v>
      </c>
      <c r="V500" s="4">
        <v>3000</v>
      </c>
      <c r="W500" s="4">
        <f t="shared" si="93"/>
        <v>165528</v>
      </c>
    </row>
    <row r="501" spans="1:23" ht="12.75">
      <c r="A501" s="1">
        <v>450</v>
      </c>
      <c r="B501" s="1">
        <v>7</v>
      </c>
      <c r="C501" s="7">
        <v>1100</v>
      </c>
      <c r="D501" s="7">
        <v>12293</v>
      </c>
      <c r="E501" s="1"/>
      <c r="F501" s="1" t="s">
        <v>41</v>
      </c>
      <c r="G501" s="2">
        <v>0</v>
      </c>
      <c r="H501" s="2">
        <v>0</v>
      </c>
      <c r="I501" s="2">
        <v>88</v>
      </c>
      <c r="J501" s="2">
        <v>0</v>
      </c>
      <c r="K501" s="2">
        <v>0</v>
      </c>
      <c r="L501" s="2">
        <v>0</v>
      </c>
      <c r="M501" s="4">
        <v>1947120</v>
      </c>
      <c r="N501" s="4">
        <v>15000</v>
      </c>
      <c r="O501" s="4">
        <v>200000</v>
      </c>
      <c r="P501" s="4">
        <v>0</v>
      </c>
      <c r="Q501" s="4">
        <v>0</v>
      </c>
      <c r="R501" s="4">
        <f t="shared" si="92"/>
        <v>2162120</v>
      </c>
      <c r="S501" s="4">
        <v>230000</v>
      </c>
      <c r="T501" s="4">
        <v>0</v>
      </c>
      <c r="U501" s="4">
        <v>0</v>
      </c>
      <c r="V501" s="4">
        <v>0</v>
      </c>
      <c r="W501" s="4">
        <f t="shared" si="93"/>
        <v>2392120</v>
      </c>
    </row>
    <row r="502" spans="1:23" ht="12.75">
      <c r="A502" s="1">
        <v>450</v>
      </c>
      <c r="B502" s="1">
        <v>7</v>
      </c>
      <c r="C502" s="7">
        <v>1100</v>
      </c>
      <c r="D502" s="7">
        <v>12301</v>
      </c>
      <c r="E502" s="1"/>
      <c r="F502" s="1" t="s">
        <v>42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f t="shared" si="92"/>
        <v>0</v>
      </c>
      <c r="S502" s="4">
        <v>3000</v>
      </c>
      <c r="T502" s="4">
        <v>0</v>
      </c>
      <c r="U502" s="4">
        <v>0</v>
      </c>
      <c r="V502" s="4">
        <v>0</v>
      </c>
      <c r="W502" s="4">
        <f t="shared" si="93"/>
        <v>3000</v>
      </c>
    </row>
    <row r="503" spans="1:23" ht="12.75">
      <c r="A503" s="1">
        <v>450</v>
      </c>
      <c r="B503" s="1">
        <v>7</v>
      </c>
      <c r="C503" s="7">
        <v>1100</v>
      </c>
      <c r="D503" s="7">
        <v>12304</v>
      </c>
      <c r="E503" s="1"/>
      <c r="F503" s="1" t="s">
        <v>498</v>
      </c>
      <c r="G503" s="2">
        <v>0</v>
      </c>
      <c r="H503" s="2">
        <v>0</v>
      </c>
      <c r="I503" s="2">
        <v>3</v>
      </c>
      <c r="J503" s="2">
        <v>0</v>
      </c>
      <c r="K503" s="2">
        <v>0</v>
      </c>
      <c r="L503" s="2">
        <v>0</v>
      </c>
      <c r="M503" s="4">
        <v>118044</v>
      </c>
      <c r="N503" s="4">
        <v>8000</v>
      </c>
      <c r="O503" s="4">
        <v>85000</v>
      </c>
      <c r="P503" s="4">
        <v>0</v>
      </c>
      <c r="Q503" s="4">
        <v>0</v>
      </c>
      <c r="R503" s="4">
        <f t="shared" si="92"/>
        <v>211044</v>
      </c>
      <c r="S503" s="4">
        <v>47000</v>
      </c>
      <c r="T503" s="4">
        <v>0</v>
      </c>
      <c r="U503" s="4">
        <v>0</v>
      </c>
      <c r="V503" s="4">
        <v>0</v>
      </c>
      <c r="W503" s="4">
        <f t="shared" si="93"/>
        <v>258044</v>
      </c>
    </row>
    <row r="504" spans="1:23" ht="12.75">
      <c r="A504" s="1">
        <v>450</v>
      </c>
      <c r="B504" s="1">
        <v>7</v>
      </c>
      <c r="C504" s="7">
        <v>1100</v>
      </c>
      <c r="D504" s="7">
        <v>12306</v>
      </c>
      <c r="E504" s="1"/>
      <c r="F504" s="1" t="s">
        <v>43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f t="shared" si="92"/>
        <v>0</v>
      </c>
      <c r="S504" s="4">
        <v>50000</v>
      </c>
      <c r="T504" s="4">
        <v>0</v>
      </c>
      <c r="U504" s="4">
        <v>0</v>
      </c>
      <c r="V504" s="4">
        <v>0</v>
      </c>
      <c r="W504" s="4">
        <f t="shared" si="93"/>
        <v>50000</v>
      </c>
    </row>
    <row r="505" spans="1:23" ht="12.75">
      <c r="A505" s="1">
        <v>450</v>
      </c>
      <c r="B505" s="1">
        <v>7</v>
      </c>
      <c r="C505" s="7">
        <v>1100</v>
      </c>
      <c r="D505" s="7">
        <v>12309</v>
      </c>
      <c r="E505" s="1"/>
      <c r="F505" s="1" t="s">
        <v>44</v>
      </c>
      <c r="G505" s="2">
        <v>0</v>
      </c>
      <c r="H505" s="2">
        <v>0</v>
      </c>
      <c r="I505" s="2">
        <v>15</v>
      </c>
      <c r="J505" s="2">
        <v>0</v>
      </c>
      <c r="K505" s="2">
        <v>0</v>
      </c>
      <c r="L505" s="2">
        <v>0</v>
      </c>
      <c r="M505" s="4">
        <v>656700</v>
      </c>
      <c r="N505" s="4">
        <v>18000</v>
      </c>
      <c r="O505" s="4">
        <v>0</v>
      </c>
      <c r="P505" s="4">
        <v>0</v>
      </c>
      <c r="Q505" s="4">
        <v>0</v>
      </c>
      <c r="R505" s="4">
        <f t="shared" si="92"/>
        <v>674700</v>
      </c>
      <c r="S505" s="4">
        <v>18500</v>
      </c>
      <c r="T505" s="4">
        <v>0</v>
      </c>
      <c r="U505" s="4">
        <v>0</v>
      </c>
      <c r="V505" s="4">
        <v>0</v>
      </c>
      <c r="W505" s="4">
        <f t="shared" si="93"/>
        <v>693200</v>
      </c>
    </row>
    <row r="506" spans="1:23" ht="12.75">
      <c r="A506" s="1">
        <v>450</v>
      </c>
      <c r="B506" s="1">
        <v>7</v>
      </c>
      <c r="C506" s="7">
        <v>1100</v>
      </c>
      <c r="D506" s="7">
        <v>12311</v>
      </c>
      <c r="E506" s="1"/>
      <c r="F506" s="1" t="s">
        <v>45</v>
      </c>
      <c r="G506" s="2">
        <v>0</v>
      </c>
      <c r="H506" s="2">
        <v>0</v>
      </c>
      <c r="I506" s="2">
        <v>5</v>
      </c>
      <c r="J506" s="2">
        <v>0</v>
      </c>
      <c r="K506" s="2">
        <v>0</v>
      </c>
      <c r="L506" s="2">
        <v>0</v>
      </c>
      <c r="M506" s="4">
        <v>152964</v>
      </c>
      <c r="N506" s="4">
        <v>1500</v>
      </c>
      <c r="O506" s="4">
        <v>0</v>
      </c>
      <c r="P506" s="4">
        <v>0</v>
      </c>
      <c r="Q506" s="4">
        <v>0</v>
      </c>
      <c r="R506" s="4">
        <f t="shared" si="92"/>
        <v>154464</v>
      </c>
      <c r="S506" s="4">
        <v>58500</v>
      </c>
      <c r="T506" s="4">
        <v>0</v>
      </c>
      <c r="U506" s="4">
        <v>0</v>
      </c>
      <c r="V506" s="4">
        <v>0</v>
      </c>
      <c r="W506" s="4">
        <f t="shared" si="93"/>
        <v>212964</v>
      </c>
    </row>
    <row r="507" spans="1:23" ht="12.75">
      <c r="A507" s="1">
        <v>450</v>
      </c>
      <c r="B507" s="1">
        <v>7</v>
      </c>
      <c r="C507" s="7">
        <v>1100</v>
      </c>
      <c r="D507" s="7">
        <v>12314</v>
      </c>
      <c r="E507" s="1"/>
      <c r="F507" s="1" t="s">
        <v>46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f t="shared" si="92"/>
        <v>0</v>
      </c>
      <c r="S507" s="4">
        <v>30000</v>
      </c>
      <c r="T507" s="4">
        <v>0</v>
      </c>
      <c r="U507" s="4">
        <v>0</v>
      </c>
      <c r="V507" s="4">
        <v>29000</v>
      </c>
      <c r="W507" s="4">
        <f t="shared" si="93"/>
        <v>59000</v>
      </c>
    </row>
    <row r="508" spans="1:23" ht="12.75">
      <c r="A508" s="1">
        <v>450</v>
      </c>
      <c r="B508" s="1">
        <v>7</v>
      </c>
      <c r="C508" s="7">
        <v>1100</v>
      </c>
      <c r="D508" s="7">
        <v>12316</v>
      </c>
      <c r="E508" s="1"/>
      <c r="F508" s="1" t="s">
        <v>47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f t="shared" si="92"/>
        <v>0</v>
      </c>
      <c r="S508" s="4">
        <v>3781280</v>
      </c>
      <c r="T508" s="4">
        <v>0</v>
      </c>
      <c r="U508" s="4">
        <v>0</v>
      </c>
      <c r="V508" s="4">
        <v>0</v>
      </c>
      <c r="W508" s="4">
        <f t="shared" si="93"/>
        <v>3781280</v>
      </c>
    </row>
    <row r="509" spans="1:23" ht="12.75">
      <c r="A509" s="1">
        <v>101</v>
      </c>
      <c r="B509" s="1">
        <v>7</v>
      </c>
      <c r="C509" s="7">
        <v>1100</v>
      </c>
      <c r="D509" s="7">
        <v>12322</v>
      </c>
      <c r="E509" s="1"/>
      <c r="F509" s="1" t="s">
        <v>48</v>
      </c>
      <c r="G509" s="2">
        <v>0</v>
      </c>
      <c r="H509" s="2">
        <v>0</v>
      </c>
      <c r="I509" s="2">
        <v>14</v>
      </c>
      <c r="J509" s="2">
        <v>0</v>
      </c>
      <c r="K509" s="2">
        <v>0</v>
      </c>
      <c r="L509" s="2">
        <v>0</v>
      </c>
      <c r="M509" s="4">
        <v>360444</v>
      </c>
      <c r="N509" s="4">
        <v>15000</v>
      </c>
      <c r="O509" s="4">
        <v>4180</v>
      </c>
      <c r="P509" s="4">
        <v>0</v>
      </c>
      <c r="Q509" s="4">
        <v>0</v>
      </c>
      <c r="R509" s="4">
        <f t="shared" si="92"/>
        <v>379624</v>
      </c>
      <c r="S509" s="4">
        <v>193284</v>
      </c>
      <c r="T509" s="4">
        <v>0</v>
      </c>
      <c r="U509" s="4">
        <v>0</v>
      </c>
      <c r="V509" s="4">
        <v>0</v>
      </c>
      <c r="W509" s="4">
        <f t="shared" si="93"/>
        <v>572908</v>
      </c>
    </row>
    <row r="510" spans="1:23" ht="12.75">
      <c r="A510" s="1">
        <v>150</v>
      </c>
      <c r="B510" s="1">
        <v>7</v>
      </c>
      <c r="C510" s="7">
        <v>1100</v>
      </c>
      <c r="D510" s="7">
        <v>12324</v>
      </c>
      <c r="E510" s="1"/>
      <c r="F510" s="1" t="s">
        <v>49</v>
      </c>
      <c r="G510" s="2">
        <v>1</v>
      </c>
      <c r="H510" s="2">
        <v>0</v>
      </c>
      <c r="I510" s="2">
        <v>5.6579999999999995</v>
      </c>
      <c r="J510" s="2">
        <v>0</v>
      </c>
      <c r="K510" s="2">
        <v>0</v>
      </c>
      <c r="L510" s="2">
        <v>0</v>
      </c>
      <c r="M510" s="4">
        <v>376562</v>
      </c>
      <c r="N510" s="4">
        <v>0</v>
      </c>
      <c r="O510" s="4">
        <v>25076</v>
      </c>
      <c r="P510" s="4">
        <v>0</v>
      </c>
      <c r="Q510" s="4">
        <v>0</v>
      </c>
      <c r="R510" s="4">
        <f t="shared" si="92"/>
        <v>401638</v>
      </c>
      <c r="S510" s="4">
        <v>52181</v>
      </c>
      <c r="T510" s="4">
        <v>0</v>
      </c>
      <c r="U510" s="4">
        <v>0</v>
      </c>
      <c r="V510" s="4">
        <v>0</v>
      </c>
      <c r="W510" s="4">
        <f t="shared" si="93"/>
        <v>453819</v>
      </c>
    </row>
    <row r="511" spans="1:23" ht="12.75">
      <c r="A511" s="1">
        <v>450</v>
      </c>
      <c r="B511" s="1">
        <v>7</v>
      </c>
      <c r="C511" s="7">
        <v>1100</v>
      </c>
      <c r="D511" s="7">
        <v>12328</v>
      </c>
      <c r="E511" s="1"/>
      <c r="F511" s="1" t="s">
        <v>50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f t="shared" si="92"/>
        <v>0</v>
      </c>
      <c r="S511" s="4">
        <v>268218</v>
      </c>
      <c r="T511" s="4">
        <v>0</v>
      </c>
      <c r="U511" s="4">
        <v>0</v>
      </c>
      <c r="V511" s="4">
        <v>0</v>
      </c>
      <c r="W511" s="4">
        <f t="shared" si="93"/>
        <v>268218</v>
      </c>
    </row>
    <row r="512" spans="1:23" ht="12.75">
      <c r="A512" s="1">
        <v>450</v>
      </c>
      <c r="B512" s="1">
        <v>7</v>
      </c>
      <c r="C512" s="7">
        <v>1100</v>
      </c>
      <c r="D512" s="7">
        <v>12329</v>
      </c>
      <c r="E512" s="1"/>
      <c r="F512" s="1" t="s">
        <v>51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f t="shared" si="92"/>
        <v>0</v>
      </c>
      <c r="S512" s="4">
        <v>7191</v>
      </c>
      <c r="T512" s="4">
        <v>0</v>
      </c>
      <c r="U512" s="4">
        <v>0</v>
      </c>
      <c r="V512" s="4">
        <v>0</v>
      </c>
      <c r="W512" s="4">
        <f t="shared" si="93"/>
        <v>7191</v>
      </c>
    </row>
    <row r="513" spans="1:23" ht="12.75">
      <c r="A513" s="1">
        <v>450</v>
      </c>
      <c r="B513" s="1">
        <v>7</v>
      </c>
      <c r="C513" s="7">
        <v>1100</v>
      </c>
      <c r="D513" s="7">
        <v>12331</v>
      </c>
      <c r="E513" s="1"/>
      <c r="F513" s="1" t="s">
        <v>52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f t="shared" si="92"/>
        <v>0</v>
      </c>
      <c r="S513" s="4">
        <v>15000</v>
      </c>
      <c r="T513" s="4">
        <v>0</v>
      </c>
      <c r="U513" s="4">
        <v>0</v>
      </c>
      <c r="V513" s="4">
        <v>0</v>
      </c>
      <c r="W513" s="4">
        <f t="shared" si="93"/>
        <v>15000</v>
      </c>
    </row>
    <row r="514" spans="1:23" ht="12.75">
      <c r="A514" s="1">
        <v>450</v>
      </c>
      <c r="B514" s="1">
        <v>7</v>
      </c>
      <c r="C514" s="7">
        <v>1100</v>
      </c>
      <c r="D514" s="7">
        <v>12333</v>
      </c>
      <c r="E514" s="1"/>
      <c r="F514" s="1" t="s">
        <v>53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f t="shared" si="92"/>
        <v>0</v>
      </c>
      <c r="S514" s="4">
        <v>90013</v>
      </c>
      <c r="T514" s="4">
        <v>0</v>
      </c>
      <c r="U514" s="4">
        <v>0</v>
      </c>
      <c r="V514" s="4">
        <v>0</v>
      </c>
      <c r="W514" s="4">
        <f t="shared" si="93"/>
        <v>90013</v>
      </c>
    </row>
    <row r="515" spans="1:23" ht="12.75">
      <c r="A515" s="1">
        <v>220</v>
      </c>
      <c r="B515" s="1">
        <v>7</v>
      </c>
      <c r="C515" s="7">
        <v>1100</v>
      </c>
      <c r="D515" s="7">
        <v>15420</v>
      </c>
      <c r="E515" s="1"/>
      <c r="F515" s="1" t="s">
        <v>275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f t="shared" si="92"/>
        <v>0</v>
      </c>
      <c r="S515" s="4">
        <v>7295</v>
      </c>
      <c r="T515" s="4">
        <v>0</v>
      </c>
      <c r="U515" s="4">
        <v>0</v>
      </c>
      <c r="V515" s="4">
        <v>0</v>
      </c>
      <c r="W515" s="4">
        <f t="shared" si="93"/>
        <v>7295</v>
      </c>
    </row>
    <row r="516" spans="1:23" ht="12.75">
      <c r="A516" s="1">
        <v>450</v>
      </c>
      <c r="B516" s="1">
        <v>7</v>
      </c>
      <c r="C516" s="7">
        <v>1100</v>
      </c>
      <c r="D516" s="7">
        <v>15421</v>
      </c>
      <c r="E516" s="1"/>
      <c r="F516" s="1" t="s">
        <v>276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f t="shared" si="92"/>
        <v>0</v>
      </c>
      <c r="S516" s="4">
        <v>4680</v>
      </c>
      <c r="T516" s="4">
        <v>0</v>
      </c>
      <c r="U516" s="4">
        <v>0</v>
      </c>
      <c r="V516" s="4">
        <v>0</v>
      </c>
      <c r="W516" s="4">
        <f t="shared" si="93"/>
        <v>4680</v>
      </c>
    </row>
    <row r="517" spans="1:23" ht="12.75">
      <c r="A517" s="1">
        <v>450</v>
      </c>
      <c r="B517" s="1">
        <v>7</v>
      </c>
      <c r="C517" s="7">
        <v>1100</v>
      </c>
      <c r="D517" s="7">
        <v>15422</v>
      </c>
      <c r="E517" s="1"/>
      <c r="F517" s="1" t="s">
        <v>277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f t="shared" si="92"/>
        <v>0</v>
      </c>
      <c r="S517" s="4">
        <v>3460</v>
      </c>
      <c r="T517" s="4">
        <v>0</v>
      </c>
      <c r="U517" s="4">
        <v>0</v>
      </c>
      <c r="V517" s="4">
        <v>0</v>
      </c>
      <c r="W517" s="4">
        <f t="shared" si="93"/>
        <v>3460</v>
      </c>
    </row>
    <row r="518" spans="1:23" ht="12.75">
      <c r="A518" s="1">
        <v>450</v>
      </c>
      <c r="B518" s="1">
        <v>7</v>
      </c>
      <c r="C518" s="7">
        <v>1100</v>
      </c>
      <c r="D518" s="7">
        <v>15423</v>
      </c>
      <c r="E518" s="1"/>
      <c r="F518" s="1" t="s">
        <v>278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f t="shared" si="92"/>
        <v>0</v>
      </c>
      <c r="S518" s="4">
        <v>4705</v>
      </c>
      <c r="T518" s="4">
        <v>0</v>
      </c>
      <c r="U518" s="4">
        <v>0</v>
      </c>
      <c r="V518" s="4">
        <v>0</v>
      </c>
      <c r="W518" s="4">
        <f t="shared" si="93"/>
        <v>4705</v>
      </c>
    </row>
    <row r="519" spans="1:23" ht="12.75">
      <c r="A519" s="1">
        <v>450</v>
      </c>
      <c r="B519" s="1">
        <v>7</v>
      </c>
      <c r="C519" s="7">
        <v>1100</v>
      </c>
      <c r="D519" s="7">
        <v>15424</v>
      </c>
      <c r="E519" s="1"/>
      <c r="F519" s="1" t="s">
        <v>279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f t="shared" si="92"/>
        <v>0</v>
      </c>
      <c r="S519" s="4">
        <v>3450</v>
      </c>
      <c r="T519" s="4">
        <v>0</v>
      </c>
      <c r="U519" s="4">
        <v>0</v>
      </c>
      <c r="V519" s="4">
        <v>0</v>
      </c>
      <c r="W519" s="4">
        <f t="shared" si="93"/>
        <v>3450</v>
      </c>
    </row>
    <row r="520" spans="1:23" ht="12.75">
      <c r="A520" s="1">
        <v>450</v>
      </c>
      <c r="B520" s="1">
        <v>7</v>
      </c>
      <c r="C520" s="7">
        <v>1100</v>
      </c>
      <c r="D520" s="7">
        <v>15425</v>
      </c>
      <c r="E520" s="1"/>
      <c r="F520" s="1" t="s">
        <v>280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f t="shared" si="92"/>
        <v>0</v>
      </c>
      <c r="S520" s="4">
        <v>4965</v>
      </c>
      <c r="T520" s="4">
        <v>0</v>
      </c>
      <c r="U520" s="4">
        <v>0</v>
      </c>
      <c r="V520" s="4">
        <v>0</v>
      </c>
      <c r="W520" s="4">
        <f t="shared" si="93"/>
        <v>4965</v>
      </c>
    </row>
    <row r="521" spans="1:23" ht="12.75">
      <c r="A521" s="1">
        <v>450</v>
      </c>
      <c r="B521" s="1">
        <v>7</v>
      </c>
      <c r="C521" s="7">
        <v>1100</v>
      </c>
      <c r="D521" s="7">
        <v>16837</v>
      </c>
      <c r="E521" s="1"/>
      <c r="F521" s="1" t="s">
        <v>421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f t="shared" si="92"/>
        <v>0</v>
      </c>
      <c r="S521" s="4">
        <v>197800</v>
      </c>
      <c r="T521" s="4">
        <v>0</v>
      </c>
      <c r="U521" s="4">
        <v>0</v>
      </c>
      <c r="V521" s="4">
        <v>0</v>
      </c>
      <c r="W521" s="4">
        <f t="shared" si="93"/>
        <v>197800</v>
      </c>
    </row>
    <row r="522" spans="1:23" ht="12.75">
      <c r="A522" s="1">
        <v>450</v>
      </c>
      <c r="B522" s="1">
        <v>7</v>
      </c>
      <c r="C522" s="7">
        <v>1100</v>
      </c>
      <c r="D522" s="7">
        <v>16838</v>
      </c>
      <c r="E522" s="1"/>
      <c r="F522" s="1" t="s">
        <v>422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f t="shared" si="92"/>
        <v>0</v>
      </c>
      <c r="S522" s="4">
        <v>300000</v>
      </c>
      <c r="T522" s="4">
        <v>0</v>
      </c>
      <c r="U522" s="4">
        <v>0</v>
      </c>
      <c r="V522" s="4">
        <v>0</v>
      </c>
      <c r="W522" s="4">
        <f t="shared" si="93"/>
        <v>300000</v>
      </c>
    </row>
    <row r="523" spans="1:23" ht="12.75">
      <c r="A523" s="1">
        <v>150</v>
      </c>
      <c r="B523" s="1">
        <v>7</v>
      </c>
      <c r="C523" s="7">
        <v>1100</v>
      </c>
      <c r="D523" s="7">
        <v>17004</v>
      </c>
      <c r="E523" s="1"/>
      <c r="F523" s="1" t="s">
        <v>429</v>
      </c>
      <c r="G523" s="2">
        <v>0</v>
      </c>
      <c r="H523" s="2">
        <v>0</v>
      </c>
      <c r="I523" s="2">
        <v>2</v>
      </c>
      <c r="J523" s="2">
        <v>0</v>
      </c>
      <c r="K523" s="2">
        <v>0</v>
      </c>
      <c r="L523" s="2">
        <v>0</v>
      </c>
      <c r="M523" s="4">
        <v>58452</v>
      </c>
      <c r="N523" s="4">
        <v>0</v>
      </c>
      <c r="O523" s="4">
        <v>10240</v>
      </c>
      <c r="P523" s="4">
        <v>0</v>
      </c>
      <c r="Q523" s="4">
        <v>0</v>
      </c>
      <c r="R523" s="4">
        <f t="shared" si="92"/>
        <v>68692</v>
      </c>
      <c r="S523" s="4">
        <v>25000</v>
      </c>
      <c r="T523" s="4">
        <v>0</v>
      </c>
      <c r="U523" s="4">
        <v>0</v>
      </c>
      <c r="V523" s="4">
        <v>0</v>
      </c>
      <c r="W523" s="4">
        <f t="shared" si="93"/>
        <v>93692</v>
      </c>
    </row>
    <row r="524" spans="1:23" ht="12.75">
      <c r="A524" s="1">
        <v>450</v>
      </c>
      <c r="B524" s="1">
        <v>7</v>
      </c>
      <c r="C524" s="7">
        <v>1100</v>
      </c>
      <c r="D524" s="7">
        <v>17301</v>
      </c>
      <c r="E524" s="1"/>
      <c r="F524" s="1" t="s">
        <v>438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f t="shared" si="92"/>
        <v>0</v>
      </c>
      <c r="S524" s="4">
        <v>90000</v>
      </c>
      <c r="T524" s="4">
        <v>0</v>
      </c>
      <c r="U524" s="4">
        <v>0</v>
      </c>
      <c r="V524" s="4">
        <v>0</v>
      </c>
      <c r="W524" s="4">
        <f t="shared" si="93"/>
        <v>90000</v>
      </c>
    </row>
    <row r="525" spans="1:23" ht="12.75">
      <c r="A525" s="1">
        <v>450</v>
      </c>
      <c r="B525" s="1">
        <v>7</v>
      </c>
      <c r="C525" s="7">
        <v>1100</v>
      </c>
      <c r="D525" s="7">
        <v>17755</v>
      </c>
      <c r="E525" s="1"/>
      <c r="F525" s="1" t="s">
        <v>441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4">
        <v>0</v>
      </c>
      <c r="N525" s="4">
        <v>0</v>
      </c>
      <c r="O525" s="4">
        <v>85427</v>
      </c>
      <c r="P525" s="4">
        <v>0</v>
      </c>
      <c r="Q525" s="4">
        <v>0</v>
      </c>
      <c r="R525" s="4">
        <f t="shared" si="92"/>
        <v>85427</v>
      </c>
      <c r="S525" s="4">
        <v>0</v>
      </c>
      <c r="T525" s="4">
        <v>0</v>
      </c>
      <c r="U525" s="4">
        <v>0</v>
      </c>
      <c r="V525" s="4">
        <v>0</v>
      </c>
      <c r="W525" s="4">
        <f t="shared" si="93"/>
        <v>85427</v>
      </c>
    </row>
    <row r="526" spans="1:23" ht="12.75">
      <c r="A526" s="1">
        <v>450</v>
      </c>
      <c r="B526" s="1">
        <v>7</v>
      </c>
      <c r="C526" s="7">
        <v>1100</v>
      </c>
      <c r="D526" s="7">
        <v>17756</v>
      </c>
      <c r="E526" s="1"/>
      <c r="F526" s="1" t="s">
        <v>442</v>
      </c>
      <c r="G526" s="2">
        <v>0</v>
      </c>
      <c r="H526" s="2">
        <v>0</v>
      </c>
      <c r="I526" s="2">
        <v>4</v>
      </c>
      <c r="J526" s="2">
        <v>0</v>
      </c>
      <c r="K526" s="2">
        <v>0</v>
      </c>
      <c r="L526" s="2">
        <v>0</v>
      </c>
      <c r="M526" s="4">
        <v>179928</v>
      </c>
      <c r="N526" s="4">
        <v>0</v>
      </c>
      <c r="O526" s="4">
        <v>15000</v>
      </c>
      <c r="P526" s="4">
        <v>0</v>
      </c>
      <c r="Q526" s="4">
        <v>0</v>
      </c>
      <c r="R526" s="4">
        <f t="shared" si="92"/>
        <v>194928</v>
      </c>
      <c r="S526" s="4">
        <v>17000</v>
      </c>
      <c r="T526" s="4">
        <v>0</v>
      </c>
      <c r="U526" s="4">
        <v>0</v>
      </c>
      <c r="V526" s="4">
        <v>0</v>
      </c>
      <c r="W526" s="4">
        <f t="shared" si="93"/>
        <v>211928</v>
      </c>
    </row>
    <row r="527" spans="1:23" ht="12.75">
      <c r="A527" s="1">
        <v>450</v>
      </c>
      <c r="B527" s="1">
        <v>7</v>
      </c>
      <c r="C527" s="7">
        <v>1100</v>
      </c>
      <c r="D527" s="7">
        <v>17757</v>
      </c>
      <c r="E527" s="1"/>
      <c r="F527" s="1" t="s">
        <v>443</v>
      </c>
      <c r="G527" s="2">
        <v>0</v>
      </c>
      <c r="H527" s="2">
        <v>0</v>
      </c>
      <c r="I527" s="2">
        <v>2</v>
      </c>
      <c r="J527" s="2">
        <v>0</v>
      </c>
      <c r="K527" s="2">
        <v>0</v>
      </c>
      <c r="L527" s="2">
        <v>0</v>
      </c>
      <c r="M527" s="4">
        <v>104796</v>
      </c>
      <c r="N527" s="4">
        <v>0</v>
      </c>
      <c r="O527" s="4">
        <v>0</v>
      </c>
      <c r="P527" s="4">
        <v>0</v>
      </c>
      <c r="Q527" s="4">
        <v>0</v>
      </c>
      <c r="R527" s="4">
        <f t="shared" si="92"/>
        <v>104796</v>
      </c>
      <c r="S527" s="4">
        <v>50000</v>
      </c>
      <c r="T527" s="4">
        <v>0</v>
      </c>
      <c r="U527" s="4">
        <v>0</v>
      </c>
      <c r="V527" s="4">
        <v>0</v>
      </c>
      <c r="W527" s="4">
        <f t="shared" si="93"/>
        <v>154796</v>
      </c>
    </row>
    <row r="528" spans="1:23" ht="12.75">
      <c r="A528" s="1">
        <v>450</v>
      </c>
      <c r="B528" s="1">
        <v>7</v>
      </c>
      <c r="C528" s="7">
        <v>1100</v>
      </c>
      <c r="D528" s="7">
        <v>17758</v>
      </c>
      <c r="E528" s="1"/>
      <c r="F528" s="1" t="s">
        <v>444</v>
      </c>
      <c r="G528" s="2">
        <v>0</v>
      </c>
      <c r="H528" s="2">
        <v>0</v>
      </c>
      <c r="I528" s="2">
        <v>2</v>
      </c>
      <c r="J528" s="2">
        <v>0</v>
      </c>
      <c r="K528" s="2">
        <v>0</v>
      </c>
      <c r="L528" s="2">
        <v>0</v>
      </c>
      <c r="M528" s="4">
        <v>81636</v>
      </c>
      <c r="N528" s="4">
        <v>0</v>
      </c>
      <c r="O528" s="4">
        <v>0</v>
      </c>
      <c r="P528" s="4">
        <v>0</v>
      </c>
      <c r="Q528" s="4">
        <v>0</v>
      </c>
      <c r="R528" s="4">
        <f t="shared" si="92"/>
        <v>81636</v>
      </c>
      <c r="S528" s="4">
        <v>20000</v>
      </c>
      <c r="T528" s="4">
        <v>0</v>
      </c>
      <c r="U528" s="4">
        <v>0</v>
      </c>
      <c r="V528" s="4">
        <v>0</v>
      </c>
      <c r="W528" s="4">
        <f t="shared" si="93"/>
        <v>101636</v>
      </c>
    </row>
    <row r="529" spans="1:23" ht="12.75">
      <c r="A529" s="1">
        <v>450</v>
      </c>
      <c r="B529" s="1">
        <v>7</v>
      </c>
      <c r="C529" s="7">
        <v>1100</v>
      </c>
      <c r="D529" s="7">
        <v>17759</v>
      </c>
      <c r="E529" s="1"/>
      <c r="F529" s="1" t="s">
        <v>445</v>
      </c>
      <c r="G529" s="2">
        <v>0</v>
      </c>
      <c r="H529" s="2">
        <v>0</v>
      </c>
      <c r="I529" s="2">
        <v>5</v>
      </c>
      <c r="J529" s="2">
        <v>0</v>
      </c>
      <c r="K529" s="2">
        <v>0</v>
      </c>
      <c r="L529" s="2">
        <v>0</v>
      </c>
      <c r="M529" s="4">
        <v>135108</v>
      </c>
      <c r="N529" s="4">
        <v>5000</v>
      </c>
      <c r="O529" s="4">
        <v>10800</v>
      </c>
      <c r="P529" s="4">
        <v>0</v>
      </c>
      <c r="Q529" s="4">
        <v>0</v>
      </c>
      <c r="R529" s="4">
        <f t="shared" si="92"/>
        <v>150908</v>
      </c>
      <c r="S529" s="4">
        <v>10000</v>
      </c>
      <c r="T529" s="4">
        <v>0</v>
      </c>
      <c r="U529" s="4">
        <v>0</v>
      </c>
      <c r="V529" s="4">
        <v>0</v>
      </c>
      <c r="W529" s="4">
        <f t="shared" si="93"/>
        <v>160908</v>
      </c>
    </row>
    <row r="530" spans="1:23" ht="12.75">
      <c r="A530" s="1">
        <v>450</v>
      </c>
      <c r="B530" s="1">
        <v>7</v>
      </c>
      <c r="C530" s="7">
        <v>1100</v>
      </c>
      <c r="D530" s="7">
        <v>17760</v>
      </c>
      <c r="E530" s="1"/>
      <c r="F530" s="1" t="s">
        <v>446</v>
      </c>
      <c r="G530" s="2">
        <v>0</v>
      </c>
      <c r="H530" s="2">
        <v>0</v>
      </c>
      <c r="I530" s="2">
        <v>25</v>
      </c>
      <c r="J530" s="2">
        <v>0</v>
      </c>
      <c r="K530" s="2">
        <v>0</v>
      </c>
      <c r="L530" s="2">
        <v>0</v>
      </c>
      <c r="M530" s="4">
        <v>973080</v>
      </c>
      <c r="N530" s="4">
        <v>15000</v>
      </c>
      <c r="O530" s="4">
        <v>0</v>
      </c>
      <c r="P530" s="4">
        <v>0</v>
      </c>
      <c r="Q530" s="4">
        <v>0</v>
      </c>
      <c r="R530" s="4">
        <f t="shared" si="92"/>
        <v>988080</v>
      </c>
      <c r="S530" s="4">
        <v>726000</v>
      </c>
      <c r="T530" s="4">
        <v>0</v>
      </c>
      <c r="U530" s="4">
        <v>0</v>
      </c>
      <c r="V530" s="4">
        <v>0</v>
      </c>
      <c r="W530" s="4">
        <f t="shared" si="93"/>
        <v>1714080</v>
      </c>
    </row>
    <row r="531" spans="1:23" ht="12.75">
      <c r="A531" s="1">
        <v>450</v>
      </c>
      <c r="B531" s="1">
        <v>7</v>
      </c>
      <c r="C531" s="7">
        <v>1100</v>
      </c>
      <c r="D531" s="7">
        <v>17761</v>
      </c>
      <c r="E531" s="1"/>
      <c r="F531" s="1" t="s">
        <v>447</v>
      </c>
      <c r="G531" s="2">
        <v>0</v>
      </c>
      <c r="H531" s="2">
        <v>0</v>
      </c>
      <c r="I531" s="2">
        <v>1</v>
      </c>
      <c r="J531" s="2">
        <v>0</v>
      </c>
      <c r="K531" s="2">
        <v>0</v>
      </c>
      <c r="L531" s="2">
        <v>0</v>
      </c>
      <c r="M531" s="4">
        <v>44004</v>
      </c>
      <c r="N531" s="4">
        <v>0</v>
      </c>
      <c r="O531" s="4">
        <v>0</v>
      </c>
      <c r="P531" s="4">
        <v>0</v>
      </c>
      <c r="Q531" s="4">
        <v>0</v>
      </c>
      <c r="R531" s="4">
        <f t="shared" si="92"/>
        <v>44004</v>
      </c>
      <c r="S531" s="4">
        <v>0</v>
      </c>
      <c r="T531" s="4">
        <v>0</v>
      </c>
      <c r="U531" s="4">
        <v>0</v>
      </c>
      <c r="V531" s="4">
        <v>0</v>
      </c>
      <c r="W531" s="4">
        <f t="shared" si="93"/>
        <v>44004</v>
      </c>
    </row>
    <row r="532" spans="1:23" ht="12.75">
      <c r="A532" s="1">
        <v>450</v>
      </c>
      <c r="B532" s="1">
        <v>7</v>
      </c>
      <c r="C532" s="7">
        <v>1100</v>
      </c>
      <c r="D532" s="7">
        <v>17762</v>
      </c>
      <c r="E532" s="1"/>
      <c r="F532" s="1" t="s">
        <v>448</v>
      </c>
      <c r="G532" s="2">
        <v>0</v>
      </c>
      <c r="H532" s="2">
        <v>0</v>
      </c>
      <c r="I532" s="2">
        <v>4</v>
      </c>
      <c r="J532" s="2">
        <v>0</v>
      </c>
      <c r="K532" s="2">
        <v>0</v>
      </c>
      <c r="L532" s="2">
        <v>0</v>
      </c>
      <c r="M532" s="4">
        <v>135768</v>
      </c>
      <c r="N532" s="4">
        <v>10000</v>
      </c>
      <c r="O532" s="4">
        <v>0</v>
      </c>
      <c r="P532" s="4">
        <v>0</v>
      </c>
      <c r="Q532" s="4">
        <v>0</v>
      </c>
      <c r="R532" s="4">
        <f t="shared" si="92"/>
        <v>145768</v>
      </c>
      <c r="S532" s="4">
        <v>40000</v>
      </c>
      <c r="T532" s="4">
        <v>0</v>
      </c>
      <c r="U532" s="4">
        <v>0</v>
      </c>
      <c r="V532" s="4">
        <v>0</v>
      </c>
      <c r="W532" s="4">
        <f t="shared" si="93"/>
        <v>185768</v>
      </c>
    </row>
    <row r="533" spans="1:23" ht="12.75">
      <c r="A533" s="1">
        <v>450</v>
      </c>
      <c r="B533" s="1">
        <v>7</v>
      </c>
      <c r="C533" s="7">
        <v>1100</v>
      </c>
      <c r="D533" s="7">
        <v>17764</v>
      </c>
      <c r="E533" s="1"/>
      <c r="F533" s="1" t="s">
        <v>449</v>
      </c>
      <c r="G533" s="2">
        <v>0</v>
      </c>
      <c r="H533" s="2">
        <v>0</v>
      </c>
      <c r="I533" s="2">
        <v>5</v>
      </c>
      <c r="J533" s="2">
        <v>0</v>
      </c>
      <c r="K533" s="2">
        <v>0</v>
      </c>
      <c r="L533" s="2">
        <v>0</v>
      </c>
      <c r="M533" s="4">
        <v>116196</v>
      </c>
      <c r="N533" s="4">
        <v>2000</v>
      </c>
      <c r="O533" s="4">
        <v>0</v>
      </c>
      <c r="P533" s="4">
        <v>0</v>
      </c>
      <c r="Q533" s="4">
        <v>0</v>
      </c>
      <c r="R533" s="4">
        <f t="shared" si="92"/>
        <v>118196</v>
      </c>
      <c r="S533" s="4">
        <v>7500</v>
      </c>
      <c r="T533" s="4">
        <v>0</v>
      </c>
      <c r="U533" s="4">
        <v>0</v>
      </c>
      <c r="V533" s="4">
        <v>0</v>
      </c>
      <c r="W533" s="4">
        <f t="shared" si="93"/>
        <v>125696</v>
      </c>
    </row>
    <row r="534" spans="1:23" ht="12.75">
      <c r="A534" s="1">
        <v>450</v>
      </c>
      <c r="B534" s="1">
        <v>7</v>
      </c>
      <c r="C534" s="7">
        <v>1100</v>
      </c>
      <c r="D534" s="7">
        <v>17765</v>
      </c>
      <c r="E534" s="1"/>
      <c r="F534" s="1" t="s">
        <v>450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f t="shared" si="92"/>
        <v>0</v>
      </c>
      <c r="S534" s="4">
        <v>90000</v>
      </c>
      <c r="T534" s="4">
        <v>0</v>
      </c>
      <c r="U534" s="4">
        <v>0</v>
      </c>
      <c r="V534" s="4">
        <v>0</v>
      </c>
      <c r="W534" s="4">
        <f t="shared" si="93"/>
        <v>90000</v>
      </c>
    </row>
    <row r="535" spans="1:23" ht="12.75">
      <c r="A535" s="1">
        <v>450</v>
      </c>
      <c r="B535" s="1">
        <v>7</v>
      </c>
      <c r="C535" s="7">
        <v>1100</v>
      </c>
      <c r="D535" s="7">
        <v>17766</v>
      </c>
      <c r="E535" s="1"/>
      <c r="F535" s="1" t="s">
        <v>451</v>
      </c>
      <c r="G535" s="2">
        <v>0</v>
      </c>
      <c r="H535" s="2">
        <v>0</v>
      </c>
      <c r="I535" s="2">
        <v>1</v>
      </c>
      <c r="J535" s="2">
        <v>0</v>
      </c>
      <c r="K535" s="2">
        <v>0</v>
      </c>
      <c r="L535" s="2">
        <v>0</v>
      </c>
      <c r="M535" s="4">
        <v>70032</v>
      </c>
      <c r="N535" s="4">
        <v>0</v>
      </c>
      <c r="O535" s="4">
        <v>0</v>
      </c>
      <c r="P535" s="4">
        <v>0</v>
      </c>
      <c r="Q535" s="4">
        <v>0</v>
      </c>
      <c r="R535" s="4">
        <f t="shared" si="92"/>
        <v>70032</v>
      </c>
      <c r="S535" s="4">
        <v>5000</v>
      </c>
      <c r="T535" s="4">
        <v>0</v>
      </c>
      <c r="U535" s="4">
        <v>0</v>
      </c>
      <c r="V535" s="4">
        <v>3000</v>
      </c>
      <c r="W535" s="4">
        <f t="shared" si="93"/>
        <v>78032</v>
      </c>
    </row>
    <row r="536" spans="1:23" ht="12.75">
      <c r="A536" s="1">
        <v>450</v>
      </c>
      <c r="B536" s="1">
        <v>7</v>
      </c>
      <c r="C536" s="7">
        <v>1100</v>
      </c>
      <c r="D536" s="7">
        <v>17803</v>
      </c>
      <c r="E536" s="1"/>
      <c r="F536" s="1" t="s">
        <v>453</v>
      </c>
      <c r="G536" s="22">
        <v>0</v>
      </c>
      <c r="H536" s="22">
        <v>0</v>
      </c>
      <c r="I536" s="22">
        <v>12.5</v>
      </c>
      <c r="J536" s="22">
        <v>0</v>
      </c>
      <c r="K536" s="22">
        <v>0</v>
      </c>
      <c r="L536" s="22">
        <v>0</v>
      </c>
      <c r="M536" s="23">
        <v>559110</v>
      </c>
      <c r="N536" s="23">
        <v>10000</v>
      </c>
      <c r="O536" s="23">
        <v>0</v>
      </c>
      <c r="P536" s="23">
        <v>0</v>
      </c>
      <c r="Q536" s="23">
        <v>0</v>
      </c>
      <c r="R536" s="23">
        <f t="shared" si="92"/>
        <v>569110</v>
      </c>
      <c r="S536" s="23">
        <v>0</v>
      </c>
      <c r="T536" s="23">
        <v>0</v>
      </c>
      <c r="U536" s="23">
        <v>0</v>
      </c>
      <c r="V536" s="23">
        <v>0</v>
      </c>
      <c r="W536" s="23">
        <f t="shared" si="93"/>
        <v>569110</v>
      </c>
    </row>
    <row r="537" spans="1:23" ht="12.75">
      <c r="A537" s="1"/>
      <c r="B537" s="1"/>
      <c r="C537" s="7"/>
      <c r="D537" s="7"/>
      <c r="E537" s="1"/>
      <c r="F537" s="1"/>
      <c r="G537" s="2"/>
      <c r="H537" s="2"/>
      <c r="I537" s="2"/>
      <c r="J537" s="2"/>
      <c r="K537" s="2"/>
      <c r="L537" s="2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4" ht="12.75">
      <c r="A538" s="1"/>
      <c r="B538" s="1"/>
      <c r="C538" s="7"/>
      <c r="D538" s="7"/>
      <c r="E538" s="1"/>
      <c r="F538" s="6" t="s">
        <v>568</v>
      </c>
      <c r="G538" s="2">
        <f aca="true" t="shared" si="94" ref="G538:M538">SUM(G497:G537)</f>
        <v>2</v>
      </c>
      <c r="H538" s="2">
        <f t="shared" si="94"/>
        <v>0</v>
      </c>
      <c r="I538" s="2">
        <f t="shared" si="94"/>
        <v>195.158</v>
      </c>
      <c r="J538" s="2">
        <f t="shared" si="94"/>
        <v>0</v>
      </c>
      <c r="K538" s="2">
        <f t="shared" si="94"/>
        <v>0</v>
      </c>
      <c r="L538" s="2">
        <f t="shared" si="94"/>
        <v>0</v>
      </c>
      <c r="M538" s="4">
        <f t="shared" si="94"/>
        <v>6202472</v>
      </c>
      <c r="N538" s="4">
        <f aca="true" t="shared" si="95" ref="N538:W538">SUM(N497:N537)</f>
        <v>99500</v>
      </c>
      <c r="O538" s="4">
        <f t="shared" si="95"/>
        <v>435723</v>
      </c>
      <c r="P538" s="4">
        <f t="shared" si="95"/>
        <v>0</v>
      </c>
      <c r="Q538" s="4">
        <f t="shared" si="95"/>
        <v>2778339</v>
      </c>
      <c r="R538" s="4">
        <f t="shared" si="95"/>
        <v>9516034</v>
      </c>
      <c r="S538" s="4">
        <f t="shared" si="95"/>
        <v>6481022</v>
      </c>
      <c r="T538" s="4">
        <f t="shared" si="95"/>
        <v>0</v>
      </c>
      <c r="U538" s="4">
        <f t="shared" si="95"/>
        <v>0</v>
      </c>
      <c r="V538" s="4">
        <f t="shared" si="95"/>
        <v>35000</v>
      </c>
      <c r="W538" s="4">
        <f t="shared" si="95"/>
        <v>16032056</v>
      </c>
      <c r="X538" s="5"/>
    </row>
    <row r="539" spans="1:23" ht="12.75">
      <c r="A539" s="1"/>
      <c r="B539" s="1"/>
      <c r="C539" s="7"/>
      <c r="D539" s="7"/>
      <c r="E539" s="1"/>
      <c r="F539" s="1"/>
      <c r="G539" s="2"/>
      <c r="H539" s="2"/>
      <c r="I539" s="2"/>
      <c r="J539" s="2"/>
      <c r="K539" s="2"/>
      <c r="L539" s="2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>
      <c r="A540" s="1"/>
      <c r="B540" s="1"/>
      <c r="C540" s="8"/>
      <c r="D540" s="8"/>
      <c r="E540" s="1"/>
      <c r="F540" s="6" t="s">
        <v>500</v>
      </c>
      <c r="H540" s="2"/>
      <c r="I540" s="2"/>
      <c r="J540" s="2"/>
      <c r="K540" s="2"/>
      <c r="L540" s="2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>
      <c r="A541" s="1"/>
      <c r="B541" s="1"/>
      <c r="C541" s="8"/>
      <c r="D541" s="8"/>
      <c r="E541" s="1"/>
      <c r="F541" s="6"/>
      <c r="H541" s="2"/>
      <c r="I541" s="2"/>
      <c r="J541" s="2"/>
      <c r="K541" s="2"/>
      <c r="L541" s="2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>
      <c r="A542" s="1">
        <v>310</v>
      </c>
      <c r="B542" s="1">
        <v>1</v>
      </c>
      <c r="C542" s="7">
        <v>1100</v>
      </c>
      <c r="D542" s="7">
        <v>12042</v>
      </c>
      <c r="E542" s="1"/>
      <c r="F542" s="1" t="s">
        <v>125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f>SUM(M542:Q542)</f>
        <v>0</v>
      </c>
      <c r="S542" s="4">
        <v>0</v>
      </c>
      <c r="T542" s="4">
        <v>274185</v>
      </c>
      <c r="U542" s="4">
        <v>0</v>
      </c>
      <c r="V542" s="4">
        <v>0</v>
      </c>
      <c r="W542" s="4">
        <f>SUM(R542:V542)</f>
        <v>274185</v>
      </c>
    </row>
    <row r="543" spans="1:23" ht="12.75">
      <c r="A543" s="1">
        <v>310</v>
      </c>
      <c r="B543" s="1">
        <v>1</v>
      </c>
      <c r="C543" s="7">
        <v>1100</v>
      </c>
      <c r="D543" s="7">
        <v>12043</v>
      </c>
      <c r="E543" s="1"/>
      <c r="F543" s="1" t="s">
        <v>126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f aca="true" t="shared" si="96" ref="R543:R563">SUM(M543:Q543)</f>
        <v>0</v>
      </c>
      <c r="S543" s="4">
        <v>0</v>
      </c>
      <c r="T543" s="4">
        <v>59850</v>
      </c>
      <c r="U543" s="4">
        <v>0</v>
      </c>
      <c r="V543" s="4">
        <v>0</v>
      </c>
      <c r="W543" s="4">
        <f aca="true" t="shared" si="97" ref="W543:W563">SUM(R543:V543)</f>
        <v>59850</v>
      </c>
    </row>
    <row r="544" spans="1:23" ht="12.75">
      <c r="A544" s="1">
        <v>310</v>
      </c>
      <c r="B544" s="1">
        <v>1</v>
      </c>
      <c r="C544" s="7">
        <v>1100</v>
      </c>
      <c r="D544" s="7">
        <v>12044</v>
      </c>
      <c r="E544" s="1"/>
      <c r="F544" s="1" t="s">
        <v>127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f t="shared" si="96"/>
        <v>0</v>
      </c>
      <c r="S544" s="4">
        <v>0</v>
      </c>
      <c r="T544" s="4">
        <v>1990552</v>
      </c>
      <c r="U544" s="4">
        <v>0</v>
      </c>
      <c r="V544" s="4">
        <v>0</v>
      </c>
      <c r="W544" s="4">
        <f t="shared" si="97"/>
        <v>1990552</v>
      </c>
    </row>
    <row r="545" spans="1:23" ht="12.75">
      <c r="A545" s="1">
        <v>310</v>
      </c>
      <c r="B545" s="1">
        <v>1</v>
      </c>
      <c r="C545" s="7">
        <v>1100</v>
      </c>
      <c r="D545" s="7">
        <v>12045</v>
      </c>
      <c r="E545" s="1"/>
      <c r="F545" s="1" t="s">
        <v>128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f t="shared" si="96"/>
        <v>0</v>
      </c>
      <c r="S545" s="4">
        <v>0</v>
      </c>
      <c r="T545" s="4">
        <v>54728</v>
      </c>
      <c r="U545" s="4">
        <v>0</v>
      </c>
      <c r="V545" s="4">
        <v>0</v>
      </c>
      <c r="W545" s="4">
        <f t="shared" si="97"/>
        <v>54728</v>
      </c>
    </row>
    <row r="546" spans="1:23" ht="12.75">
      <c r="A546" s="1">
        <v>310</v>
      </c>
      <c r="B546" s="1">
        <v>1</v>
      </c>
      <c r="C546" s="7">
        <v>1100</v>
      </c>
      <c r="D546" s="7">
        <v>12046</v>
      </c>
      <c r="E546" s="1"/>
      <c r="F546" s="1" t="s">
        <v>129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f t="shared" si="96"/>
        <v>0</v>
      </c>
      <c r="S546" s="4">
        <v>0</v>
      </c>
      <c r="T546" s="4">
        <v>3257550</v>
      </c>
      <c r="U546" s="4">
        <v>0</v>
      </c>
      <c r="V546" s="4">
        <v>0</v>
      </c>
      <c r="W546" s="4">
        <f t="shared" si="97"/>
        <v>3257550</v>
      </c>
    </row>
    <row r="547" spans="1:23" ht="12.75">
      <c r="A547" s="1">
        <v>310</v>
      </c>
      <c r="B547" s="1">
        <v>1</v>
      </c>
      <c r="C547" s="7">
        <v>1100</v>
      </c>
      <c r="D547" s="7">
        <v>12047</v>
      </c>
      <c r="E547" s="1"/>
      <c r="F547" s="1" t="s">
        <v>130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f t="shared" si="96"/>
        <v>0</v>
      </c>
      <c r="S547" s="4">
        <v>0</v>
      </c>
      <c r="T547" s="4">
        <v>181200</v>
      </c>
      <c r="U547" s="4">
        <v>0</v>
      </c>
      <c r="V547" s="4">
        <v>0</v>
      </c>
      <c r="W547" s="4">
        <f t="shared" si="97"/>
        <v>181200</v>
      </c>
    </row>
    <row r="548" spans="1:23" ht="12.75">
      <c r="A548" s="1">
        <v>310</v>
      </c>
      <c r="B548" s="1">
        <v>1</v>
      </c>
      <c r="C548" s="7">
        <v>1100</v>
      </c>
      <c r="D548" s="7">
        <v>12048</v>
      </c>
      <c r="E548" s="1"/>
      <c r="F548" s="1" t="s">
        <v>131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f t="shared" si="96"/>
        <v>0</v>
      </c>
      <c r="S548" s="4">
        <v>0</v>
      </c>
      <c r="T548" s="4">
        <v>10000</v>
      </c>
      <c r="U548" s="4">
        <v>0</v>
      </c>
      <c r="V548" s="4">
        <v>0</v>
      </c>
      <c r="W548" s="4">
        <f t="shared" si="97"/>
        <v>10000</v>
      </c>
    </row>
    <row r="549" spans="1:23" ht="12.75">
      <c r="A549" s="1">
        <v>310</v>
      </c>
      <c r="B549" s="1">
        <v>1</v>
      </c>
      <c r="C549" s="7">
        <v>1100</v>
      </c>
      <c r="D549" s="7">
        <v>12049</v>
      </c>
      <c r="E549" s="1"/>
      <c r="F549" s="1" t="s">
        <v>132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f t="shared" si="96"/>
        <v>0</v>
      </c>
      <c r="S549" s="4">
        <v>0</v>
      </c>
      <c r="T549" s="4">
        <v>422544</v>
      </c>
      <c r="U549" s="4">
        <v>0</v>
      </c>
      <c r="V549" s="4">
        <v>0</v>
      </c>
      <c r="W549" s="4">
        <f t="shared" si="97"/>
        <v>422544</v>
      </c>
    </row>
    <row r="550" spans="1:23" ht="12.75">
      <c r="A550" s="1">
        <v>310</v>
      </c>
      <c r="B550" s="1">
        <v>1</v>
      </c>
      <c r="C550" s="7">
        <v>1100</v>
      </c>
      <c r="D550" s="7">
        <v>12050</v>
      </c>
      <c r="E550" s="1"/>
      <c r="F550" s="1" t="s">
        <v>133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f t="shared" si="96"/>
        <v>0</v>
      </c>
      <c r="S550" s="4">
        <v>0</v>
      </c>
      <c r="T550" s="4">
        <v>160848</v>
      </c>
      <c r="U550" s="4">
        <v>0</v>
      </c>
      <c r="V550" s="4">
        <v>0</v>
      </c>
      <c r="W550" s="4">
        <f t="shared" si="97"/>
        <v>160848</v>
      </c>
    </row>
    <row r="551" spans="1:23" ht="12.75">
      <c r="A551" s="1">
        <v>310</v>
      </c>
      <c r="B551" s="1">
        <v>1</v>
      </c>
      <c r="C551" s="7">
        <v>1100</v>
      </c>
      <c r="D551" s="7">
        <v>12051</v>
      </c>
      <c r="E551" s="1"/>
      <c r="F551" s="1" t="s">
        <v>134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f t="shared" si="96"/>
        <v>0</v>
      </c>
      <c r="S551" s="4">
        <v>0</v>
      </c>
      <c r="T551" s="4">
        <v>149760</v>
      </c>
      <c r="U551" s="4">
        <v>0</v>
      </c>
      <c r="V551" s="4">
        <v>0</v>
      </c>
      <c r="W551" s="4">
        <f t="shared" si="97"/>
        <v>149760</v>
      </c>
    </row>
    <row r="552" spans="1:23" ht="12.75">
      <c r="A552" s="1">
        <v>310</v>
      </c>
      <c r="B552" s="1">
        <v>1</v>
      </c>
      <c r="C552" s="7">
        <v>1100</v>
      </c>
      <c r="D552" s="7">
        <v>12052</v>
      </c>
      <c r="E552" s="1"/>
      <c r="F552" s="1" t="s">
        <v>135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f t="shared" si="96"/>
        <v>0</v>
      </c>
      <c r="S552" s="4">
        <v>0</v>
      </c>
      <c r="T552" s="4">
        <v>19380</v>
      </c>
      <c r="U552" s="4">
        <v>0</v>
      </c>
      <c r="V552" s="4">
        <v>0</v>
      </c>
      <c r="W552" s="4">
        <f t="shared" si="97"/>
        <v>19380</v>
      </c>
    </row>
    <row r="553" spans="1:23" ht="12.75">
      <c r="A553" s="1">
        <v>310</v>
      </c>
      <c r="B553" s="1">
        <v>1</v>
      </c>
      <c r="C553" s="7">
        <v>1100</v>
      </c>
      <c r="D553" s="7">
        <v>12053</v>
      </c>
      <c r="E553" s="1"/>
      <c r="F553" s="1" t="s">
        <v>136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f t="shared" si="96"/>
        <v>0</v>
      </c>
      <c r="S553" s="4">
        <v>0</v>
      </c>
      <c r="T553" s="4">
        <v>20000</v>
      </c>
      <c r="U553" s="4">
        <v>0</v>
      </c>
      <c r="V553" s="4">
        <v>0</v>
      </c>
      <c r="W553" s="4">
        <f t="shared" si="97"/>
        <v>20000</v>
      </c>
    </row>
    <row r="554" spans="1:23" ht="12.75">
      <c r="A554" s="1">
        <v>310</v>
      </c>
      <c r="B554" s="1">
        <v>1</v>
      </c>
      <c r="C554" s="7">
        <v>1100</v>
      </c>
      <c r="D554" s="7">
        <v>12054</v>
      </c>
      <c r="E554" s="1"/>
      <c r="F554" s="1" t="s">
        <v>574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f t="shared" si="96"/>
        <v>0</v>
      </c>
      <c r="S554" s="4">
        <v>0</v>
      </c>
      <c r="T554" s="4">
        <v>966900</v>
      </c>
      <c r="U554" s="4">
        <v>0</v>
      </c>
      <c r="V554" s="4">
        <v>0</v>
      </c>
      <c r="W554" s="4">
        <f t="shared" si="97"/>
        <v>966900</v>
      </c>
    </row>
    <row r="555" spans="1:23" ht="12.75">
      <c r="A555" s="1">
        <v>310</v>
      </c>
      <c r="B555" s="1">
        <v>1</v>
      </c>
      <c r="C555" s="7">
        <v>1100</v>
      </c>
      <c r="D555" s="7">
        <v>12055</v>
      </c>
      <c r="E555" s="1"/>
      <c r="F555" s="1" t="s">
        <v>575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f t="shared" si="96"/>
        <v>0</v>
      </c>
      <c r="S555" s="4">
        <v>0</v>
      </c>
      <c r="T555" s="4">
        <v>220800</v>
      </c>
      <c r="U555" s="4">
        <v>0</v>
      </c>
      <c r="V555" s="4">
        <v>0</v>
      </c>
      <c r="W555" s="4">
        <f t="shared" si="97"/>
        <v>220800</v>
      </c>
    </row>
    <row r="556" spans="1:23" ht="12.75">
      <c r="A556" s="1">
        <v>310</v>
      </c>
      <c r="B556" s="1">
        <v>1</v>
      </c>
      <c r="C556" s="7">
        <v>1100</v>
      </c>
      <c r="D556" s="7">
        <v>12056</v>
      </c>
      <c r="E556" s="1"/>
      <c r="F556" s="1" t="s">
        <v>137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f t="shared" si="96"/>
        <v>0</v>
      </c>
      <c r="S556" s="4">
        <v>0</v>
      </c>
      <c r="T556" s="4">
        <v>94140</v>
      </c>
      <c r="U556" s="4">
        <v>0</v>
      </c>
      <c r="V556" s="4">
        <v>0</v>
      </c>
      <c r="W556" s="4">
        <f t="shared" si="97"/>
        <v>94140</v>
      </c>
    </row>
    <row r="557" spans="1:23" ht="12.75">
      <c r="A557" s="1">
        <v>310</v>
      </c>
      <c r="B557" s="1">
        <v>1</v>
      </c>
      <c r="C557" s="7">
        <v>1100</v>
      </c>
      <c r="D557" s="7">
        <v>12057</v>
      </c>
      <c r="E557" s="1"/>
      <c r="F557" s="1" t="s">
        <v>576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f t="shared" si="96"/>
        <v>0</v>
      </c>
      <c r="S557" s="4">
        <v>0</v>
      </c>
      <c r="T557" s="4">
        <v>246888</v>
      </c>
      <c r="U557" s="4">
        <v>0</v>
      </c>
      <c r="V557" s="4">
        <v>0</v>
      </c>
      <c r="W557" s="4">
        <f t="shared" si="97"/>
        <v>246888</v>
      </c>
    </row>
    <row r="558" spans="1:23" ht="12.75">
      <c r="A558" s="1">
        <v>310</v>
      </c>
      <c r="B558" s="1">
        <v>1</v>
      </c>
      <c r="C558" s="7">
        <v>1100</v>
      </c>
      <c r="D558" s="7">
        <v>12058</v>
      </c>
      <c r="E558" s="1"/>
      <c r="F558" s="1" t="s">
        <v>577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f t="shared" si="96"/>
        <v>0</v>
      </c>
      <c r="S558" s="4">
        <v>0</v>
      </c>
      <c r="T558" s="4">
        <v>27600</v>
      </c>
      <c r="U558" s="4">
        <v>0</v>
      </c>
      <c r="V558" s="4">
        <v>0</v>
      </c>
      <c r="W558" s="4">
        <f t="shared" si="97"/>
        <v>27600</v>
      </c>
    </row>
    <row r="559" spans="1:23" ht="12.75">
      <c r="A559" s="1">
        <v>310</v>
      </c>
      <c r="B559" s="1">
        <v>1</v>
      </c>
      <c r="C559" s="7">
        <v>1100</v>
      </c>
      <c r="D559" s="7">
        <v>12059</v>
      </c>
      <c r="E559" s="1"/>
      <c r="F559" s="1" t="s">
        <v>578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f t="shared" si="96"/>
        <v>0</v>
      </c>
      <c r="S559" s="4">
        <v>0</v>
      </c>
      <c r="T559" s="4">
        <v>15000</v>
      </c>
      <c r="U559" s="4">
        <v>0</v>
      </c>
      <c r="V559" s="4">
        <v>0</v>
      </c>
      <c r="W559" s="4">
        <f t="shared" si="97"/>
        <v>15000</v>
      </c>
    </row>
    <row r="560" spans="1:23" ht="12.75">
      <c r="A560" s="1">
        <v>310</v>
      </c>
      <c r="B560" s="1">
        <v>1</v>
      </c>
      <c r="C560" s="7">
        <v>1100</v>
      </c>
      <c r="D560" s="7">
        <v>12062</v>
      </c>
      <c r="E560" s="1"/>
      <c r="F560" s="1" t="s">
        <v>138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f t="shared" si="96"/>
        <v>0</v>
      </c>
      <c r="S560" s="4">
        <v>0</v>
      </c>
      <c r="T560" s="4">
        <v>120000</v>
      </c>
      <c r="U560" s="4">
        <v>0</v>
      </c>
      <c r="V560" s="4">
        <v>0</v>
      </c>
      <c r="W560" s="4">
        <f t="shared" si="97"/>
        <v>120000</v>
      </c>
    </row>
    <row r="561" spans="1:23" ht="12.75">
      <c r="A561" s="1">
        <v>310</v>
      </c>
      <c r="B561" s="1">
        <v>1</v>
      </c>
      <c r="C561" s="7">
        <v>1100</v>
      </c>
      <c r="D561" s="7">
        <v>12065</v>
      </c>
      <c r="E561" s="1"/>
      <c r="F561" s="1" t="s">
        <v>139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f t="shared" si="96"/>
        <v>0</v>
      </c>
      <c r="S561" s="4">
        <v>0</v>
      </c>
      <c r="T561" s="4">
        <v>2043570</v>
      </c>
      <c r="U561" s="4">
        <v>0</v>
      </c>
      <c r="V561" s="4">
        <v>0</v>
      </c>
      <c r="W561" s="4">
        <f t="shared" si="97"/>
        <v>2043570</v>
      </c>
    </row>
    <row r="562" spans="1:23" ht="12.75">
      <c r="A562" s="1">
        <v>310</v>
      </c>
      <c r="B562" s="1">
        <v>1</v>
      </c>
      <c r="C562" s="7">
        <v>1100</v>
      </c>
      <c r="D562" s="7">
        <v>12066</v>
      </c>
      <c r="E562" s="1"/>
      <c r="F562" s="1" t="s">
        <v>140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f t="shared" si="96"/>
        <v>0</v>
      </c>
      <c r="S562" s="4">
        <v>0</v>
      </c>
      <c r="T562" s="4">
        <v>126673</v>
      </c>
      <c r="U562" s="4">
        <v>0</v>
      </c>
      <c r="V562" s="4">
        <v>0</v>
      </c>
      <c r="W562" s="4">
        <f t="shared" si="97"/>
        <v>126673</v>
      </c>
    </row>
    <row r="563" spans="1:23" ht="12.75">
      <c r="A563" s="1">
        <v>200</v>
      </c>
      <c r="B563" s="1">
        <v>1</v>
      </c>
      <c r="C563" s="7">
        <v>1100</v>
      </c>
      <c r="D563" s="7">
        <v>17158</v>
      </c>
      <c r="E563" s="1"/>
      <c r="F563" s="1" t="s">
        <v>435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f t="shared" si="96"/>
        <v>0</v>
      </c>
      <c r="S563" s="23">
        <v>0</v>
      </c>
      <c r="T563" s="23">
        <v>360000</v>
      </c>
      <c r="U563" s="23">
        <v>0</v>
      </c>
      <c r="V563" s="23">
        <v>0</v>
      </c>
      <c r="W563" s="23">
        <f t="shared" si="97"/>
        <v>360000</v>
      </c>
    </row>
    <row r="564" spans="1:23" ht="12.75">
      <c r="A564" s="1"/>
      <c r="B564" s="1"/>
      <c r="C564" s="7"/>
      <c r="D564" s="7"/>
      <c r="E564" s="1"/>
      <c r="F564" s="1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4" ht="12.75">
      <c r="A565" s="1"/>
      <c r="B565" s="1"/>
      <c r="C565" s="7"/>
      <c r="D565" s="7"/>
      <c r="E565" s="1"/>
      <c r="F565" s="6" t="s">
        <v>569</v>
      </c>
      <c r="G565" s="3">
        <f aca="true" t="shared" si="98" ref="G565:M565">SUM(G542:G564)</f>
        <v>0</v>
      </c>
      <c r="H565" s="3">
        <f t="shared" si="98"/>
        <v>0</v>
      </c>
      <c r="I565" s="3">
        <f t="shared" si="98"/>
        <v>0</v>
      </c>
      <c r="J565" s="3">
        <f t="shared" si="98"/>
        <v>0</v>
      </c>
      <c r="K565" s="3">
        <f t="shared" si="98"/>
        <v>0</v>
      </c>
      <c r="L565" s="3">
        <f t="shared" si="98"/>
        <v>0</v>
      </c>
      <c r="M565" s="5">
        <f t="shared" si="98"/>
        <v>0</v>
      </c>
      <c r="N565" s="5">
        <f aca="true" t="shared" si="99" ref="N565:W565">SUM(N542:N564)</f>
        <v>0</v>
      </c>
      <c r="O565" s="5">
        <f t="shared" si="99"/>
        <v>0</v>
      </c>
      <c r="P565" s="5">
        <f t="shared" si="99"/>
        <v>0</v>
      </c>
      <c r="Q565" s="5">
        <f t="shared" si="99"/>
        <v>0</v>
      </c>
      <c r="R565" s="5">
        <f t="shared" si="99"/>
        <v>0</v>
      </c>
      <c r="S565" s="5">
        <f t="shared" si="99"/>
        <v>0</v>
      </c>
      <c r="T565" s="5">
        <f t="shared" si="99"/>
        <v>10822168</v>
      </c>
      <c r="U565" s="5">
        <f t="shared" si="99"/>
        <v>0</v>
      </c>
      <c r="V565" s="5">
        <f t="shared" si="99"/>
        <v>0</v>
      </c>
      <c r="W565" s="5">
        <f t="shared" si="99"/>
        <v>10822168</v>
      </c>
      <c r="X565" s="5"/>
    </row>
    <row r="566" spans="1:23" ht="12.75">
      <c r="A566" s="1"/>
      <c r="B566" s="1"/>
      <c r="C566" s="7"/>
      <c r="D566" s="7"/>
      <c r="E566" s="1"/>
      <c r="F566" s="1"/>
      <c r="G566" s="2"/>
      <c r="H566" s="2"/>
      <c r="I566" s="2"/>
      <c r="J566" s="2"/>
      <c r="K566" s="2"/>
      <c r="L566" s="2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>
      <c r="A567" s="1"/>
      <c r="B567" s="1"/>
      <c r="C567" s="7"/>
      <c r="D567" s="7"/>
      <c r="E567" s="1"/>
      <c r="F567" s="6" t="s">
        <v>505</v>
      </c>
      <c r="G567" s="2"/>
      <c r="H567" s="2"/>
      <c r="I567" s="2"/>
      <c r="J567" s="2"/>
      <c r="K567" s="2"/>
      <c r="L567" s="2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>
      <c r="A568" s="1"/>
      <c r="B568" s="1"/>
      <c r="C568" s="7"/>
      <c r="D568" s="7"/>
      <c r="E568" s="1"/>
      <c r="F568" s="1"/>
      <c r="G568" s="2"/>
      <c r="H568" s="2"/>
      <c r="I568" s="2"/>
      <c r="J568" s="2"/>
      <c r="K568" s="2"/>
      <c r="L568" s="2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>
      <c r="A569" s="1">
        <v>160</v>
      </c>
      <c r="B569" s="1">
        <v>6</v>
      </c>
      <c r="C569" s="7">
        <v>1317</v>
      </c>
      <c r="D569" s="7">
        <v>12644</v>
      </c>
      <c r="E569" s="1"/>
      <c r="F569" s="1" t="s">
        <v>564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4">
        <v>0</v>
      </c>
      <c r="N569" s="4">
        <v>0</v>
      </c>
      <c r="O569" s="4">
        <v>0</v>
      </c>
      <c r="P569" s="4">
        <v>0</v>
      </c>
      <c r="Q569" s="4">
        <v>882294</v>
      </c>
      <c r="R569" s="4">
        <f aca="true" t="shared" si="100" ref="R569:R591">SUM(M569:Q569)</f>
        <v>882294</v>
      </c>
      <c r="S569" s="4">
        <v>0</v>
      </c>
      <c r="T569" s="4">
        <v>0</v>
      </c>
      <c r="U569" s="4">
        <v>0</v>
      </c>
      <c r="V569" s="4">
        <v>0</v>
      </c>
      <c r="W569" s="4">
        <f aca="true" t="shared" si="101" ref="W569:W591">SUM(R569:V569)</f>
        <v>882294</v>
      </c>
    </row>
    <row r="570" spans="1:23" ht="12.75">
      <c r="A570" s="1">
        <v>160</v>
      </c>
      <c r="B570" s="1">
        <v>6</v>
      </c>
      <c r="C570" s="7">
        <v>1317</v>
      </c>
      <c r="D570" s="7">
        <v>12645</v>
      </c>
      <c r="E570" s="1"/>
      <c r="F570" s="1" t="s">
        <v>565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4">
        <v>0</v>
      </c>
      <c r="N570" s="4">
        <v>0</v>
      </c>
      <c r="O570" s="4">
        <v>0</v>
      </c>
      <c r="P570" s="4">
        <v>0</v>
      </c>
      <c r="Q570" s="4">
        <v>855</v>
      </c>
      <c r="R570" s="4">
        <f t="shared" si="100"/>
        <v>855</v>
      </c>
      <c r="S570" s="4">
        <v>0</v>
      </c>
      <c r="T570" s="4">
        <v>0</v>
      </c>
      <c r="U570" s="4">
        <v>0</v>
      </c>
      <c r="V570" s="4">
        <v>0</v>
      </c>
      <c r="W570" s="4">
        <f t="shared" si="101"/>
        <v>855</v>
      </c>
    </row>
    <row r="571" spans="1:23" ht="12.75">
      <c r="A571" s="1">
        <v>160</v>
      </c>
      <c r="B571" s="1">
        <v>6</v>
      </c>
      <c r="C571" s="7">
        <v>1317</v>
      </c>
      <c r="D571" s="7">
        <v>12647</v>
      </c>
      <c r="E571" s="1"/>
      <c r="F571" s="1" t="s">
        <v>215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4">
        <v>0</v>
      </c>
      <c r="N571" s="4">
        <v>0</v>
      </c>
      <c r="O571" s="4">
        <v>0</v>
      </c>
      <c r="P571" s="4">
        <v>0</v>
      </c>
      <c r="Q571" s="4">
        <v>645</v>
      </c>
      <c r="R571" s="4">
        <f t="shared" si="100"/>
        <v>645</v>
      </c>
      <c r="S571" s="4">
        <v>0</v>
      </c>
      <c r="T571" s="4">
        <v>0</v>
      </c>
      <c r="U571" s="4">
        <v>0</v>
      </c>
      <c r="V571" s="4">
        <v>0</v>
      </c>
      <c r="W571" s="4">
        <f t="shared" si="101"/>
        <v>645</v>
      </c>
    </row>
    <row r="572" spans="1:23" ht="12.75">
      <c r="A572" s="1">
        <v>101</v>
      </c>
      <c r="B572" s="1">
        <v>6</v>
      </c>
      <c r="C572" s="7">
        <v>1317</v>
      </c>
      <c r="D572" s="7">
        <v>12649</v>
      </c>
      <c r="E572" s="1"/>
      <c r="F572" s="1" t="s">
        <v>216</v>
      </c>
      <c r="G572" s="2">
        <v>0</v>
      </c>
      <c r="H572" s="2">
        <v>0</v>
      </c>
      <c r="I572" s="2">
        <v>2</v>
      </c>
      <c r="J572" s="2">
        <v>0</v>
      </c>
      <c r="K572" s="2">
        <v>0</v>
      </c>
      <c r="L572" s="2">
        <v>3.593</v>
      </c>
      <c r="M572" s="4">
        <v>405820</v>
      </c>
      <c r="N572" s="4">
        <v>0</v>
      </c>
      <c r="O572" s="4">
        <v>0</v>
      </c>
      <c r="P572" s="4">
        <v>0</v>
      </c>
      <c r="Q572" s="4">
        <v>0</v>
      </c>
      <c r="R572" s="4">
        <f t="shared" si="100"/>
        <v>405820</v>
      </c>
      <c r="S572" s="4">
        <v>213976</v>
      </c>
      <c r="T572" s="4">
        <v>0</v>
      </c>
      <c r="U572" s="4">
        <v>0</v>
      </c>
      <c r="V572" s="4">
        <v>0</v>
      </c>
      <c r="W572" s="4">
        <f t="shared" si="101"/>
        <v>619796</v>
      </c>
    </row>
    <row r="573" spans="1:23" ht="12.75">
      <c r="A573" s="1">
        <v>101</v>
      </c>
      <c r="B573" s="1">
        <v>6</v>
      </c>
      <c r="C573" s="7">
        <v>1317</v>
      </c>
      <c r="D573" s="7">
        <v>12650</v>
      </c>
      <c r="E573" s="1"/>
      <c r="F573" s="1" t="s">
        <v>217</v>
      </c>
      <c r="G573" s="2">
        <v>0</v>
      </c>
      <c r="H573" s="2">
        <v>0</v>
      </c>
      <c r="I573" s="2">
        <v>1</v>
      </c>
      <c r="J573" s="2">
        <v>0</v>
      </c>
      <c r="K573" s="2">
        <v>0</v>
      </c>
      <c r="L573" s="2">
        <v>3.303</v>
      </c>
      <c r="M573" s="4">
        <v>332203</v>
      </c>
      <c r="N573" s="4">
        <v>0</v>
      </c>
      <c r="O573" s="4">
        <v>0</v>
      </c>
      <c r="P573" s="4">
        <v>0</v>
      </c>
      <c r="Q573" s="4">
        <v>0</v>
      </c>
      <c r="R573" s="4">
        <f t="shared" si="100"/>
        <v>332203</v>
      </c>
      <c r="S573" s="4">
        <v>254075</v>
      </c>
      <c r="T573" s="4">
        <v>192708</v>
      </c>
      <c r="U573" s="4">
        <v>0</v>
      </c>
      <c r="V573" s="4">
        <v>26950</v>
      </c>
      <c r="W573" s="4">
        <f t="shared" si="101"/>
        <v>805936</v>
      </c>
    </row>
    <row r="574" spans="1:23" ht="12.75">
      <c r="A574" s="1">
        <v>101</v>
      </c>
      <c r="B574" s="1">
        <v>6</v>
      </c>
      <c r="C574" s="7">
        <v>1317</v>
      </c>
      <c r="D574" s="7">
        <v>12651</v>
      </c>
      <c r="E574" s="1"/>
      <c r="F574" s="1" t="s">
        <v>218</v>
      </c>
      <c r="G574" s="2">
        <v>0</v>
      </c>
      <c r="H574" s="2">
        <v>0</v>
      </c>
      <c r="I574" s="2">
        <v>1.484</v>
      </c>
      <c r="J574" s="2">
        <v>0</v>
      </c>
      <c r="K574" s="2">
        <v>0</v>
      </c>
      <c r="L574" s="2">
        <v>0.5</v>
      </c>
      <c r="M574" s="4">
        <v>81476</v>
      </c>
      <c r="N574" s="4">
        <v>0</v>
      </c>
      <c r="O574" s="4">
        <v>0</v>
      </c>
      <c r="P574" s="4">
        <v>0</v>
      </c>
      <c r="Q574" s="4">
        <v>0</v>
      </c>
      <c r="R574" s="4">
        <f t="shared" si="100"/>
        <v>81476</v>
      </c>
      <c r="S574" s="4">
        <v>0</v>
      </c>
      <c r="T574" s="4">
        <v>0</v>
      </c>
      <c r="U574" s="4">
        <v>0</v>
      </c>
      <c r="V574" s="4">
        <v>0</v>
      </c>
      <c r="W574" s="4">
        <f t="shared" si="101"/>
        <v>81476</v>
      </c>
    </row>
    <row r="575" spans="1:23" ht="12.75">
      <c r="A575" s="1">
        <v>101</v>
      </c>
      <c r="B575" s="1">
        <v>6</v>
      </c>
      <c r="C575" s="7">
        <v>1317</v>
      </c>
      <c r="D575" s="7">
        <v>12652</v>
      </c>
      <c r="E575" s="1"/>
      <c r="F575" s="1" t="s">
        <v>219</v>
      </c>
      <c r="G575" s="2">
        <v>0</v>
      </c>
      <c r="H575" s="2">
        <v>0</v>
      </c>
      <c r="I575" s="2">
        <v>0.493</v>
      </c>
      <c r="J575" s="2">
        <v>0</v>
      </c>
      <c r="K575" s="2">
        <v>0</v>
      </c>
      <c r="L575" s="2">
        <v>7.367</v>
      </c>
      <c r="M575" s="4">
        <v>734781</v>
      </c>
      <c r="N575" s="4">
        <v>0</v>
      </c>
      <c r="O575" s="4">
        <v>0</v>
      </c>
      <c r="P575" s="4">
        <v>0</v>
      </c>
      <c r="Q575" s="4">
        <v>0</v>
      </c>
      <c r="R575" s="4">
        <f t="shared" si="100"/>
        <v>734781</v>
      </c>
      <c r="S575" s="4">
        <v>785500</v>
      </c>
      <c r="T575" s="4">
        <v>1300779</v>
      </c>
      <c r="U575" s="4">
        <v>0</v>
      </c>
      <c r="V575" s="4">
        <v>26700</v>
      </c>
      <c r="W575" s="4">
        <f t="shared" si="101"/>
        <v>2847760</v>
      </c>
    </row>
    <row r="576" spans="1:23" ht="12.75">
      <c r="A576" s="1">
        <v>101</v>
      </c>
      <c r="B576" s="1">
        <v>6</v>
      </c>
      <c r="C576" s="7">
        <v>1317</v>
      </c>
      <c r="D576" s="7">
        <v>12653</v>
      </c>
      <c r="E576" s="1"/>
      <c r="F576" s="1" t="s">
        <v>220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0.313</v>
      </c>
      <c r="M576" s="4">
        <v>27048</v>
      </c>
      <c r="N576" s="4">
        <v>0</v>
      </c>
      <c r="O576" s="4">
        <v>0</v>
      </c>
      <c r="P576" s="4">
        <v>0</v>
      </c>
      <c r="Q576" s="4">
        <v>0</v>
      </c>
      <c r="R576" s="4">
        <f t="shared" si="100"/>
        <v>27048</v>
      </c>
      <c r="S576" s="4">
        <v>14600</v>
      </c>
      <c r="T576" s="4">
        <v>56207</v>
      </c>
      <c r="U576" s="4">
        <v>0</v>
      </c>
      <c r="V576" s="4">
        <v>0</v>
      </c>
      <c r="W576" s="4">
        <f t="shared" si="101"/>
        <v>97855</v>
      </c>
    </row>
    <row r="577" spans="1:23" ht="12.75">
      <c r="A577" s="1">
        <v>101</v>
      </c>
      <c r="B577" s="1">
        <v>6</v>
      </c>
      <c r="C577" s="7">
        <v>1317</v>
      </c>
      <c r="D577" s="7">
        <v>12654</v>
      </c>
      <c r="E577" s="1"/>
      <c r="F577" s="1" t="s">
        <v>221</v>
      </c>
      <c r="G577" s="2">
        <v>0</v>
      </c>
      <c r="H577" s="2">
        <v>0</v>
      </c>
      <c r="I577" s="2">
        <v>1</v>
      </c>
      <c r="J577" s="2">
        <v>0</v>
      </c>
      <c r="K577" s="2">
        <v>0</v>
      </c>
      <c r="L577" s="2">
        <v>1.57</v>
      </c>
      <c r="M577" s="4">
        <v>122740</v>
      </c>
      <c r="N577" s="4">
        <v>0</v>
      </c>
      <c r="O577" s="4">
        <v>0</v>
      </c>
      <c r="P577" s="4">
        <v>0</v>
      </c>
      <c r="Q577" s="4">
        <v>0</v>
      </c>
      <c r="R577" s="4">
        <f t="shared" si="100"/>
        <v>122740</v>
      </c>
      <c r="S577" s="4">
        <v>91900</v>
      </c>
      <c r="T577" s="4">
        <v>0</v>
      </c>
      <c r="U577" s="4">
        <v>0</v>
      </c>
      <c r="V577" s="4">
        <v>0</v>
      </c>
      <c r="W577" s="4">
        <f t="shared" si="101"/>
        <v>214640</v>
      </c>
    </row>
    <row r="578" spans="1:23" ht="12.75">
      <c r="A578" s="1">
        <v>101</v>
      </c>
      <c r="B578" s="1">
        <v>6</v>
      </c>
      <c r="C578" s="7">
        <v>1317</v>
      </c>
      <c r="D578" s="7">
        <v>12655</v>
      </c>
      <c r="E578" s="1"/>
      <c r="F578" s="1" t="s">
        <v>222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0.752</v>
      </c>
      <c r="M578" s="4">
        <v>35250</v>
      </c>
      <c r="N578" s="4">
        <v>0</v>
      </c>
      <c r="O578" s="4">
        <v>0</v>
      </c>
      <c r="P578" s="4">
        <v>0</v>
      </c>
      <c r="Q578" s="4">
        <v>0</v>
      </c>
      <c r="R578" s="4">
        <f t="shared" si="100"/>
        <v>35250</v>
      </c>
      <c r="S578" s="4">
        <v>48708</v>
      </c>
      <c r="T578" s="4">
        <v>138107</v>
      </c>
      <c r="U578" s="4">
        <v>0</v>
      </c>
      <c r="V578" s="4">
        <v>0</v>
      </c>
      <c r="W578" s="4">
        <f t="shared" si="101"/>
        <v>222065</v>
      </c>
    </row>
    <row r="579" spans="1:23" ht="12.75">
      <c r="A579" s="1">
        <v>101</v>
      </c>
      <c r="B579" s="1">
        <v>6</v>
      </c>
      <c r="C579" s="7">
        <v>1317</v>
      </c>
      <c r="D579" s="7">
        <v>12656</v>
      </c>
      <c r="E579" s="1"/>
      <c r="F579" s="1" t="s">
        <v>223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2.051</v>
      </c>
      <c r="M579" s="4">
        <v>89255</v>
      </c>
      <c r="N579" s="4">
        <v>0</v>
      </c>
      <c r="O579" s="4">
        <v>0</v>
      </c>
      <c r="P579" s="4">
        <v>0</v>
      </c>
      <c r="Q579" s="4">
        <v>0</v>
      </c>
      <c r="R579" s="4">
        <f t="shared" si="100"/>
        <v>89255</v>
      </c>
      <c r="S579" s="4">
        <v>344600</v>
      </c>
      <c r="T579" s="4">
        <v>0</v>
      </c>
      <c r="U579" s="4">
        <v>0</v>
      </c>
      <c r="V579" s="4">
        <v>205400</v>
      </c>
      <c r="W579" s="4">
        <f t="shared" si="101"/>
        <v>639255</v>
      </c>
    </row>
    <row r="580" spans="1:23" ht="12.75">
      <c r="A580" s="1">
        <v>101</v>
      </c>
      <c r="B580" s="1">
        <v>6</v>
      </c>
      <c r="C580" s="7">
        <v>1317</v>
      </c>
      <c r="D580" s="7">
        <v>12657</v>
      </c>
      <c r="E580" s="1"/>
      <c r="F580" s="1" t="s">
        <v>224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2.016</v>
      </c>
      <c r="M580" s="4">
        <v>74940</v>
      </c>
      <c r="N580" s="4">
        <v>0</v>
      </c>
      <c r="O580" s="4">
        <v>0</v>
      </c>
      <c r="P580" s="4">
        <v>0</v>
      </c>
      <c r="Q580" s="4">
        <v>0</v>
      </c>
      <c r="R580" s="4">
        <f t="shared" si="100"/>
        <v>74940</v>
      </c>
      <c r="S580" s="4">
        <v>26300</v>
      </c>
      <c r="T580" s="4">
        <v>136502</v>
      </c>
      <c r="U580" s="4">
        <v>0</v>
      </c>
      <c r="V580" s="4">
        <v>3300</v>
      </c>
      <c r="W580" s="4">
        <f t="shared" si="101"/>
        <v>241042</v>
      </c>
    </row>
    <row r="581" spans="1:23" ht="12.75">
      <c r="A581" s="1">
        <v>101</v>
      </c>
      <c r="B581" s="1">
        <v>6</v>
      </c>
      <c r="C581" s="7">
        <v>1317</v>
      </c>
      <c r="D581" s="7">
        <v>12658</v>
      </c>
      <c r="E581" s="1"/>
      <c r="F581" s="1" t="s">
        <v>225</v>
      </c>
      <c r="G581" s="2">
        <v>0</v>
      </c>
      <c r="H581" s="2">
        <v>0</v>
      </c>
      <c r="I581" s="2">
        <v>2</v>
      </c>
      <c r="J581" s="2">
        <v>0</v>
      </c>
      <c r="K581" s="2">
        <v>0</v>
      </c>
      <c r="L581" s="2">
        <v>0</v>
      </c>
      <c r="M581" s="4">
        <v>69984</v>
      </c>
      <c r="N581" s="4">
        <v>0</v>
      </c>
      <c r="O581" s="4">
        <v>0</v>
      </c>
      <c r="P581" s="4">
        <v>0</v>
      </c>
      <c r="Q581" s="4">
        <v>0</v>
      </c>
      <c r="R581" s="4">
        <f t="shared" si="100"/>
        <v>69984</v>
      </c>
      <c r="S581" s="4">
        <v>56467</v>
      </c>
      <c r="T581" s="4">
        <v>0</v>
      </c>
      <c r="U581" s="4">
        <v>0</v>
      </c>
      <c r="V581" s="4">
        <v>0</v>
      </c>
      <c r="W581" s="4">
        <f t="shared" si="101"/>
        <v>126451</v>
      </c>
    </row>
    <row r="582" spans="1:23" ht="12.75">
      <c r="A582" s="1">
        <v>101</v>
      </c>
      <c r="B582" s="1">
        <v>6</v>
      </c>
      <c r="C582" s="7">
        <v>1317</v>
      </c>
      <c r="D582" s="7">
        <v>12659</v>
      </c>
      <c r="E582" s="1"/>
      <c r="F582" s="1" t="s">
        <v>226</v>
      </c>
      <c r="G582" s="2">
        <v>0</v>
      </c>
      <c r="H582" s="2">
        <v>0</v>
      </c>
      <c r="I582" s="2">
        <v>1</v>
      </c>
      <c r="J582" s="2">
        <v>0</v>
      </c>
      <c r="K582" s="2">
        <v>0</v>
      </c>
      <c r="L582" s="2">
        <v>1.1280000000000001</v>
      </c>
      <c r="M582" s="4">
        <v>94786</v>
      </c>
      <c r="N582" s="4">
        <v>0</v>
      </c>
      <c r="O582" s="4">
        <v>0</v>
      </c>
      <c r="P582" s="4">
        <v>0</v>
      </c>
      <c r="Q582" s="4">
        <v>0</v>
      </c>
      <c r="R582" s="4">
        <f t="shared" si="100"/>
        <v>94786</v>
      </c>
      <c r="S582" s="4">
        <v>11000</v>
      </c>
      <c r="T582" s="4">
        <v>0</v>
      </c>
      <c r="U582" s="4">
        <v>0</v>
      </c>
      <c r="V582" s="4">
        <v>0</v>
      </c>
      <c r="W582" s="4">
        <f t="shared" si="101"/>
        <v>105786</v>
      </c>
    </row>
    <row r="583" spans="1:23" ht="12.75">
      <c r="A583" s="1">
        <v>101</v>
      </c>
      <c r="B583" s="1">
        <v>6</v>
      </c>
      <c r="C583" s="7">
        <v>1317</v>
      </c>
      <c r="D583" s="7">
        <v>12660</v>
      </c>
      <c r="E583" s="1"/>
      <c r="F583" s="1" t="s">
        <v>227</v>
      </c>
      <c r="G583" s="2">
        <v>0</v>
      </c>
      <c r="H583" s="2">
        <v>0</v>
      </c>
      <c r="I583" s="2">
        <v>0.724</v>
      </c>
      <c r="J583" s="2">
        <v>0</v>
      </c>
      <c r="K583" s="2">
        <v>0</v>
      </c>
      <c r="L583" s="2">
        <v>0.961</v>
      </c>
      <c r="M583" s="4">
        <v>74250</v>
      </c>
      <c r="N583" s="4">
        <v>0</v>
      </c>
      <c r="O583" s="4">
        <v>0</v>
      </c>
      <c r="P583" s="4">
        <v>0</v>
      </c>
      <c r="Q583" s="4">
        <v>0</v>
      </c>
      <c r="R583" s="4">
        <f t="shared" si="100"/>
        <v>74250</v>
      </c>
      <c r="S583" s="4">
        <v>32180</v>
      </c>
      <c r="T583" s="4">
        <v>0</v>
      </c>
      <c r="U583" s="4">
        <v>0</v>
      </c>
      <c r="V583" s="4">
        <v>0</v>
      </c>
      <c r="W583" s="4">
        <f t="shared" si="101"/>
        <v>106430</v>
      </c>
    </row>
    <row r="584" spans="1:23" ht="12.75">
      <c r="A584" s="1">
        <v>101</v>
      </c>
      <c r="B584" s="1">
        <v>6</v>
      </c>
      <c r="C584" s="7">
        <v>1317</v>
      </c>
      <c r="D584" s="7">
        <v>12661</v>
      </c>
      <c r="E584" s="1"/>
      <c r="F584" s="1" t="s">
        <v>228</v>
      </c>
      <c r="G584" s="2">
        <v>0</v>
      </c>
      <c r="H584" s="2">
        <v>0</v>
      </c>
      <c r="I584" s="2">
        <v>1</v>
      </c>
      <c r="J584" s="2">
        <v>0</v>
      </c>
      <c r="K584" s="2">
        <v>0</v>
      </c>
      <c r="L584" s="2">
        <v>3.346</v>
      </c>
      <c r="M584" s="4">
        <v>228982</v>
      </c>
      <c r="N584" s="4">
        <v>0</v>
      </c>
      <c r="O584" s="4">
        <v>23212</v>
      </c>
      <c r="P584" s="4">
        <v>0</v>
      </c>
      <c r="Q584" s="4">
        <v>0</v>
      </c>
      <c r="R584" s="4">
        <f t="shared" si="100"/>
        <v>252194</v>
      </c>
      <c r="S584" s="4">
        <v>66900</v>
      </c>
      <c r="T584" s="4">
        <v>224826</v>
      </c>
      <c r="U584" s="4">
        <v>0</v>
      </c>
      <c r="V584" s="4">
        <v>0</v>
      </c>
      <c r="W584" s="4">
        <f t="shared" si="101"/>
        <v>543920</v>
      </c>
    </row>
    <row r="585" spans="1:23" ht="12.75">
      <c r="A585" s="1">
        <v>101</v>
      </c>
      <c r="B585" s="1">
        <v>6</v>
      </c>
      <c r="C585" s="7">
        <v>1317</v>
      </c>
      <c r="D585" s="7">
        <v>12662</v>
      </c>
      <c r="E585" s="1"/>
      <c r="F585" s="1" t="s">
        <v>229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1.752</v>
      </c>
      <c r="M585" s="4">
        <v>64074</v>
      </c>
      <c r="N585" s="4">
        <v>0</v>
      </c>
      <c r="O585" s="4">
        <v>0</v>
      </c>
      <c r="P585" s="4">
        <v>0</v>
      </c>
      <c r="Q585" s="4">
        <v>0</v>
      </c>
      <c r="R585" s="4">
        <f t="shared" si="100"/>
        <v>64074</v>
      </c>
      <c r="S585" s="4">
        <v>62450</v>
      </c>
      <c r="T585" s="4">
        <v>208767</v>
      </c>
      <c r="U585" s="4">
        <v>0</v>
      </c>
      <c r="V585" s="4">
        <v>0</v>
      </c>
      <c r="W585" s="4">
        <f t="shared" si="101"/>
        <v>335291</v>
      </c>
    </row>
    <row r="586" spans="1:23" ht="12.75">
      <c r="A586" s="1">
        <v>101</v>
      </c>
      <c r="B586" s="1">
        <v>6</v>
      </c>
      <c r="C586" s="7">
        <v>1317</v>
      </c>
      <c r="D586" s="7">
        <v>12663</v>
      </c>
      <c r="E586" s="1"/>
      <c r="F586" s="1" t="s">
        <v>230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0.917</v>
      </c>
      <c r="M586" s="4">
        <v>48844</v>
      </c>
      <c r="N586" s="4">
        <v>0</v>
      </c>
      <c r="O586" s="4">
        <v>0</v>
      </c>
      <c r="P586" s="4">
        <v>0</v>
      </c>
      <c r="Q586" s="4">
        <v>0</v>
      </c>
      <c r="R586" s="4">
        <f t="shared" si="100"/>
        <v>48844</v>
      </c>
      <c r="S586" s="4">
        <v>60000</v>
      </c>
      <c r="T586" s="4">
        <v>273003</v>
      </c>
      <c r="U586" s="4">
        <v>0</v>
      </c>
      <c r="V586" s="4">
        <v>0</v>
      </c>
      <c r="W586" s="4">
        <f t="shared" si="101"/>
        <v>381847</v>
      </c>
    </row>
    <row r="587" spans="1:23" ht="12.75">
      <c r="A587" s="1">
        <v>101</v>
      </c>
      <c r="B587" s="1">
        <v>6</v>
      </c>
      <c r="C587" s="7">
        <v>1317</v>
      </c>
      <c r="D587" s="7">
        <v>12664</v>
      </c>
      <c r="E587" s="1"/>
      <c r="F587" s="1" t="s">
        <v>231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0.917</v>
      </c>
      <c r="M587" s="4">
        <v>48844</v>
      </c>
      <c r="N587" s="4">
        <v>0</v>
      </c>
      <c r="O587" s="4">
        <v>0</v>
      </c>
      <c r="P587" s="4">
        <v>0</v>
      </c>
      <c r="Q587" s="4">
        <v>0</v>
      </c>
      <c r="R587" s="4">
        <f t="shared" si="100"/>
        <v>48844</v>
      </c>
      <c r="S587" s="4">
        <v>40500</v>
      </c>
      <c r="T587" s="4">
        <v>186284</v>
      </c>
      <c r="U587" s="4">
        <v>0</v>
      </c>
      <c r="V587" s="4">
        <v>0</v>
      </c>
      <c r="W587" s="4">
        <f t="shared" si="101"/>
        <v>275628</v>
      </c>
    </row>
    <row r="588" spans="1:23" ht="12.75">
      <c r="A588" s="1">
        <v>101</v>
      </c>
      <c r="B588" s="1">
        <v>6</v>
      </c>
      <c r="C588" s="7">
        <v>1317</v>
      </c>
      <c r="D588" s="7">
        <v>12665</v>
      </c>
      <c r="E588" s="1"/>
      <c r="F588" s="1" t="s">
        <v>232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2</v>
      </c>
      <c r="M588" s="4">
        <v>123000</v>
      </c>
      <c r="N588" s="4">
        <v>0</v>
      </c>
      <c r="O588" s="4">
        <v>0</v>
      </c>
      <c r="P588" s="4">
        <v>0</v>
      </c>
      <c r="Q588" s="4">
        <v>0</v>
      </c>
      <c r="R588" s="4">
        <f t="shared" si="100"/>
        <v>123000</v>
      </c>
      <c r="S588" s="4">
        <v>68500</v>
      </c>
      <c r="T588" s="4">
        <v>176649</v>
      </c>
      <c r="U588" s="4">
        <v>0</v>
      </c>
      <c r="V588" s="4">
        <v>0</v>
      </c>
      <c r="W588" s="4">
        <f t="shared" si="101"/>
        <v>368149</v>
      </c>
    </row>
    <row r="589" spans="1:23" ht="12.75">
      <c r="A589" s="1">
        <v>101</v>
      </c>
      <c r="B589" s="1">
        <v>6</v>
      </c>
      <c r="C589" s="7">
        <v>1317</v>
      </c>
      <c r="D589" s="7">
        <v>12666</v>
      </c>
      <c r="E589" s="1"/>
      <c r="F589" s="1" t="s">
        <v>233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f t="shared" si="100"/>
        <v>0</v>
      </c>
      <c r="S589" s="4">
        <v>21700</v>
      </c>
      <c r="T589" s="4">
        <v>80295</v>
      </c>
      <c r="U589" s="4">
        <v>0</v>
      </c>
      <c r="V589" s="4">
        <v>0</v>
      </c>
      <c r="W589" s="4">
        <f t="shared" si="101"/>
        <v>101995</v>
      </c>
    </row>
    <row r="590" spans="1:23" ht="12.75">
      <c r="A590" s="1">
        <v>101</v>
      </c>
      <c r="B590" s="1">
        <v>6</v>
      </c>
      <c r="C590" s="7">
        <v>1317</v>
      </c>
      <c r="D590" s="7">
        <v>12667</v>
      </c>
      <c r="E590" s="1"/>
      <c r="F590" s="1" t="s">
        <v>234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1.9489999999999998</v>
      </c>
      <c r="M590" s="4">
        <v>85092</v>
      </c>
      <c r="N590" s="4">
        <v>0</v>
      </c>
      <c r="O590" s="4">
        <v>0</v>
      </c>
      <c r="P590" s="4">
        <v>0</v>
      </c>
      <c r="Q590" s="4">
        <v>0</v>
      </c>
      <c r="R590" s="4">
        <f t="shared" si="100"/>
        <v>85092</v>
      </c>
      <c r="S590" s="4">
        <v>38640</v>
      </c>
      <c r="T590" s="4">
        <v>108009</v>
      </c>
      <c r="U590" s="4">
        <v>0</v>
      </c>
      <c r="V590" s="4">
        <v>0</v>
      </c>
      <c r="W590" s="4">
        <f t="shared" si="101"/>
        <v>231741</v>
      </c>
    </row>
    <row r="591" spans="1:23" ht="12.75">
      <c r="A591" s="1">
        <v>101</v>
      </c>
      <c r="B591" s="1">
        <v>6</v>
      </c>
      <c r="C591" s="7">
        <v>1317</v>
      </c>
      <c r="D591" s="7">
        <v>12668</v>
      </c>
      <c r="E591" s="1"/>
      <c r="F591" s="1" t="s">
        <v>235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1</v>
      </c>
      <c r="M591" s="23">
        <v>46800</v>
      </c>
      <c r="N591" s="23">
        <v>0</v>
      </c>
      <c r="O591" s="23">
        <v>0</v>
      </c>
      <c r="P591" s="23">
        <v>0</v>
      </c>
      <c r="Q591" s="23">
        <v>0</v>
      </c>
      <c r="R591" s="23">
        <f t="shared" si="100"/>
        <v>46800</v>
      </c>
      <c r="S591" s="23">
        <v>12500</v>
      </c>
      <c r="T591" s="23">
        <v>68733</v>
      </c>
      <c r="U591" s="23">
        <v>0</v>
      </c>
      <c r="V591" s="23">
        <v>0</v>
      </c>
      <c r="W591" s="23">
        <f t="shared" si="101"/>
        <v>128033</v>
      </c>
    </row>
    <row r="592" spans="1:23" ht="12.75">
      <c r="A592" s="1"/>
      <c r="B592" s="1"/>
      <c r="C592" s="7"/>
      <c r="D592" s="7"/>
      <c r="E592" s="1"/>
      <c r="F592" s="1"/>
      <c r="G592" s="2"/>
      <c r="H592" s="2"/>
      <c r="I592" s="2"/>
      <c r="J592" s="2"/>
      <c r="K592" s="2"/>
      <c r="L592" s="2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4" ht="12.75">
      <c r="A593" s="1"/>
      <c r="B593" s="1"/>
      <c r="C593" s="7"/>
      <c r="D593" s="7"/>
      <c r="E593" s="1"/>
      <c r="F593" s="6" t="s">
        <v>570</v>
      </c>
      <c r="G593" s="22">
        <f aca="true" t="shared" si="102" ref="G593:M593">SUM(G569:G592)</f>
        <v>0</v>
      </c>
      <c r="H593" s="22">
        <f t="shared" si="102"/>
        <v>0</v>
      </c>
      <c r="I593" s="22">
        <f t="shared" si="102"/>
        <v>10.701</v>
      </c>
      <c r="J593" s="22">
        <f t="shared" si="102"/>
        <v>0</v>
      </c>
      <c r="K593" s="22">
        <f t="shared" si="102"/>
        <v>0</v>
      </c>
      <c r="L593" s="22">
        <f t="shared" si="102"/>
        <v>35.434999999999995</v>
      </c>
      <c r="M593" s="23">
        <f t="shared" si="102"/>
        <v>2788169</v>
      </c>
      <c r="N593" s="23">
        <f aca="true" t="shared" si="103" ref="N593:W593">SUM(N569:N592)</f>
        <v>0</v>
      </c>
      <c r="O593" s="23">
        <f t="shared" si="103"/>
        <v>23212</v>
      </c>
      <c r="P593" s="23">
        <f t="shared" si="103"/>
        <v>0</v>
      </c>
      <c r="Q593" s="23">
        <f t="shared" si="103"/>
        <v>883794</v>
      </c>
      <c r="R593" s="23">
        <f t="shared" si="103"/>
        <v>3695175</v>
      </c>
      <c r="S593" s="23">
        <f t="shared" si="103"/>
        <v>2250496</v>
      </c>
      <c r="T593" s="23">
        <f t="shared" si="103"/>
        <v>3150869</v>
      </c>
      <c r="U593" s="23">
        <f t="shared" si="103"/>
        <v>0</v>
      </c>
      <c r="V593" s="23">
        <f t="shared" si="103"/>
        <v>262350</v>
      </c>
      <c r="W593" s="23">
        <f t="shared" si="103"/>
        <v>9358890</v>
      </c>
      <c r="X593" s="5"/>
    </row>
    <row r="594" spans="1:23" ht="12.75">
      <c r="A594" s="1"/>
      <c r="B594" s="1"/>
      <c r="C594" s="7"/>
      <c r="D594" s="7"/>
      <c r="E594" s="1"/>
      <c r="F594" s="1"/>
      <c r="G594" s="2"/>
      <c r="H594" s="2"/>
      <c r="I594" s="2"/>
      <c r="J594" s="2"/>
      <c r="K594" s="2"/>
      <c r="L594" s="2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6:23" ht="13.5" thickBot="1">
      <c r="F595" s="6" t="s">
        <v>579</v>
      </c>
      <c r="G595" s="25">
        <f aca="true" t="shared" si="104" ref="G595:M595">G172+G292+G336+G381+G424+G493+G538+G565+G593</f>
        <v>89.252</v>
      </c>
      <c r="H595" s="25">
        <f t="shared" si="104"/>
        <v>647.478</v>
      </c>
      <c r="I595" s="25">
        <f t="shared" si="104"/>
        <v>968.5870000000001</v>
      </c>
      <c r="J595" s="25">
        <f t="shared" si="104"/>
        <v>249.23099999999997</v>
      </c>
      <c r="K595" s="25">
        <f t="shared" si="104"/>
        <v>14.705</v>
      </c>
      <c r="L595" s="25">
        <f t="shared" si="104"/>
        <v>35.434999999999995</v>
      </c>
      <c r="M595" s="26">
        <f t="shared" si="104"/>
        <v>101619509</v>
      </c>
      <c r="N595" s="26">
        <f aca="true" t="shared" si="105" ref="N595:W595">N172+N292+N336+N381+N424+N493+N538+N565+N593</f>
        <v>187666</v>
      </c>
      <c r="O595" s="26">
        <f t="shared" si="105"/>
        <v>6478057</v>
      </c>
      <c r="P595" s="26">
        <f t="shared" si="105"/>
        <v>4652470</v>
      </c>
      <c r="Q595" s="26">
        <f t="shared" si="105"/>
        <v>34259178</v>
      </c>
      <c r="R595" s="26">
        <f t="shared" si="105"/>
        <v>147196880</v>
      </c>
      <c r="S595" s="26">
        <f t="shared" si="105"/>
        <v>29628438</v>
      </c>
      <c r="T595" s="26">
        <f t="shared" si="105"/>
        <v>15711762</v>
      </c>
      <c r="U595" s="26">
        <f t="shared" si="105"/>
        <v>137077</v>
      </c>
      <c r="V595" s="26">
        <f t="shared" si="105"/>
        <v>2339331</v>
      </c>
      <c r="W595" s="26">
        <f t="shared" si="105"/>
        <v>195013488</v>
      </c>
    </row>
    <row r="596" ht="13.5" thickTop="1"/>
  </sheetData>
  <sheetProtection/>
  <printOptions/>
  <pageMargins left="0.25" right="0.25" top="1.5" bottom="0.5" header="0.75" footer="0.5"/>
  <pageSetup firstPageNumber="14" useFirstPageNumber="1" fitToHeight="27" horizontalDpi="600" verticalDpi="600" orientation="landscape" scale="59" r:id="rId1"/>
  <headerFooter alignWithMargins="0">
    <oddHeader>&amp;C&amp;"MS Sans Serif,Bold"&amp;12
&amp;13BUDGET DETAILS FOR FY 2006 SECTION I ACCOUNTS&amp;R&amp;13&amp;P</oddHeader>
  </headerFooter>
  <rowBreaks count="14" manualBreakCount="14">
    <brk id="35" max="255" man="1"/>
    <brk id="85" max="255" man="1"/>
    <brk id="139" max="255" man="1"/>
    <brk id="173" max="255" man="1"/>
    <brk id="228" max="255" man="1"/>
    <brk id="274" max="255" man="1"/>
    <brk id="293" max="255" man="1"/>
    <brk id="337" max="255" man="1"/>
    <brk id="382" max="255" man="1"/>
    <brk id="425" max="22" man="1"/>
    <brk id="471" max="255" man="1"/>
    <brk id="494" max="22" man="1"/>
    <brk id="539" max="22" man="1"/>
    <brk id="5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Academic Affairs</cp:lastModifiedBy>
  <cp:lastPrinted>2005-05-24T17:33:14Z</cp:lastPrinted>
  <dcterms:created xsi:type="dcterms:W3CDTF">2009-02-26T18:32:28Z</dcterms:created>
  <dcterms:modified xsi:type="dcterms:W3CDTF">2009-02-26T18:32:28Z</dcterms:modified>
  <cp:category/>
  <cp:version/>
  <cp:contentType/>
  <cp:contentStatus/>
</cp:coreProperties>
</file>