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5" windowWidth="29040" windowHeight="15480" tabRatio="653"/>
  </bookViews>
  <sheets>
    <sheet name="CE Check" sheetId="1" r:id="rId1"/>
  </sheets>
  <definedNames>
    <definedName name="_xlnm.Print_Area" localSheetId="0">'CE Check'!$A$1:$P$73</definedName>
  </definedNames>
  <calcPr calcId="145621"/>
</workbook>
</file>

<file path=xl/calcChain.xml><?xml version="1.0" encoding="utf-8"?>
<calcChain xmlns="http://schemas.openxmlformats.org/spreadsheetml/2006/main">
  <c r="Q3" i="1" l="1"/>
  <c r="F37" i="1" l="1"/>
  <c r="F24" i="1"/>
  <c r="F6" i="1"/>
  <c r="F7" i="1"/>
  <c r="F8" i="1"/>
  <c r="H8" i="1"/>
  <c r="I8" i="1"/>
  <c r="F9" i="1"/>
  <c r="F10" i="1"/>
  <c r="F11" i="1"/>
  <c r="F12" i="1"/>
  <c r="F13" i="1"/>
  <c r="E14" i="1"/>
  <c r="F15" i="1"/>
  <c r="F16" i="1"/>
  <c r="F17" i="1"/>
  <c r="F25" i="1" s="1"/>
  <c r="G25" i="1" s="1"/>
  <c r="F18" i="1"/>
  <c r="F19" i="1"/>
  <c r="F20" i="1"/>
  <c r="F21" i="1"/>
  <c r="F22" i="1"/>
  <c r="F23" i="1"/>
  <c r="F27" i="1"/>
  <c r="F28" i="1"/>
  <c r="F34" i="1" s="1"/>
  <c r="G34" i="1" s="1"/>
  <c r="F29" i="1"/>
  <c r="F30" i="1"/>
  <c r="F31" i="1"/>
  <c r="F32" i="1"/>
  <c r="F33" i="1"/>
  <c r="E34" i="1"/>
  <c r="F36" i="1"/>
  <c r="F38" i="1"/>
  <c r="F39" i="1"/>
  <c r="F40" i="1"/>
  <c r="F41" i="1"/>
  <c r="F42" i="1"/>
  <c r="F43" i="1"/>
  <c r="F44" i="1"/>
  <c r="F45" i="1"/>
  <c r="E46" i="1"/>
  <c r="F48" i="1"/>
  <c r="F49" i="1"/>
  <c r="F50" i="1"/>
  <c r="F51" i="1"/>
  <c r="F55" i="1"/>
  <c r="F56" i="1"/>
  <c r="F57" i="1"/>
  <c r="F58" i="1"/>
  <c r="F59" i="1"/>
  <c r="F60" i="1"/>
  <c r="F46" i="1" l="1"/>
  <c r="G46" i="1" s="1"/>
  <c r="F61" i="1"/>
  <c r="G61" i="1" s="1"/>
  <c r="E64" i="1"/>
  <c r="F14" i="1"/>
  <c r="F52" i="1"/>
  <c r="G52" i="1" s="1"/>
  <c r="F63" i="1"/>
  <c r="G14" i="1"/>
  <c r="F62" i="1" l="1"/>
  <c r="F64" i="1" s="1"/>
</calcChain>
</file>

<file path=xl/sharedStrings.xml><?xml version="1.0" encoding="utf-8"?>
<sst xmlns="http://schemas.openxmlformats.org/spreadsheetml/2006/main" count="177" uniqueCount="132">
  <si>
    <t xml:space="preserve">  Advisor approval</t>
  </si>
  <si>
    <t xml:space="preserve">  Department  approval</t>
  </si>
  <si>
    <t xml:space="preserve">  College  approval</t>
  </si>
  <si>
    <t>USP 2003</t>
  </si>
  <si>
    <t>ADVISER</t>
  </si>
  <si>
    <t>GRAD DATE:</t>
  </si>
  <si>
    <t>[Minimum Required]</t>
  </si>
  <si>
    <t>TOTAL HOURS REMAINING</t>
  </si>
  <si>
    <t>Math 2205</t>
  </si>
  <si>
    <t>Geotechnical</t>
  </si>
  <si>
    <t>S =</t>
  </si>
  <si>
    <t>Structural</t>
  </si>
  <si>
    <t>T =</t>
  </si>
  <si>
    <t>Grade</t>
  </si>
  <si>
    <t>ENGL</t>
  </si>
  <si>
    <t>English Composition</t>
  </si>
  <si>
    <t>Sci. &amp; Tech. Writing</t>
  </si>
  <si>
    <t>PEAC</t>
  </si>
  <si>
    <t>MATH</t>
  </si>
  <si>
    <t>Calculus I</t>
  </si>
  <si>
    <t>Calculus II</t>
  </si>
  <si>
    <t>Calculus III</t>
  </si>
  <si>
    <t>Appl. Diff. Eq. I</t>
  </si>
  <si>
    <t>PHYS</t>
  </si>
  <si>
    <t>CHEM</t>
  </si>
  <si>
    <t>Gen. Chemistry I</t>
  </si>
  <si>
    <t>(      )</t>
  </si>
  <si>
    <t>ENGINEERING SCIENCES</t>
  </si>
  <si>
    <t>ES</t>
  </si>
  <si>
    <t>Orientation to Engr.</t>
  </si>
  <si>
    <t>ES 1060 (concurrent ), Math 2205 (concurrent )</t>
  </si>
  <si>
    <t>Date</t>
  </si>
  <si>
    <t>(Humanities)</t>
  </si>
  <si>
    <t>Engineering Surveying</t>
  </si>
  <si>
    <t>Hydraulics Engineering</t>
  </si>
  <si>
    <t>Phys. Activity &amp; Your Health</t>
  </si>
  <si>
    <t>WR =</t>
  </si>
  <si>
    <t>Water Resources</t>
  </si>
  <si>
    <t>Engr. Physics II</t>
  </si>
  <si>
    <t>MATH/SCIENCE/TECHNICAL/PROFESSIONAL ELECTIVES</t>
  </si>
  <si>
    <t>ES 2110, Math 2205</t>
  </si>
  <si>
    <t>V</t>
  </si>
  <si>
    <t>I,L,O</t>
  </si>
  <si>
    <t>O,CDE</t>
  </si>
  <si>
    <t>CE Systems</t>
  </si>
  <si>
    <t>Transportation Engineering</t>
  </si>
  <si>
    <t>STUDENT ID:</t>
  </si>
  <si>
    <t>W</t>
  </si>
  <si>
    <t>[ES 1002 for transfer students - 0.5 hrs]</t>
  </si>
  <si>
    <t>[or ENGL 1210, HP 1020]</t>
  </si>
  <si>
    <t>CE Materials</t>
  </si>
  <si>
    <t>Notes:</t>
  </si>
  <si>
    <t>E =</t>
  </si>
  <si>
    <t>Environmental</t>
  </si>
  <si>
    <t>G =</t>
  </si>
  <si>
    <t>ES 2120, Math 2210</t>
  </si>
  <si>
    <t>WA</t>
  </si>
  <si>
    <t>WC</t>
  </si>
  <si>
    <t>CH/C</t>
  </si>
  <si>
    <t>CS/C</t>
  </si>
  <si>
    <t>CA/C</t>
  </si>
  <si>
    <t>O</t>
  </si>
  <si>
    <t>P</t>
  </si>
  <si>
    <t>(taken from 4 areas for breadth)</t>
  </si>
  <si>
    <t>(Arts)</t>
  </si>
  <si>
    <t>Transfer Work:</t>
  </si>
  <si>
    <t>(Need one D and one G)</t>
  </si>
  <si>
    <t>QA/QB</t>
  </si>
  <si>
    <t>SP</t>
  </si>
  <si>
    <t>STAT</t>
  </si>
  <si>
    <t>Basic Engineering Statistics</t>
  </si>
  <si>
    <t>WB</t>
  </si>
  <si>
    <t>STUDENT</t>
  </si>
  <si>
    <t>Hrs</t>
  </si>
  <si>
    <t>Statics</t>
  </si>
  <si>
    <t>Dynamics</t>
  </si>
  <si>
    <t>Thermodynamics I</t>
  </si>
  <si>
    <t>Fluid Dynamics</t>
  </si>
  <si>
    <t>Mech. of Materials</t>
  </si>
  <si>
    <t>CIVIL ENGINEERING</t>
  </si>
  <si>
    <t>CE</t>
  </si>
  <si>
    <t>Structural Analysis I</t>
  </si>
  <si>
    <t>Soil Mechanics</t>
  </si>
  <si>
    <t>E</t>
  </si>
  <si>
    <t>G</t>
  </si>
  <si>
    <t>S</t>
  </si>
  <si>
    <t>T</t>
  </si>
  <si>
    <t>WR</t>
  </si>
  <si>
    <t>CDE</t>
  </si>
  <si>
    <t>X</t>
  </si>
  <si>
    <t xml:space="preserve">  Student signature</t>
  </si>
  <si>
    <t>ES 2410</t>
  </si>
  <si>
    <t>ES 2330</t>
  </si>
  <si>
    <t>Environmental Engineering</t>
  </si>
  <si>
    <t>Engineering Economics</t>
  </si>
  <si>
    <t>STUDENT  e-mail:</t>
  </si>
  <si>
    <t>Credit</t>
  </si>
  <si>
    <t>Design Hours Taken</t>
  </si>
  <si>
    <t>Transportation</t>
  </si>
  <si>
    <t>TOTAL HOURS FOR DEGREE</t>
  </si>
  <si>
    <t>TOTAL (check)</t>
  </si>
  <si>
    <t>Civil &amp; Arch. Eng. Practice</t>
  </si>
  <si>
    <t>[ECON 1200, HIST 1221, 1211, 1251, or POLS 1000]</t>
  </si>
  <si>
    <t>Options: [GEOL 1100, 1500, LIFE 1010 or MOLB 2021]</t>
  </si>
  <si>
    <t>Any Math or Science credits beyond 32 can be used toward 11 MST credits</t>
  </si>
  <si>
    <t>Any Math or Science credits above beyond 32 can be used toward the 11 MST</t>
  </si>
  <si>
    <t>If O is embedded, any course (except pre-calculus math)</t>
  </si>
  <si>
    <t xml:space="preserve">CE 2070  </t>
  </si>
  <si>
    <t>CE 2100</t>
  </si>
  <si>
    <t xml:space="preserve">CE 2070, ES 2110 </t>
  </si>
  <si>
    <t>Prerequisites (requires "C" or better)</t>
  </si>
  <si>
    <t>Math 1405 or 1450, Math Placement Exam = 5, Math ACT = 26</t>
  </si>
  <si>
    <t>Math 2200 or Math SAT of 600</t>
  </si>
  <si>
    <t>Math 2205 (Concurrent) or PHYS 1310</t>
  </si>
  <si>
    <t>Math 1400 or 1450</t>
  </si>
  <si>
    <t>ES 2110 and Math 2205</t>
  </si>
  <si>
    <t>(Social Science and behavior)</t>
  </si>
  <si>
    <t>MATH and SCIENCE</t>
  </si>
  <si>
    <t>M/S</t>
  </si>
  <si>
    <t>Intro. to Engr. Problem Solving</t>
  </si>
  <si>
    <t>ES 1060</t>
  </si>
  <si>
    <t>WA and ES 2410</t>
  </si>
  <si>
    <t>CHEM 1020 and MATH 2205</t>
  </si>
  <si>
    <t>PROFESSIONAL DEVELOPMENT (UPPER DIVISION ONLY)</t>
  </si>
  <si>
    <t>Notes</t>
  </si>
  <si>
    <t>[Math/Science Elective]</t>
  </si>
  <si>
    <t>[Science Elective]</t>
  </si>
  <si>
    <t>[select from CDE list]</t>
  </si>
  <si>
    <t>Math Placement Exam &gt;= 3 or MATH 1400 or 1450 (concurrent)</t>
  </si>
  <si>
    <t>Junior standing and ES 1060</t>
  </si>
  <si>
    <t>Structural ____________ Design</t>
  </si>
  <si>
    <t>CIVIL ENGINEERING DEGREE CHECK  (2014-2015)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</si>
</sst>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</font>
    <font>
      <u/>
      <sz val="10"/>
      <color indexed="12"/>
      <name val="MS Sans Serif"/>
      <family val="2"/>
    </font>
    <font>
      <b/>
      <sz val="1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49" fontId="4" fillId="0" borderId="8" xfId="0" applyNumberFormat="1" applyFont="1" applyBorder="1" applyProtection="1">
      <protection locked="0"/>
    </xf>
    <xf numFmtId="49" fontId="4" fillId="0" borderId="8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49" fontId="5" fillId="0" borderId="8" xfId="1" applyNumberFormat="1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49" fontId="4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2" fontId="4" fillId="0" borderId="0" xfId="0" applyNumberFormat="1" applyFont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9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left"/>
      <protection locked="0"/>
    </xf>
    <xf numFmtId="0" fontId="4" fillId="0" borderId="18" xfId="0" applyFont="1" applyBorder="1" applyProtection="1"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2" fillId="0" borderId="3" xfId="0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center"/>
    </xf>
    <xf numFmtId="0" fontId="4" fillId="0" borderId="11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3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30" xfId="0" applyFont="1" applyBorder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31" xfId="0" applyFont="1" applyBorder="1" applyProtection="1"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49" fontId="2" fillId="0" borderId="8" xfId="0" applyNumberFormat="1" applyFont="1" applyBorder="1" applyAlignment="1" applyProtection="1">
      <alignment horizontal="left"/>
      <protection locked="0"/>
    </xf>
    <xf numFmtId="0" fontId="4" fillId="0" borderId="11" xfId="0" quotePrefix="1" applyNumberFormat="1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3"/>
  <sheetViews>
    <sheetView tabSelected="1" zoomScale="85" zoomScaleNormal="85" workbookViewId="0"/>
  </sheetViews>
  <sheetFormatPr defaultColWidth="8.7109375" defaultRowHeight="12.75" x14ac:dyDescent="0.2"/>
  <cols>
    <col min="1" max="1" width="5.7109375" style="3" customWidth="1"/>
    <col min="2" max="2" width="7.85546875" style="97" customWidth="1"/>
    <col min="3" max="3" width="7.85546875" style="3" customWidth="1"/>
    <col min="4" max="4" width="26.140625" style="3" customWidth="1"/>
    <col min="5" max="7" width="7.7109375" style="3" customWidth="1"/>
    <col min="8" max="12" width="4.7109375" style="3" customWidth="1"/>
    <col min="13" max="13" width="4.5703125" style="3" customWidth="1"/>
    <col min="14" max="14" width="4.7109375" style="3" customWidth="1"/>
    <col min="15" max="15" width="11.140625" style="3" customWidth="1"/>
    <col min="16" max="16" width="20.42578125" style="3" customWidth="1"/>
    <col min="17" max="16384" width="8.7109375" style="3"/>
  </cols>
  <sheetData>
    <row r="1" spans="1:17" ht="18" customHeight="1" thickBot="1" x14ac:dyDescent="0.3">
      <c r="A1" s="94" t="s">
        <v>131</v>
      </c>
      <c r="I1" s="15" t="s">
        <v>46</v>
      </c>
      <c r="J1" s="105" t="s">
        <v>47</v>
      </c>
      <c r="K1" s="5"/>
      <c r="L1" s="5"/>
      <c r="M1" s="5"/>
      <c r="N1" s="5"/>
      <c r="O1" s="5"/>
      <c r="P1" s="6"/>
    </row>
    <row r="2" spans="1:17" ht="18" customHeight="1" thickBot="1" x14ac:dyDescent="0.25">
      <c r="B2" s="9" t="s">
        <v>72</v>
      </c>
      <c r="C2" s="7"/>
      <c r="D2" s="7"/>
      <c r="E2" s="7"/>
      <c r="F2" s="7"/>
      <c r="H2" s="8"/>
      <c r="I2" s="15" t="s">
        <v>95</v>
      </c>
      <c r="J2" s="10"/>
      <c r="K2" s="10"/>
      <c r="L2" s="5"/>
      <c r="M2" s="5"/>
      <c r="N2" s="5"/>
      <c r="O2" s="5"/>
      <c r="P2" s="11"/>
    </row>
    <row r="3" spans="1:17" ht="18" customHeight="1" thickBot="1" x14ac:dyDescent="0.25">
      <c r="B3" s="9" t="s">
        <v>4</v>
      </c>
      <c r="C3" s="7"/>
      <c r="D3" s="7"/>
      <c r="E3" s="7"/>
      <c r="F3" s="7"/>
      <c r="H3" s="8"/>
      <c r="I3" s="9" t="s">
        <v>65</v>
      </c>
      <c r="J3" s="7"/>
      <c r="K3" s="7"/>
      <c r="L3" s="7"/>
      <c r="M3" s="7"/>
      <c r="N3" s="14"/>
      <c r="O3" s="15" t="s">
        <v>5</v>
      </c>
      <c r="P3" s="7"/>
      <c r="Q3" s="16" t="str">
        <f ca="1">IF(P3,P3-TODAY(),"")</f>
        <v/>
      </c>
    </row>
    <row r="4" spans="1:17" ht="4.5" customHeight="1" thickBot="1" x14ac:dyDescent="0.25">
      <c r="A4" s="17"/>
      <c r="B4" s="98"/>
      <c r="C4" s="19"/>
      <c r="D4" s="19"/>
      <c r="E4" s="20"/>
      <c r="F4" s="20"/>
      <c r="G4" s="21"/>
      <c r="H4" s="19"/>
      <c r="I4" s="17"/>
      <c r="J4" s="20"/>
      <c r="K4" s="17"/>
      <c r="L4" s="17"/>
      <c r="M4" s="17"/>
      <c r="N4" s="18"/>
      <c r="O4" s="18"/>
      <c r="P4" s="18"/>
    </row>
    <row r="5" spans="1:17" ht="15" customHeight="1" x14ac:dyDescent="0.25">
      <c r="A5" s="22" t="s">
        <v>3</v>
      </c>
      <c r="E5" s="76" t="s">
        <v>73</v>
      </c>
      <c r="F5" s="76" t="s">
        <v>96</v>
      </c>
      <c r="G5" s="96" t="s">
        <v>13</v>
      </c>
      <c r="H5" s="23"/>
      <c r="I5" s="23"/>
      <c r="J5" s="23"/>
      <c r="K5" s="23"/>
      <c r="L5" s="23"/>
      <c r="M5" s="23"/>
      <c r="O5" s="13"/>
      <c r="P5" s="96" t="s">
        <v>124</v>
      </c>
      <c r="Q5" s="24"/>
    </row>
    <row r="6" spans="1:17" ht="12.75" customHeight="1" x14ac:dyDescent="0.2">
      <c r="A6" s="97" t="s">
        <v>41</v>
      </c>
      <c r="B6" s="99"/>
      <c r="C6" s="26"/>
      <c r="D6" s="26"/>
      <c r="E6" s="27">
        <v>3</v>
      </c>
      <c r="F6" s="24" t="str">
        <f>IF(OR(G6="A", G6="B", G6="C", G6="D", G6="S", G6="T", G6="TR", G6="TA", G6="TB", G6="TC",G6="AP"),E6,"")</f>
        <v/>
      </c>
      <c r="G6" s="28"/>
      <c r="H6" s="26" t="s">
        <v>102</v>
      </c>
      <c r="I6" s="29"/>
      <c r="J6" s="29"/>
      <c r="K6" s="29"/>
      <c r="L6" s="29"/>
      <c r="M6" s="29"/>
      <c r="N6" s="30"/>
      <c r="O6" s="30"/>
      <c r="P6" s="31"/>
      <c r="Q6" s="24"/>
    </row>
    <row r="7" spans="1:17" ht="12.75" customHeight="1" x14ac:dyDescent="0.2">
      <c r="A7" s="97" t="s">
        <v>56</v>
      </c>
      <c r="B7" s="97" t="s">
        <v>14</v>
      </c>
      <c r="C7" s="25">
        <v>1010</v>
      </c>
      <c r="D7" s="25" t="s">
        <v>15</v>
      </c>
      <c r="E7" s="27">
        <v>3</v>
      </c>
      <c r="F7" s="24" t="str">
        <f t="shared" ref="F7:F13" si="0">IF(OR(G7="A", G7="B", G7="C", G7="D", G7="S", G7="T", G7="TR", G7="TA", G7="TB", G7="TC",G7="AP"),E7,"")</f>
        <v/>
      </c>
      <c r="G7" s="32"/>
      <c r="H7" s="26" t="s">
        <v>49</v>
      </c>
      <c r="I7" s="29"/>
      <c r="J7" s="29"/>
      <c r="K7" s="29"/>
      <c r="L7" s="29"/>
      <c r="M7" s="29"/>
      <c r="N7" s="30"/>
      <c r="O7" s="30"/>
      <c r="P7" s="33"/>
      <c r="Q7" s="24"/>
    </row>
    <row r="8" spans="1:17" ht="12.75" customHeight="1" thickBot="1" x14ac:dyDescent="0.25">
      <c r="A8" s="97" t="s">
        <v>57</v>
      </c>
      <c r="B8" s="97" t="s">
        <v>14</v>
      </c>
      <c r="C8" s="25">
        <v>4010</v>
      </c>
      <c r="D8" s="34" t="s">
        <v>16</v>
      </c>
      <c r="E8" s="27">
        <v>3</v>
      </c>
      <c r="F8" s="24" t="str">
        <f t="shared" si="0"/>
        <v/>
      </c>
      <c r="G8" s="35"/>
      <c r="H8" s="36" t="str">
        <f>IF(NOT(AND(H9="",H10="",H12="")),"D√","D")</f>
        <v>D</v>
      </c>
      <c r="I8" s="36" t="str">
        <f>IF(NOT(AND(I9="",I10="",I12="")),"G√","G")</f>
        <v>G</v>
      </c>
      <c r="J8" s="26" t="s">
        <v>66</v>
      </c>
      <c r="K8" s="29"/>
      <c r="L8" s="29"/>
      <c r="M8" s="29"/>
      <c r="N8" s="30"/>
      <c r="O8" s="30"/>
      <c r="P8" s="33"/>
      <c r="Q8" s="24"/>
    </row>
    <row r="9" spans="1:17" ht="12.75" customHeight="1" x14ac:dyDescent="0.2">
      <c r="A9" s="97" t="s">
        <v>58</v>
      </c>
      <c r="B9" s="99"/>
      <c r="C9" s="26"/>
      <c r="D9" s="26"/>
      <c r="E9" s="27">
        <v>3</v>
      </c>
      <c r="F9" s="24" t="str">
        <f t="shared" si="0"/>
        <v/>
      </c>
      <c r="G9" s="35"/>
      <c r="H9" s="37"/>
      <c r="I9" s="37"/>
      <c r="J9" s="26" t="s">
        <v>32</v>
      </c>
      <c r="K9" s="29"/>
      <c r="L9" s="29"/>
      <c r="M9" s="29"/>
      <c r="N9" s="30"/>
      <c r="O9" s="30"/>
      <c r="P9" s="38"/>
      <c r="Q9" s="24"/>
    </row>
    <row r="10" spans="1:17" ht="12.75" customHeight="1" x14ac:dyDescent="0.2">
      <c r="A10" s="97" t="s">
        <v>59</v>
      </c>
      <c r="B10" s="99"/>
      <c r="C10" s="26"/>
      <c r="D10" s="26"/>
      <c r="E10" s="27">
        <v>3</v>
      </c>
      <c r="F10" s="24" t="str">
        <f t="shared" si="0"/>
        <v/>
      </c>
      <c r="G10" s="35"/>
      <c r="H10" s="39"/>
      <c r="I10" s="39"/>
      <c r="J10" s="26" t="s">
        <v>116</v>
      </c>
      <c r="K10" s="29"/>
      <c r="L10" s="29"/>
      <c r="M10" s="29"/>
      <c r="N10" s="30"/>
      <c r="O10" s="30"/>
      <c r="P10" s="33"/>
      <c r="Q10" s="24"/>
    </row>
    <row r="11" spans="1:17" ht="12.75" customHeight="1" x14ac:dyDescent="0.2">
      <c r="A11" s="97" t="s">
        <v>60</v>
      </c>
      <c r="B11" s="99"/>
      <c r="C11" s="26"/>
      <c r="D11" s="26"/>
      <c r="E11" s="27">
        <v>3</v>
      </c>
      <c r="F11" s="24" t="str">
        <f t="shared" si="0"/>
        <v/>
      </c>
      <c r="G11" s="35"/>
      <c r="H11" s="40"/>
      <c r="I11" s="40"/>
      <c r="J11" s="26" t="s">
        <v>64</v>
      </c>
      <c r="K11" s="29"/>
      <c r="L11" s="29"/>
      <c r="M11" s="29"/>
      <c r="N11" s="30"/>
      <c r="O11" s="30"/>
      <c r="P11" s="33"/>
      <c r="Q11" s="24"/>
    </row>
    <row r="12" spans="1:17" ht="12.75" customHeight="1" thickBot="1" x14ac:dyDescent="0.25">
      <c r="A12" s="97" t="s">
        <v>61</v>
      </c>
      <c r="B12" s="99"/>
      <c r="C12" s="26"/>
      <c r="D12" s="26"/>
      <c r="E12" s="27">
        <v>3</v>
      </c>
      <c r="F12" s="24" t="str">
        <f t="shared" si="0"/>
        <v/>
      </c>
      <c r="G12" s="35"/>
      <c r="H12" s="41"/>
      <c r="I12" s="41"/>
      <c r="J12" s="42" t="s">
        <v>106</v>
      </c>
      <c r="K12" s="43"/>
      <c r="L12" s="29"/>
      <c r="M12" s="29"/>
      <c r="N12" s="30"/>
      <c r="O12" s="30"/>
      <c r="P12" s="33"/>
      <c r="Q12" s="24"/>
    </row>
    <row r="13" spans="1:17" ht="12.75" customHeight="1" thickBot="1" x14ac:dyDescent="0.25">
      <c r="A13" s="97" t="s">
        <v>62</v>
      </c>
      <c r="B13" s="97" t="s">
        <v>17</v>
      </c>
      <c r="C13" s="8">
        <v>1001</v>
      </c>
      <c r="D13" s="8" t="s">
        <v>35</v>
      </c>
      <c r="E13" s="44">
        <v>1</v>
      </c>
      <c r="F13" s="45" t="str">
        <f t="shared" si="0"/>
        <v/>
      </c>
      <c r="G13" s="46"/>
      <c r="H13" s="26"/>
      <c r="I13" s="29"/>
      <c r="J13" s="29"/>
      <c r="K13" s="29"/>
      <c r="L13" s="29"/>
      <c r="M13" s="29"/>
      <c r="N13" s="30"/>
      <c r="O13" s="30"/>
      <c r="P13" s="33"/>
      <c r="Q13" s="24"/>
    </row>
    <row r="14" spans="1:17" ht="12.75" customHeight="1" thickBot="1" x14ac:dyDescent="0.25">
      <c r="A14" s="17"/>
      <c r="B14" s="98"/>
      <c r="C14" s="20"/>
      <c r="D14" s="95" t="s">
        <v>6</v>
      </c>
      <c r="E14" s="47">
        <f>SUM(E6:E13)</f>
        <v>22</v>
      </c>
      <c r="F14" s="17">
        <f>SUM(F6:F13)</f>
        <v>0</v>
      </c>
      <c r="G14" s="48" t="str">
        <f>IF(F14&gt;=E14, "OK","")</f>
        <v/>
      </c>
      <c r="H14" s="49"/>
      <c r="I14" s="17"/>
      <c r="J14" s="17"/>
      <c r="K14" s="17"/>
      <c r="L14" s="17"/>
      <c r="M14" s="17"/>
      <c r="N14" s="18"/>
      <c r="O14" s="18"/>
      <c r="P14" s="50"/>
      <c r="Q14" s="51"/>
    </row>
    <row r="15" spans="1:17" ht="15" customHeight="1" x14ac:dyDescent="0.25">
      <c r="A15" s="22" t="s">
        <v>117</v>
      </c>
      <c r="F15" s="24" t="str">
        <f>IF(OR(G15="A", G15="B", G15="C", G15="D", G15="S", G15="T", G15="TR", G15="TA", G15="TB", G15="TC"),E15,"")</f>
        <v/>
      </c>
      <c r="G15" s="28"/>
      <c r="H15" s="1" t="s">
        <v>110</v>
      </c>
      <c r="P15" s="52"/>
      <c r="Q15" s="24"/>
    </row>
    <row r="16" spans="1:17" ht="12.75" customHeight="1" x14ac:dyDescent="0.2">
      <c r="A16" s="97" t="s">
        <v>67</v>
      </c>
      <c r="B16" s="97" t="s">
        <v>18</v>
      </c>
      <c r="C16" s="25">
        <v>2200</v>
      </c>
      <c r="D16" s="25" t="s">
        <v>19</v>
      </c>
      <c r="E16" s="27">
        <v>4</v>
      </c>
      <c r="F16" s="24" t="str">
        <f>IF(OR(G16="A", G16="B", G16="C", G16="S", G16="T", G16="TR", G16="TA", G16="TB", G16="TC",G16="AP"),E16,"")</f>
        <v/>
      </c>
      <c r="G16" s="35"/>
      <c r="H16" s="2" t="s">
        <v>111</v>
      </c>
      <c r="I16" s="29"/>
      <c r="J16" s="29"/>
      <c r="K16" s="29"/>
      <c r="L16" s="29"/>
      <c r="M16" s="29"/>
      <c r="N16" s="30"/>
      <c r="O16" s="30"/>
      <c r="P16" s="33"/>
      <c r="Q16" s="24"/>
    </row>
    <row r="17" spans="1:17" ht="12.75" customHeight="1" x14ac:dyDescent="0.2">
      <c r="A17" s="97"/>
      <c r="B17" s="97" t="s">
        <v>18</v>
      </c>
      <c r="C17" s="25">
        <v>2205</v>
      </c>
      <c r="D17" s="34" t="s">
        <v>20</v>
      </c>
      <c r="E17" s="27">
        <v>4</v>
      </c>
      <c r="F17" s="24" t="str">
        <f>IF(OR(G17="A", G17="B", G17="C", G17="S", G17="T", G17="TR", G17="TA", G17="TB", G17="TC",G17="AP"),E17,"")</f>
        <v/>
      </c>
      <c r="G17" s="32"/>
      <c r="H17" s="2" t="s">
        <v>112</v>
      </c>
      <c r="I17" s="29"/>
      <c r="J17" s="29"/>
      <c r="K17" s="29"/>
      <c r="L17" s="29"/>
      <c r="M17" s="53"/>
      <c r="N17" s="30"/>
      <c r="O17" s="30"/>
      <c r="P17" s="33"/>
      <c r="Q17" s="24"/>
    </row>
    <row r="18" spans="1:17" ht="12.75" customHeight="1" x14ac:dyDescent="0.2">
      <c r="A18" s="97"/>
      <c r="B18" s="97" t="s">
        <v>18</v>
      </c>
      <c r="C18" s="25">
        <v>2210</v>
      </c>
      <c r="D18" s="34" t="s">
        <v>21</v>
      </c>
      <c r="E18" s="27">
        <v>4</v>
      </c>
      <c r="F18" s="24" t="str">
        <f>IF(OR(G18="A", G18="B", G18="C", G18="S", G18="T", G18="TR", G18="TA", G18="TB", G18="TC",G18="AP"),E18,"")</f>
        <v/>
      </c>
      <c r="G18" s="32"/>
      <c r="H18" s="2" t="s">
        <v>8</v>
      </c>
      <c r="I18" s="29"/>
      <c r="J18" s="29"/>
      <c r="K18" s="29"/>
      <c r="L18" s="29"/>
      <c r="M18" s="29"/>
      <c r="N18" s="30"/>
      <c r="O18" s="30"/>
      <c r="P18" s="33"/>
      <c r="Q18" s="24"/>
    </row>
    <row r="19" spans="1:17" ht="12.75" customHeight="1" x14ac:dyDescent="0.2">
      <c r="A19" s="97"/>
      <c r="B19" s="97" t="s">
        <v>18</v>
      </c>
      <c r="C19" s="25">
        <v>2310</v>
      </c>
      <c r="D19" s="34" t="s">
        <v>22</v>
      </c>
      <c r="E19" s="27">
        <v>3</v>
      </c>
      <c r="F19" s="24" t="str">
        <f>IF(OR(G19="A", G19="B", G19="C", G19="D", G19="S", G19="T", G19="TR", G19="TA", G19="TB", G19="TC",G19="AP"),E19,"")</f>
        <v/>
      </c>
      <c r="G19" s="32"/>
      <c r="H19" s="2" t="s">
        <v>8</v>
      </c>
      <c r="I19" s="29"/>
      <c r="J19" s="29"/>
      <c r="K19" s="29"/>
      <c r="L19" s="29"/>
      <c r="M19" s="29"/>
      <c r="N19" s="30"/>
      <c r="O19" s="30"/>
      <c r="P19" s="33"/>
      <c r="Q19" s="24"/>
    </row>
    <row r="20" spans="1:17" ht="12.75" customHeight="1" x14ac:dyDescent="0.2">
      <c r="A20" s="97"/>
      <c r="B20" s="100" t="s">
        <v>69</v>
      </c>
      <c r="C20" s="8">
        <v>4220</v>
      </c>
      <c r="D20" s="8" t="s">
        <v>70</v>
      </c>
      <c r="E20" s="54">
        <v>3</v>
      </c>
      <c r="F20" s="12" t="str">
        <f>IF(OR(G20="A", G20="B", G20="C", G20="D", G20="S", G20="T", G20="TR", G20="TA", G20="TB", G20="TC",G20="AP"),E20,"")</f>
        <v/>
      </c>
      <c r="G20" s="32"/>
      <c r="H20" s="2" t="s">
        <v>8</v>
      </c>
      <c r="I20" s="29"/>
      <c r="J20" s="29"/>
      <c r="K20" s="26"/>
      <c r="L20" s="29"/>
      <c r="M20" s="29"/>
      <c r="N20" s="30"/>
      <c r="O20" s="30"/>
      <c r="P20" s="55"/>
      <c r="Q20" s="24"/>
    </row>
    <row r="21" spans="1:17" ht="12.75" customHeight="1" x14ac:dyDescent="0.2">
      <c r="A21" s="97" t="s">
        <v>68</v>
      </c>
      <c r="B21" s="97" t="s">
        <v>23</v>
      </c>
      <c r="C21" s="25">
        <v>1220</v>
      </c>
      <c r="D21" s="25" t="s">
        <v>38</v>
      </c>
      <c r="E21" s="27">
        <v>4</v>
      </c>
      <c r="F21" s="24" t="str">
        <f>IF(OR(G21="A", G21="B", G21="C", G21="D", G21="S", G21="T", G21="TR", G21="TA", G21="TB", G21="TC",G21="AP"),E21,"")</f>
        <v/>
      </c>
      <c r="G21" s="35"/>
      <c r="H21" s="2" t="s">
        <v>113</v>
      </c>
      <c r="I21" s="29"/>
      <c r="J21" s="29"/>
      <c r="K21" s="29"/>
      <c r="L21" s="29"/>
      <c r="M21" s="26"/>
      <c r="N21" s="30"/>
      <c r="O21" s="30"/>
      <c r="P21" s="33"/>
      <c r="Q21" s="24"/>
    </row>
    <row r="22" spans="1:17" ht="12.75" customHeight="1" x14ac:dyDescent="0.2">
      <c r="A22" s="97" t="s">
        <v>68</v>
      </c>
      <c r="B22" s="97" t="s">
        <v>24</v>
      </c>
      <c r="C22" s="25">
        <v>1020</v>
      </c>
      <c r="D22" s="25" t="s">
        <v>25</v>
      </c>
      <c r="E22" s="27">
        <v>4</v>
      </c>
      <c r="F22" s="24" t="str">
        <f>IF(OR(G22="A", G22="B", G22="C", G22="S", G22="T", G22="TR", G22="TA", G22="TB", G22="TC",G22="AP"),E22,"")</f>
        <v/>
      </c>
      <c r="G22" s="32"/>
      <c r="H22" s="2" t="s">
        <v>128</v>
      </c>
      <c r="I22" s="29"/>
      <c r="J22" s="29"/>
      <c r="K22" s="29"/>
      <c r="L22" s="29"/>
      <c r="M22" s="29"/>
      <c r="N22" s="30"/>
      <c r="O22" s="30"/>
      <c r="P22" s="33"/>
      <c r="Q22" s="24"/>
    </row>
    <row r="23" spans="1:17" ht="12.75" customHeight="1" x14ac:dyDescent="0.2">
      <c r="A23" s="97"/>
      <c r="B23" s="99"/>
      <c r="C23" s="26"/>
      <c r="D23" s="13" t="s">
        <v>126</v>
      </c>
      <c r="E23" s="54">
        <v>4</v>
      </c>
      <c r="F23" s="12" t="str">
        <f>IF(OR(G23="A", G23="B", G23="C", G23="D", G23="S", G23="T", G23="TR", G23="TA", G23="TB", G23="TC",G23="AP"),E23,"")</f>
        <v/>
      </c>
      <c r="G23" s="32"/>
      <c r="H23" s="2" t="s">
        <v>103</v>
      </c>
      <c r="I23" s="56"/>
      <c r="J23" s="29"/>
      <c r="K23" s="29"/>
      <c r="L23" s="29"/>
      <c r="M23" s="29"/>
      <c r="N23" s="30"/>
      <c r="O23" s="30"/>
      <c r="P23" s="33"/>
      <c r="Q23" s="24"/>
    </row>
    <row r="24" spans="1:17" ht="12.75" customHeight="1" thickBot="1" x14ac:dyDescent="0.25">
      <c r="A24" s="100" t="s">
        <v>118</v>
      </c>
      <c r="B24" s="101"/>
      <c r="C24" s="57"/>
      <c r="D24" s="13" t="s">
        <v>125</v>
      </c>
      <c r="E24" s="17" t="s">
        <v>26</v>
      </c>
      <c r="F24" s="58" t="str">
        <f>IF(OR(G24="A", G24="B", G24="C", G24="D", G24="S", G24="T", G24="TR", G24="TA", G24="TB", G24="TC",G24="AP"),E24,"")</f>
        <v/>
      </c>
      <c r="G24" s="17"/>
      <c r="H24" s="56"/>
      <c r="I24" s="56"/>
      <c r="J24" s="29"/>
      <c r="K24" s="29"/>
      <c r="L24" s="29"/>
      <c r="M24" s="29"/>
      <c r="N24" s="30"/>
      <c r="O24" s="30"/>
      <c r="P24" s="59"/>
      <c r="Q24" s="24"/>
    </row>
    <row r="25" spans="1:17" ht="12.75" customHeight="1" thickBot="1" x14ac:dyDescent="0.25">
      <c r="A25" s="17"/>
      <c r="B25" s="98"/>
      <c r="C25" s="20"/>
      <c r="D25" s="95" t="s">
        <v>6</v>
      </c>
      <c r="E25" s="20">
        <v>32</v>
      </c>
      <c r="F25" s="17">
        <f>SUM(F16:F24)</f>
        <v>0</v>
      </c>
      <c r="G25" s="48" t="str">
        <f>IF(F25&gt;=E25, "OK","")</f>
        <v/>
      </c>
      <c r="H25" s="19" t="s">
        <v>104</v>
      </c>
      <c r="I25" s="17"/>
      <c r="J25" s="17"/>
      <c r="K25" s="17"/>
      <c r="L25" s="17"/>
      <c r="M25" s="17"/>
      <c r="N25" s="18"/>
      <c r="O25" s="18"/>
      <c r="P25" s="50"/>
      <c r="Q25" s="51"/>
    </row>
    <row r="26" spans="1:17" ht="15" customHeight="1" x14ac:dyDescent="0.25">
      <c r="A26" s="22" t="s">
        <v>27</v>
      </c>
      <c r="F26" s="24"/>
      <c r="G26" s="28"/>
      <c r="H26" s="1" t="s">
        <v>110</v>
      </c>
      <c r="K26" s="60"/>
      <c r="P26" s="52"/>
      <c r="Q26" s="24"/>
    </row>
    <row r="27" spans="1:17" ht="12.75" customHeight="1" x14ac:dyDescent="0.2">
      <c r="A27" s="97" t="s">
        <v>42</v>
      </c>
      <c r="B27" s="97" t="s">
        <v>28</v>
      </c>
      <c r="C27" s="25">
        <v>1000</v>
      </c>
      <c r="D27" s="25" t="s">
        <v>29</v>
      </c>
      <c r="E27" s="61">
        <v>1</v>
      </c>
      <c r="F27" s="24" t="str">
        <f>IF(OR(G27="A", G27="B", G27="C", G27="D", G27="S", G27="T", G27="TR", G27="TA", G27="TB", G27="TC",G27="AP"),E27,"")</f>
        <v/>
      </c>
      <c r="G27" s="35"/>
      <c r="H27" s="2" t="s">
        <v>48</v>
      </c>
      <c r="I27" s="29"/>
      <c r="J27" s="29"/>
      <c r="K27" s="29"/>
      <c r="L27" s="29"/>
      <c r="M27" s="29"/>
      <c r="N27" s="30"/>
      <c r="O27" s="30"/>
      <c r="P27" s="33"/>
      <c r="Q27" s="24"/>
    </row>
    <row r="28" spans="1:17" ht="12.75" customHeight="1" x14ac:dyDescent="0.2">
      <c r="B28" s="97" t="s">
        <v>28</v>
      </c>
      <c r="C28" s="25">
        <v>1060</v>
      </c>
      <c r="D28" s="25" t="s">
        <v>119</v>
      </c>
      <c r="E28" s="27">
        <v>3</v>
      </c>
      <c r="F28" s="24" t="str">
        <f>IF(OR(G28="A", G28="B", G28="C", G28="S", G28="T", G28="TR", G28="TA", G28="TB", G28="TC",G28="AP"),E28,"")</f>
        <v/>
      </c>
      <c r="G28" s="35"/>
      <c r="H28" s="2" t="s">
        <v>114</v>
      </c>
      <c r="I28" s="29"/>
      <c r="J28" s="29"/>
      <c r="K28" s="29"/>
      <c r="L28" s="29"/>
      <c r="M28" s="29"/>
      <c r="N28" s="30"/>
      <c r="O28" s="30"/>
      <c r="P28" s="33"/>
      <c r="Q28" s="24"/>
    </row>
    <row r="29" spans="1:17" ht="12.75" customHeight="1" x14ac:dyDescent="0.2">
      <c r="A29" s="25"/>
      <c r="B29" s="97" t="s">
        <v>28</v>
      </c>
      <c r="C29" s="25">
        <v>2110</v>
      </c>
      <c r="D29" s="25" t="s">
        <v>74</v>
      </c>
      <c r="E29" s="27">
        <v>3</v>
      </c>
      <c r="F29" s="24" t="str">
        <f>IF(OR(G29="A", G29="B", G29="C", G29="S", G29="T", G29="TR", G29="TA", G29="TB", G29="TC",G29="AP"),E29,"")</f>
        <v/>
      </c>
      <c r="G29" s="35"/>
      <c r="H29" s="2" t="s">
        <v>30</v>
      </c>
      <c r="I29" s="29"/>
      <c r="J29" s="29"/>
      <c r="K29" s="29"/>
      <c r="L29" s="29"/>
      <c r="M29" s="29"/>
      <c r="N29" s="30"/>
      <c r="O29" s="30"/>
      <c r="P29" s="33"/>
      <c r="Q29" s="24"/>
    </row>
    <row r="30" spans="1:17" ht="12.75" customHeight="1" x14ac:dyDescent="0.2">
      <c r="B30" s="97" t="s">
        <v>28</v>
      </c>
      <c r="C30" s="25">
        <v>2120</v>
      </c>
      <c r="D30" s="25" t="s">
        <v>75</v>
      </c>
      <c r="E30" s="27">
        <v>3</v>
      </c>
      <c r="F30" s="24" t="str">
        <f>IF(OR(G30="A", G30="B", G30="C", G30="S", G30="T", G30="TR", G30="TA", G30="TB", G30="TC",G30="AP"),E30,"")</f>
        <v/>
      </c>
      <c r="G30" s="35"/>
      <c r="H30" s="2" t="s">
        <v>40</v>
      </c>
      <c r="I30" s="29"/>
      <c r="J30" s="29"/>
      <c r="K30" s="29"/>
      <c r="L30" s="29"/>
      <c r="M30" s="29"/>
      <c r="N30" s="30"/>
      <c r="O30" s="30"/>
      <c r="P30" s="33"/>
      <c r="Q30" s="24"/>
    </row>
    <row r="31" spans="1:17" ht="12.75" customHeight="1" x14ac:dyDescent="0.2">
      <c r="B31" s="97" t="s">
        <v>28</v>
      </c>
      <c r="C31" s="25">
        <v>2310</v>
      </c>
      <c r="D31" s="25" t="s">
        <v>76</v>
      </c>
      <c r="E31" s="27">
        <v>3</v>
      </c>
      <c r="F31" s="24" t="str">
        <f>IF(OR(G31="A", G31="B", G31="C", G31="D", G31="S", G31="T", G31="TR", G31="TA", G31="TB", G31="TC",G31="AP"),E31,"")</f>
        <v/>
      </c>
      <c r="G31" s="35"/>
      <c r="H31" s="2" t="s">
        <v>55</v>
      </c>
      <c r="I31" s="29"/>
      <c r="J31" s="29"/>
      <c r="K31" s="29"/>
      <c r="L31" s="29"/>
      <c r="M31" s="29"/>
      <c r="N31" s="30"/>
      <c r="O31" s="30"/>
      <c r="P31" s="33"/>
      <c r="Q31" s="24"/>
    </row>
    <row r="32" spans="1:17" ht="12.75" customHeight="1" x14ac:dyDescent="0.2">
      <c r="B32" s="97" t="s">
        <v>28</v>
      </c>
      <c r="C32" s="25">
        <v>2330</v>
      </c>
      <c r="D32" s="25" t="s">
        <v>77</v>
      </c>
      <c r="E32" s="27">
        <v>3</v>
      </c>
      <c r="F32" s="24" t="str">
        <f>IF(OR(G32="A", G32="B", G32="C", G32="S", G32="T", G32="TR", G32="TA", G32="TB", G32="TC",G32="AP"),E32,"")</f>
        <v/>
      </c>
      <c r="G32" s="35"/>
      <c r="H32" s="2" t="s">
        <v>55</v>
      </c>
      <c r="I32" s="29"/>
      <c r="J32" s="29"/>
      <c r="K32" s="29"/>
      <c r="L32" s="29"/>
      <c r="M32" s="29"/>
      <c r="N32" s="30"/>
      <c r="O32" s="30"/>
      <c r="P32" s="33"/>
      <c r="Q32" s="24"/>
    </row>
    <row r="33" spans="1:17" ht="12.75" customHeight="1" thickBot="1" x14ac:dyDescent="0.25">
      <c r="B33" s="97" t="s">
        <v>28</v>
      </c>
      <c r="C33" s="8">
        <v>2410</v>
      </c>
      <c r="D33" s="8" t="s">
        <v>78</v>
      </c>
      <c r="E33" s="44">
        <v>3</v>
      </c>
      <c r="F33" s="45" t="str">
        <f>IF(OR(G33="A", G33="B", G33="C", G33="S", G33="T", G33="TR", G33="TA", G33="TB", G33="TC",G33="AP"),E33,"")</f>
        <v/>
      </c>
      <c r="G33" s="46"/>
      <c r="H33" s="2" t="s">
        <v>115</v>
      </c>
      <c r="I33" s="29"/>
      <c r="J33" s="29"/>
      <c r="K33" s="29"/>
      <c r="L33" s="29"/>
      <c r="M33" s="29"/>
      <c r="N33" s="30"/>
      <c r="O33" s="30"/>
      <c r="P33" s="33"/>
      <c r="Q33" s="24"/>
    </row>
    <row r="34" spans="1:17" ht="12.75" customHeight="1" thickBot="1" x14ac:dyDescent="0.25">
      <c r="A34" s="17"/>
      <c r="B34" s="98"/>
      <c r="C34" s="20"/>
      <c r="D34" s="95" t="s">
        <v>6</v>
      </c>
      <c r="E34" s="47">
        <f>SUM(E27:E33)</f>
        <v>19</v>
      </c>
      <c r="F34" s="17">
        <f>SUM(F27:F33)</f>
        <v>0</v>
      </c>
      <c r="G34" s="48" t="str">
        <f>IF(F34&gt;=E34, "OK","")</f>
        <v/>
      </c>
      <c r="H34" s="19"/>
      <c r="I34" s="19"/>
      <c r="J34" s="19"/>
      <c r="K34" s="17"/>
      <c r="L34" s="17"/>
      <c r="M34" s="17"/>
      <c r="N34" s="18"/>
      <c r="O34" s="18"/>
      <c r="P34" s="50"/>
      <c r="Q34" s="51"/>
    </row>
    <row r="35" spans="1:17" ht="15" customHeight="1" x14ac:dyDescent="0.25">
      <c r="A35" s="22" t="s">
        <v>79</v>
      </c>
      <c r="F35" s="24"/>
      <c r="G35" s="28"/>
      <c r="H35" s="1" t="s">
        <v>110</v>
      </c>
      <c r="K35" s="60"/>
      <c r="O35" s="51"/>
      <c r="P35" s="52"/>
      <c r="Q35" s="24"/>
    </row>
    <row r="36" spans="1:17" ht="15" customHeight="1" x14ac:dyDescent="0.25">
      <c r="A36" s="103"/>
      <c r="B36" s="97" t="s">
        <v>80</v>
      </c>
      <c r="C36" s="25">
        <v>2070</v>
      </c>
      <c r="D36" s="25" t="s">
        <v>33</v>
      </c>
      <c r="E36" s="27">
        <v>3</v>
      </c>
      <c r="F36" s="24" t="str">
        <f>IF(OR(G36="A", G36="B", G36="C", G36="S", G36="T", G36="TR", G36="TA", G36="TB", G36="TC",G36="AP"),E36,"")</f>
        <v/>
      </c>
      <c r="G36" s="35"/>
      <c r="H36" s="2" t="s">
        <v>120</v>
      </c>
      <c r="I36" s="29"/>
      <c r="J36" s="29"/>
      <c r="K36" s="93"/>
      <c r="L36" s="29"/>
      <c r="M36" s="30"/>
      <c r="N36" s="30"/>
      <c r="O36" s="29"/>
      <c r="P36" s="33"/>
      <c r="Q36" s="24"/>
    </row>
    <row r="37" spans="1:17" ht="12.75" customHeight="1" x14ac:dyDescent="0.2">
      <c r="A37" s="97" t="s">
        <v>61</v>
      </c>
      <c r="B37" s="97" t="s">
        <v>80</v>
      </c>
      <c r="C37" s="25">
        <v>2100</v>
      </c>
      <c r="D37" s="25" t="s">
        <v>44</v>
      </c>
      <c r="E37" s="27">
        <v>3</v>
      </c>
      <c r="F37" s="24" t="str">
        <f t="shared" ref="F37:F45" si="1">IF(OR(G37="A", G37="B", G37="C", G37="D", G37="S", G37="T", G37="TR", G37="TA", G37="TB", G37="TC",G37="AP"),E37,"")</f>
        <v/>
      </c>
      <c r="G37" s="35"/>
      <c r="H37" s="2" t="s">
        <v>109</v>
      </c>
      <c r="I37" s="29"/>
      <c r="J37" s="29"/>
      <c r="K37" s="29"/>
      <c r="L37" s="29"/>
      <c r="M37" s="29"/>
      <c r="N37" s="30"/>
      <c r="O37" s="29"/>
      <c r="P37" s="59"/>
      <c r="Q37" s="24"/>
    </row>
    <row r="38" spans="1:17" ht="12.75" customHeight="1" x14ac:dyDescent="0.2">
      <c r="A38" s="97"/>
      <c r="B38" s="97" t="s">
        <v>80</v>
      </c>
      <c r="C38" s="25">
        <v>3100</v>
      </c>
      <c r="D38" s="25" t="s">
        <v>101</v>
      </c>
      <c r="E38" s="27">
        <v>3</v>
      </c>
      <c r="F38" s="24" t="str">
        <f t="shared" si="1"/>
        <v/>
      </c>
      <c r="G38" s="35"/>
      <c r="H38" s="2" t="s">
        <v>108</v>
      </c>
      <c r="I38" s="29"/>
      <c r="J38" s="29"/>
      <c r="K38" s="29"/>
      <c r="L38" s="29"/>
      <c r="M38" s="29"/>
      <c r="N38" s="30"/>
      <c r="O38" s="29"/>
      <c r="P38" s="33"/>
      <c r="Q38" s="24"/>
    </row>
    <row r="39" spans="1:17" ht="12.75" customHeight="1" x14ac:dyDescent="0.2">
      <c r="A39" s="97"/>
      <c r="B39" s="97" t="s">
        <v>80</v>
      </c>
      <c r="C39" s="25">
        <v>3200</v>
      </c>
      <c r="D39" s="25" t="s">
        <v>81</v>
      </c>
      <c r="E39" s="27">
        <v>3</v>
      </c>
      <c r="F39" s="24" t="str">
        <f>IF(OR(G39="A", G39="B", G39="C", G39="S", G39="T", G39="TR", G39="TA", G39="TB", G39="TC",G39="AP"),E39,"")</f>
        <v/>
      </c>
      <c r="G39" s="35"/>
      <c r="H39" s="2" t="s">
        <v>91</v>
      </c>
      <c r="I39" s="29"/>
      <c r="J39" s="29"/>
      <c r="K39" s="29"/>
      <c r="L39" s="29"/>
      <c r="M39" s="29"/>
      <c r="N39" s="30"/>
      <c r="O39" s="29"/>
      <c r="P39" s="33"/>
      <c r="Q39" s="24"/>
    </row>
    <row r="40" spans="1:17" ht="12.75" customHeight="1" x14ac:dyDescent="0.2">
      <c r="A40" s="97" t="s">
        <v>71</v>
      </c>
      <c r="B40" s="97" t="s">
        <v>80</v>
      </c>
      <c r="C40" s="25">
        <v>3210</v>
      </c>
      <c r="D40" s="25" t="s">
        <v>50</v>
      </c>
      <c r="E40" s="27">
        <v>3</v>
      </c>
      <c r="F40" s="24" t="str">
        <f t="shared" si="1"/>
        <v/>
      </c>
      <c r="G40" s="35"/>
      <c r="H40" s="2" t="s">
        <v>121</v>
      </c>
      <c r="I40" s="29"/>
      <c r="J40" s="29"/>
      <c r="K40" s="29"/>
      <c r="L40" s="29"/>
      <c r="M40" s="29"/>
      <c r="N40" s="30"/>
      <c r="O40" s="29"/>
      <c r="P40" s="33"/>
      <c r="Q40" s="24"/>
    </row>
    <row r="41" spans="1:17" ht="12.75" customHeight="1" x14ac:dyDescent="0.2">
      <c r="A41" s="97"/>
      <c r="B41" s="97" t="s">
        <v>80</v>
      </c>
      <c r="C41" s="25">
        <v>3300</v>
      </c>
      <c r="D41" s="25" t="s">
        <v>34</v>
      </c>
      <c r="E41" s="27">
        <v>3</v>
      </c>
      <c r="F41" s="24" t="str">
        <f t="shared" si="1"/>
        <v/>
      </c>
      <c r="G41" s="35"/>
      <c r="H41" s="2" t="s">
        <v>92</v>
      </c>
      <c r="I41" s="29"/>
      <c r="J41" s="29"/>
      <c r="K41" s="29"/>
      <c r="L41" s="29"/>
      <c r="M41" s="29"/>
      <c r="N41" s="30"/>
      <c r="O41" s="29"/>
      <c r="P41" s="33"/>
      <c r="Q41" s="24"/>
    </row>
    <row r="42" spans="1:17" ht="12.75" customHeight="1" x14ac:dyDescent="0.2">
      <c r="A42" s="97"/>
      <c r="B42" s="97" t="s">
        <v>80</v>
      </c>
      <c r="C42" s="25">
        <v>3400</v>
      </c>
      <c r="D42" s="25" t="s">
        <v>93</v>
      </c>
      <c r="E42" s="27">
        <v>3</v>
      </c>
      <c r="F42" s="24" t="str">
        <f t="shared" si="1"/>
        <v/>
      </c>
      <c r="G42" s="35"/>
      <c r="H42" s="2" t="s">
        <v>122</v>
      </c>
      <c r="I42" s="29"/>
      <c r="J42" s="29"/>
      <c r="K42" s="29"/>
      <c r="L42" s="29"/>
      <c r="M42" s="29"/>
      <c r="N42" s="30"/>
      <c r="O42" s="29"/>
      <c r="P42" s="33"/>
      <c r="Q42" s="24"/>
    </row>
    <row r="43" spans="1:17" ht="12.75" customHeight="1" x14ac:dyDescent="0.2">
      <c r="A43" s="97"/>
      <c r="B43" s="97" t="s">
        <v>80</v>
      </c>
      <c r="C43" s="25">
        <v>3500</v>
      </c>
      <c r="D43" s="25" t="s">
        <v>45</v>
      </c>
      <c r="E43" s="27">
        <v>3</v>
      </c>
      <c r="F43" s="24" t="str">
        <f t="shared" si="1"/>
        <v/>
      </c>
      <c r="G43" s="35"/>
      <c r="H43" s="2" t="s">
        <v>107</v>
      </c>
      <c r="I43" s="29"/>
      <c r="J43" s="29"/>
      <c r="K43" s="29"/>
      <c r="L43" s="29"/>
      <c r="M43" s="29"/>
      <c r="N43" s="30"/>
      <c r="O43" s="29"/>
      <c r="P43" s="33"/>
      <c r="Q43" s="24"/>
    </row>
    <row r="44" spans="1:17" ht="12.75" customHeight="1" x14ac:dyDescent="0.2">
      <c r="A44" s="97"/>
      <c r="B44" s="97" t="s">
        <v>80</v>
      </c>
      <c r="C44" s="25">
        <v>3600</v>
      </c>
      <c r="D44" s="25" t="s">
        <v>82</v>
      </c>
      <c r="E44" s="27">
        <v>3</v>
      </c>
      <c r="F44" s="24" t="str">
        <f t="shared" si="1"/>
        <v/>
      </c>
      <c r="G44" s="35"/>
      <c r="H44" s="2" t="s">
        <v>91</v>
      </c>
      <c r="I44" s="29"/>
      <c r="J44" s="29"/>
      <c r="K44" s="29"/>
      <c r="L44" s="29"/>
      <c r="M44" s="29"/>
      <c r="N44" s="30"/>
      <c r="O44" s="29"/>
      <c r="P44" s="33"/>
      <c r="Q44" s="24"/>
    </row>
    <row r="45" spans="1:17" ht="12.75" customHeight="1" thickBot="1" x14ac:dyDescent="0.25">
      <c r="A45" s="97"/>
      <c r="B45" s="97" t="s">
        <v>80</v>
      </c>
      <c r="C45" s="8">
        <v>3900</v>
      </c>
      <c r="D45" s="8" t="s">
        <v>94</v>
      </c>
      <c r="E45" s="44">
        <v>3</v>
      </c>
      <c r="F45" s="45" t="str">
        <f t="shared" si="1"/>
        <v/>
      </c>
      <c r="G45" s="46"/>
      <c r="H45" s="2" t="s">
        <v>129</v>
      </c>
      <c r="I45" s="29"/>
      <c r="J45" s="29"/>
      <c r="K45" s="29"/>
      <c r="L45" s="29"/>
      <c r="M45" s="29"/>
      <c r="N45" s="30"/>
      <c r="O45" s="29"/>
      <c r="P45" s="33"/>
      <c r="Q45" s="24"/>
    </row>
    <row r="46" spans="1:17" ht="12.75" customHeight="1" thickBot="1" x14ac:dyDescent="0.25">
      <c r="A46" s="17"/>
      <c r="B46" s="98"/>
      <c r="C46" s="20"/>
      <c r="D46" s="95" t="s">
        <v>6</v>
      </c>
      <c r="E46" s="47">
        <f>SUM(E36:E45)</f>
        <v>30</v>
      </c>
      <c r="F46" s="17">
        <f>SUM(F36:F45)</f>
        <v>0</v>
      </c>
      <c r="G46" s="48" t="str">
        <f>IF(F46&gt;=E46, "OK","")</f>
        <v/>
      </c>
      <c r="H46" s="19"/>
      <c r="I46" s="20"/>
      <c r="J46" s="17"/>
      <c r="K46" s="17"/>
      <c r="L46" s="17"/>
      <c r="M46" s="17"/>
      <c r="N46" s="18"/>
      <c r="O46" s="17"/>
      <c r="P46" s="50"/>
      <c r="Q46" s="51"/>
    </row>
    <row r="47" spans="1:17" ht="15" customHeight="1" x14ac:dyDescent="0.25">
      <c r="A47" s="22" t="s">
        <v>39</v>
      </c>
      <c r="F47" s="24"/>
      <c r="G47" s="28"/>
      <c r="J47" s="51"/>
      <c r="K47" s="51"/>
      <c r="L47" s="51"/>
      <c r="M47" s="51"/>
      <c r="N47" s="51"/>
      <c r="O47" s="51"/>
      <c r="P47" s="52"/>
      <c r="Q47" s="24"/>
    </row>
    <row r="48" spans="1:17" ht="12.75" customHeight="1" x14ac:dyDescent="0.2">
      <c r="A48" s="25"/>
      <c r="B48" s="99"/>
      <c r="C48" s="26"/>
      <c r="D48" s="26"/>
      <c r="E48" s="29" t="s">
        <v>26</v>
      </c>
      <c r="F48" s="24" t="str">
        <f>IF(OR(G48="A", G48="B", G48="C", G48="D", G48="S", G48="T", G48="TR", G48="TA", G48="TB", G48="TC",G48="AP"),E48,"")</f>
        <v/>
      </c>
      <c r="G48" s="35"/>
      <c r="H48" s="26"/>
      <c r="I48" s="29"/>
      <c r="J48" s="29"/>
      <c r="K48" s="29"/>
      <c r="L48" s="29"/>
      <c r="M48" s="29"/>
      <c r="N48" s="29"/>
      <c r="O48" s="62"/>
      <c r="P48" s="33"/>
      <c r="Q48" s="24"/>
    </row>
    <row r="49" spans="1:17" ht="12.75" customHeight="1" x14ac:dyDescent="0.2">
      <c r="B49" s="99"/>
      <c r="C49" s="106"/>
      <c r="D49" s="26"/>
      <c r="E49" s="29" t="s">
        <v>26</v>
      </c>
      <c r="F49" s="24" t="str">
        <f>IF(OR(G49="A", G49="B", G49="C", G49="D", G49="S", G49="T", G49="TR", G49="TA", G49="TB", G49="TC",G49="AP"),E49,"")</f>
        <v/>
      </c>
      <c r="G49" s="35"/>
      <c r="H49" s="29"/>
      <c r="I49" s="29"/>
      <c r="J49" s="29"/>
      <c r="K49" s="29"/>
      <c r="L49" s="29"/>
      <c r="M49" s="29"/>
      <c r="N49" s="29"/>
      <c r="O49" s="62"/>
      <c r="P49" s="33"/>
      <c r="Q49" s="24"/>
    </row>
    <row r="50" spans="1:17" ht="12.75" customHeight="1" x14ac:dyDescent="0.2">
      <c r="B50" s="99"/>
      <c r="C50" s="106"/>
      <c r="D50" s="26"/>
      <c r="E50" s="29" t="s">
        <v>26</v>
      </c>
      <c r="F50" s="24" t="str">
        <f>IF(OR(G50="A", G50="B", G50="C", G50="D", G50="S", G50="T", G50="TR", G50="TA", G50="TB", G50="TC",G50="AP"),E50,"")</f>
        <v/>
      </c>
      <c r="G50" s="35"/>
      <c r="H50" s="29"/>
      <c r="I50" s="29"/>
      <c r="J50" s="29"/>
      <c r="K50" s="29"/>
      <c r="L50" s="29"/>
      <c r="M50" s="29"/>
      <c r="N50" s="29"/>
      <c r="O50" s="62"/>
      <c r="P50" s="33"/>
      <c r="Q50" s="24"/>
    </row>
    <row r="51" spans="1:17" ht="12.75" customHeight="1" thickBot="1" x14ac:dyDescent="0.25">
      <c r="B51" s="99"/>
      <c r="C51" s="26"/>
      <c r="D51" s="26"/>
      <c r="E51" s="17" t="s">
        <v>26</v>
      </c>
      <c r="F51" s="45" t="str">
        <f>IF(OR(G51="A", G51="B", G51="C", G51="D", G51="S", G51="T", G51="TR", G51="TA", G51="TB", G51="TC",G51="AP"),E51,"")</f>
        <v/>
      </c>
      <c r="G51" s="46"/>
      <c r="H51" s="26"/>
      <c r="I51" s="29"/>
      <c r="J51" s="29"/>
      <c r="K51" s="29"/>
      <c r="L51" s="29"/>
      <c r="M51" s="29"/>
      <c r="N51" s="30"/>
      <c r="O51" s="62"/>
      <c r="P51" s="33"/>
      <c r="Q51" s="24"/>
    </row>
    <row r="52" spans="1:17" ht="12.75" customHeight="1" thickBot="1" x14ac:dyDescent="0.25">
      <c r="A52" s="17"/>
      <c r="B52" s="98"/>
      <c r="C52" s="20"/>
      <c r="D52" s="95" t="s">
        <v>6</v>
      </c>
      <c r="E52" s="47">
        <v>11</v>
      </c>
      <c r="F52" s="17">
        <f>SUM(F48:F51)</f>
        <v>0</v>
      </c>
      <c r="G52" s="48" t="str">
        <f>IF(F52&gt;=13, "OK","")</f>
        <v/>
      </c>
      <c r="H52" s="19" t="s">
        <v>105</v>
      </c>
      <c r="I52" s="17"/>
      <c r="J52" s="19"/>
      <c r="K52" s="17"/>
      <c r="L52" s="17"/>
      <c r="M52" s="17"/>
      <c r="N52" s="18"/>
      <c r="O52" s="63"/>
      <c r="P52" s="50"/>
      <c r="Q52" s="51"/>
    </row>
    <row r="53" spans="1:17" ht="15" customHeight="1" x14ac:dyDescent="0.25">
      <c r="A53" s="22" t="s">
        <v>123</v>
      </c>
      <c r="F53" s="24"/>
      <c r="G53" s="28"/>
      <c r="H53" s="51" t="s">
        <v>88</v>
      </c>
      <c r="I53" s="51" t="s">
        <v>83</v>
      </c>
      <c r="J53" s="51" t="s">
        <v>84</v>
      </c>
      <c r="K53" s="51" t="s">
        <v>85</v>
      </c>
      <c r="L53" s="51" t="s">
        <v>86</v>
      </c>
      <c r="M53" s="51" t="s">
        <v>87</v>
      </c>
      <c r="O53" s="51"/>
      <c r="P53" s="64"/>
    </row>
    <row r="54" spans="1:17" ht="12.75" customHeight="1" x14ac:dyDescent="0.2">
      <c r="A54" s="92" t="s">
        <v>63</v>
      </c>
      <c r="F54" s="24"/>
      <c r="G54" s="28"/>
      <c r="H54" s="1"/>
      <c r="I54" s="51"/>
      <c r="J54" s="51"/>
      <c r="K54" s="51"/>
      <c r="L54" s="51"/>
      <c r="M54" s="51"/>
      <c r="N54" s="51"/>
      <c r="O54" s="51"/>
      <c r="P54" s="33"/>
      <c r="Q54" s="24"/>
    </row>
    <row r="55" spans="1:17" ht="12.75" customHeight="1" x14ac:dyDescent="0.2">
      <c r="B55" s="97" t="s">
        <v>80</v>
      </c>
      <c r="C55" s="26"/>
      <c r="D55" s="8" t="s">
        <v>130</v>
      </c>
      <c r="E55" s="24">
        <v>3</v>
      </c>
      <c r="F55" s="24" t="str">
        <f>IF(OR(G55="A", G55="B", G55="C", G55="D", G55="S", G55="T", G55="TR", G55="TA", G55="TB", G55="TC",G55="AP"),E55,"")</f>
        <v/>
      </c>
      <c r="G55" s="35"/>
      <c r="H55" s="65"/>
      <c r="I55" s="65"/>
      <c r="J55" s="65"/>
      <c r="K55" s="65" t="s">
        <v>89</v>
      </c>
      <c r="L55" s="65"/>
      <c r="M55" s="65"/>
      <c r="N55" s="66"/>
      <c r="O55" s="66"/>
      <c r="P55" s="33"/>
      <c r="Q55" s="24"/>
    </row>
    <row r="56" spans="1:17" ht="12.75" customHeight="1" x14ac:dyDescent="0.2">
      <c r="B56" s="99"/>
      <c r="C56" s="26"/>
      <c r="D56" s="26"/>
      <c r="E56" s="29" t="s">
        <v>26</v>
      </c>
      <c r="F56" s="24" t="str">
        <f>IF(OR(G56="A", G56="B", G56="C", G56="D", G56="S", G56="T", G56="TR", G56="TA", G56="TB", G56="TC",G56="AP"),E56,"")</f>
        <v/>
      </c>
      <c r="G56" s="35"/>
      <c r="H56" s="65"/>
      <c r="I56" s="65"/>
      <c r="J56" s="65"/>
      <c r="K56" s="65"/>
      <c r="L56" s="65"/>
      <c r="M56" s="65"/>
      <c r="N56" s="66"/>
      <c r="O56" s="66"/>
      <c r="P56" s="33"/>
      <c r="Q56" s="24"/>
    </row>
    <row r="57" spans="1:17" ht="12.75" customHeight="1" x14ac:dyDescent="0.2">
      <c r="B57" s="99"/>
      <c r="C57" s="26"/>
      <c r="D57" s="26"/>
      <c r="E57" s="29" t="s">
        <v>26</v>
      </c>
      <c r="F57" s="24" t="str">
        <f>IF(OR(G57="A", G57="B", G57="C", G57="D", G57="S", G57="T", G57="TR", G57="TA", G57="TB", G57="TC",G57="AP"),E57,"")</f>
        <v/>
      </c>
      <c r="G57" s="35"/>
      <c r="H57" s="65"/>
      <c r="I57" s="65"/>
      <c r="J57" s="65"/>
      <c r="K57" s="65"/>
      <c r="L57" s="65"/>
      <c r="M57" s="65"/>
      <c r="N57" s="66"/>
      <c r="O57" s="66"/>
      <c r="P57" s="33"/>
      <c r="Q57" s="24"/>
    </row>
    <row r="58" spans="1:17" ht="12.75" customHeight="1" x14ac:dyDescent="0.2">
      <c r="B58" s="99"/>
      <c r="C58" s="26"/>
      <c r="D58" s="26"/>
      <c r="E58" s="29" t="s">
        <v>26</v>
      </c>
      <c r="F58" s="24" t="str">
        <f>IF(OR(G58="A", G58="B", G58="C", G58="D", G58="S", G58="T", G58="TR", G58="TA", G58="TB", G58="TC",G58="AP"),E58,"")</f>
        <v/>
      </c>
      <c r="G58" s="35"/>
      <c r="H58" s="65"/>
      <c r="I58" s="65"/>
      <c r="J58" s="65"/>
      <c r="K58" s="65"/>
      <c r="L58" s="65"/>
      <c r="M58" s="65"/>
      <c r="N58" s="66"/>
      <c r="O58" s="66"/>
      <c r="P58" s="33"/>
      <c r="Q58" s="24"/>
    </row>
    <row r="59" spans="1:17" ht="12.75" customHeight="1" x14ac:dyDescent="0.2">
      <c r="B59" s="99"/>
      <c r="C59" s="26"/>
      <c r="D59" s="26"/>
      <c r="E59" s="29" t="s">
        <v>26</v>
      </c>
      <c r="F59" s="24" t="str">
        <f>IF(OR(G59="A", G59="B", G59="C", G59="D", G59="S", G59="T", G59="TR", G59="TA", G59="TB", G59="TC",G59="AP"),E59,"")</f>
        <v/>
      </c>
      <c r="G59" s="35"/>
      <c r="H59" s="65"/>
      <c r="I59" s="65"/>
      <c r="J59" s="65"/>
      <c r="K59" s="65"/>
      <c r="L59" s="65"/>
      <c r="M59" s="65"/>
      <c r="N59" s="66"/>
      <c r="O59" s="66"/>
      <c r="P59" s="33"/>
      <c r="Q59" s="24"/>
    </row>
    <row r="60" spans="1:17" ht="12.75" customHeight="1" thickBot="1" x14ac:dyDescent="0.25">
      <c r="A60" s="25" t="s">
        <v>43</v>
      </c>
      <c r="B60" s="101"/>
      <c r="C60" s="57"/>
      <c r="D60" s="8" t="s">
        <v>127</v>
      </c>
      <c r="E60" s="17">
        <v>3</v>
      </c>
      <c r="F60" s="45" t="str">
        <f>IF(OR(G60="A", G60="B", G60="C", G60="D", G60="S", G60="T", G60="TR", G60="TA", G60="TB", G60="TC"),E60,"")</f>
        <v/>
      </c>
      <c r="G60" s="67"/>
      <c r="H60" s="65" t="s">
        <v>89</v>
      </c>
      <c r="I60" s="68"/>
      <c r="J60" s="65"/>
      <c r="K60" s="65"/>
      <c r="L60" s="65"/>
      <c r="M60" s="69"/>
      <c r="N60" s="70"/>
      <c r="O60" s="71"/>
      <c r="P60" s="33"/>
      <c r="Q60" s="24"/>
    </row>
    <row r="61" spans="1:17" ht="12.75" customHeight="1" thickTop="1" thickBot="1" x14ac:dyDescent="0.25">
      <c r="A61" s="17"/>
      <c r="B61" s="98"/>
      <c r="C61" s="20"/>
      <c r="D61" s="95" t="s">
        <v>6</v>
      </c>
      <c r="E61" s="47">
        <v>18</v>
      </c>
      <c r="F61" s="17">
        <f>SUM(F55:F60)</f>
        <v>0</v>
      </c>
      <c r="G61" s="48" t="str">
        <f>IF(F61&gt;=E61, "OK","")</f>
        <v/>
      </c>
      <c r="H61" s="21"/>
      <c r="I61" s="72"/>
      <c r="J61" s="17"/>
      <c r="K61" s="17"/>
      <c r="L61" s="20" t="s">
        <v>97</v>
      </c>
      <c r="M61" s="73"/>
      <c r="N61" s="18"/>
      <c r="O61" s="74"/>
      <c r="P61" s="18"/>
      <c r="Q61" s="51"/>
    </row>
    <row r="62" spans="1:17" ht="15" customHeight="1" thickBot="1" x14ac:dyDescent="0.3">
      <c r="A62" s="75" t="s">
        <v>99</v>
      </c>
      <c r="B62" s="100"/>
      <c r="C62" s="76"/>
      <c r="D62" s="77"/>
      <c r="E62" s="76"/>
      <c r="F62" s="78">
        <f>F61+F52+F46+F34+F25+F14</f>
        <v>0</v>
      </c>
      <c r="G62" s="79"/>
      <c r="H62" s="4"/>
      <c r="L62" s="51"/>
      <c r="M62" s="13"/>
      <c r="O62" s="76"/>
      <c r="P62" s="13"/>
      <c r="Q62" s="51"/>
    </row>
    <row r="63" spans="1:17" ht="15" customHeight="1" thickBot="1" x14ac:dyDescent="0.3">
      <c r="A63" s="75" t="s">
        <v>7</v>
      </c>
      <c r="F63" s="80">
        <f>132-F14-F25-F34-F46-F52-F61</f>
        <v>132</v>
      </c>
      <c r="G63" s="79"/>
      <c r="O63" s="13"/>
    </row>
    <row r="64" spans="1:17" ht="15" customHeight="1" thickBot="1" x14ac:dyDescent="0.3">
      <c r="A64" s="75" t="s">
        <v>100</v>
      </c>
      <c r="E64" s="27">
        <f>SUM(E14,E25,E34,E46,E52,E61)</f>
        <v>132</v>
      </c>
      <c r="F64" s="12">
        <f>SUM(F62:F63)</f>
        <v>132</v>
      </c>
      <c r="G64" s="12"/>
      <c r="H64" s="19"/>
      <c r="I64" s="17"/>
      <c r="K64" s="76"/>
      <c r="O64" s="76"/>
    </row>
    <row r="65" spans="1:15" x14ac:dyDescent="0.2">
      <c r="A65" s="81" t="s">
        <v>51</v>
      </c>
      <c r="B65" s="102"/>
      <c r="C65" s="83"/>
      <c r="D65" s="83"/>
      <c r="E65" s="84"/>
      <c r="F65" s="82"/>
      <c r="G65" s="83"/>
      <c r="H65" s="8" t="s">
        <v>52</v>
      </c>
      <c r="I65" s="104" t="s">
        <v>53</v>
      </c>
      <c r="J65" s="84"/>
      <c r="K65" s="84"/>
      <c r="L65" s="84"/>
      <c r="M65" s="84"/>
      <c r="N65" s="82"/>
      <c r="O65" s="85"/>
    </row>
    <row r="66" spans="1:15" x14ac:dyDescent="0.2">
      <c r="A66" s="86"/>
      <c r="B66" s="100"/>
      <c r="C66" s="8"/>
      <c r="D66" s="8"/>
      <c r="E66" s="12"/>
      <c r="F66" s="13"/>
      <c r="G66" s="8"/>
      <c r="H66" s="8" t="s">
        <v>54</v>
      </c>
      <c r="I66" s="104" t="s">
        <v>9</v>
      </c>
      <c r="J66" s="12"/>
      <c r="K66" s="12"/>
      <c r="L66" s="12"/>
      <c r="M66" s="12"/>
      <c r="N66" s="13"/>
      <c r="O66" s="87"/>
    </row>
    <row r="67" spans="1:15" x14ac:dyDescent="0.2">
      <c r="A67" s="86"/>
      <c r="B67" s="100"/>
      <c r="C67" s="8"/>
      <c r="D67" s="8"/>
      <c r="E67" s="12"/>
      <c r="F67" s="13"/>
      <c r="G67" s="8"/>
      <c r="H67" s="8" t="s">
        <v>10</v>
      </c>
      <c r="I67" s="104" t="s">
        <v>11</v>
      </c>
      <c r="J67" s="12"/>
      <c r="K67" s="12"/>
      <c r="L67" s="12"/>
      <c r="M67" s="12"/>
      <c r="N67" s="13"/>
      <c r="O67" s="87"/>
    </row>
    <row r="68" spans="1:15" x14ac:dyDescent="0.2">
      <c r="A68" s="86"/>
      <c r="B68" s="100"/>
      <c r="C68" s="8"/>
      <c r="D68" s="8"/>
      <c r="E68" s="12"/>
      <c r="F68" s="13"/>
      <c r="G68" s="8"/>
      <c r="H68" s="8" t="s">
        <v>12</v>
      </c>
      <c r="I68" s="104" t="s">
        <v>98</v>
      </c>
      <c r="J68" s="12"/>
      <c r="K68" s="12"/>
      <c r="L68" s="12"/>
      <c r="M68" s="12"/>
      <c r="N68" s="13"/>
      <c r="O68" s="87"/>
    </row>
    <row r="69" spans="1:15" ht="13.5" thickBot="1" x14ac:dyDescent="0.25">
      <c r="A69" s="88"/>
      <c r="B69" s="98"/>
      <c r="C69" s="19"/>
      <c r="D69" s="19"/>
      <c r="E69" s="17"/>
      <c r="F69" s="18"/>
      <c r="G69" s="19"/>
      <c r="H69" s="19" t="s">
        <v>36</v>
      </c>
      <c r="I69" s="19" t="s">
        <v>37</v>
      </c>
      <c r="J69" s="17"/>
      <c r="K69" s="17"/>
      <c r="L69" s="17"/>
      <c r="M69" s="17"/>
      <c r="N69" s="18"/>
      <c r="O69" s="89"/>
    </row>
    <row r="70" spans="1:15" ht="36" customHeight="1" thickBot="1" x14ac:dyDescent="0.25">
      <c r="A70" s="18"/>
      <c r="B70" s="98"/>
      <c r="C70" s="19"/>
      <c r="D70" s="19"/>
      <c r="E70" s="19"/>
      <c r="F70" s="24"/>
      <c r="G70" s="17"/>
      <c r="H70" s="90"/>
      <c r="I70" s="91"/>
      <c r="J70" s="17"/>
      <c r="K70" s="18"/>
      <c r="L70" s="18"/>
      <c r="M70" s="18"/>
      <c r="N70" s="18"/>
      <c r="O70" s="18"/>
    </row>
    <row r="71" spans="1:15" ht="15.75" customHeight="1" x14ac:dyDescent="0.2">
      <c r="A71" s="92" t="s">
        <v>90</v>
      </c>
      <c r="C71" s="25"/>
      <c r="D71" s="25"/>
      <c r="E71" s="25" t="s">
        <v>31</v>
      </c>
      <c r="F71" s="24"/>
      <c r="G71" s="25" t="s">
        <v>0</v>
      </c>
      <c r="H71" s="25"/>
      <c r="I71" s="24"/>
      <c r="J71" s="24"/>
      <c r="L71" s="24"/>
      <c r="O71" s="12" t="s">
        <v>31</v>
      </c>
    </row>
    <row r="72" spans="1:15" ht="30" customHeight="1" thickBot="1" x14ac:dyDescent="0.25">
      <c r="A72" s="63"/>
      <c r="B72" s="98"/>
      <c r="C72" s="19"/>
      <c r="D72" s="19"/>
      <c r="E72" s="19"/>
      <c r="F72" s="12"/>
      <c r="G72" s="17"/>
      <c r="H72" s="19"/>
      <c r="I72" s="17"/>
      <c r="J72" s="17"/>
      <c r="K72" s="18"/>
      <c r="L72" s="18"/>
      <c r="M72" s="18"/>
      <c r="N72" s="18"/>
      <c r="O72" s="18"/>
    </row>
    <row r="73" spans="1:15" ht="16.5" customHeight="1" x14ac:dyDescent="0.2">
      <c r="A73" s="92" t="s">
        <v>1</v>
      </c>
      <c r="C73" s="92"/>
      <c r="D73" s="25"/>
      <c r="E73" s="25" t="s">
        <v>31</v>
      </c>
      <c r="F73" s="24"/>
      <c r="G73" s="25" t="s">
        <v>2</v>
      </c>
      <c r="H73" s="25"/>
      <c r="I73" s="24"/>
      <c r="J73" s="24"/>
      <c r="L73" s="24"/>
      <c r="O73" s="12" t="s">
        <v>31</v>
      </c>
    </row>
    <row r="74" spans="1:15" x14ac:dyDescent="0.2">
      <c r="O74" s="13"/>
    </row>
    <row r="75" spans="1:15" x14ac:dyDescent="0.2">
      <c r="O75" s="13"/>
    </row>
    <row r="76" spans="1:15" x14ac:dyDescent="0.2">
      <c r="O76" s="13"/>
    </row>
    <row r="77" spans="1:15" x14ac:dyDescent="0.2">
      <c r="O77" s="13"/>
    </row>
    <row r="78" spans="1:15" x14ac:dyDescent="0.2">
      <c r="O78" s="13"/>
    </row>
    <row r="79" spans="1:15" x14ac:dyDescent="0.2">
      <c r="O79" s="13"/>
    </row>
    <row r="80" spans="1:15" x14ac:dyDescent="0.2">
      <c r="O80" s="13"/>
    </row>
    <row r="81" spans="15:15" x14ac:dyDescent="0.2">
      <c r="O81" s="13"/>
    </row>
    <row r="82" spans="15:15" x14ac:dyDescent="0.2">
      <c r="O82" s="13"/>
    </row>
    <row r="83" spans="15:15" x14ac:dyDescent="0.2">
      <c r="O83" s="13"/>
    </row>
    <row r="84" spans="15:15" x14ac:dyDescent="0.2">
      <c r="O84" s="13"/>
    </row>
    <row r="85" spans="15:15" x14ac:dyDescent="0.2">
      <c r="O85" s="13"/>
    </row>
    <row r="86" spans="15:15" x14ac:dyDescent="0.2">
      <c r="O86" s="13"/>
    </row>
    <row r="87" spans="15:15" x14ac:dyDescent="0.2">
      <c r="O87" s="13"/>
    </row>
    <row r="88" spans="15:15" x14ac:dyDescent="0.2">
      <c r="O88" s="13"/>
    </row>
    <row r="89" spans="15:15" x14ac:dyDescent="0.2">
      <c r="O89" s="13"/>
    </row>
    <row r="90" spans="15:15" x14ac:dyDescent="0.2">
      <c r="O90" s="13"/>
    </row>
    <row r="91" spans="15:15" x14ac:dyDescent="0.2">
      <c r="O91" s="13"/>
    </row>
    <row r="92" spans="15:15" x14ac:dyDescent="0.2">
      <c r="O92" s="13"/>
    </row>
    <row r="93" spans="15:15" x14ac:dyDescent="0.2">
      <c r="O93" s="13"/>
    </row>
    <row r="94" spans="15:15" x14ac:dyDescent="0.2">
      <c r="O94" s="13"/>
    </row>
    <row r="95" spans="15:15" x14ac:dyDescent="0.2">
      <c r="O95" s="13"/>
    </row>
    <row r="96" spans="15:15" x14ac:dyDescent="0.2">
      <c r="O96" s="13"/>
    </row>
    <row r="97" spans="15:15" x14ac:dyDescent="0.2">
      <c r="O97" s="13"/>
    </row>
    <row r="98" spans="15:15" x14ac:dyDescent="0.2">
      <c r="O98" s="13"/>
    </row>
    <row r="99" spans="15:15" x14ac:dyDescent="0.2">
      <c r="O99" s="13"/>
    </row>
    <row r="100" spans="15:15" x14ac:dyDescent="0.2">
      <c r="O100" s="13"/>
    </row>
    <row r="101" spans="15:15" x14ac:dyDescent="0.2">
      <c r="O101" s="13"/>
    </row>
    <row r="102" spans="15:15" x14ac:dyDescent="0.2">
      <c r="O102" s="13"/>
    </row>
    <row r="103" spans="15:15" x14ac:dyDescent="0.2">
      <c r="O103" s="13"/>
    </row>
    <row r="104" spans="15:15" x14ac:dyDescent="0.2">
      <c r="O104" s="13"/>
    </row>
    <row r="105" spans="15:15" x14ac:dyDescent="0.2">
      <c r="O105" s="13"/>
    </row>
    <row r="106" spans="15:15" x14ac:dyDescent="0.2">
      <c r="O106" s="13"/>
    </row>
    <row r="107" spans="15:15" x14ac:dyDescent="0.2">
      <c r="O107" s="13"/>
    </row>
    <row r="108" spans="15:15" x14ac:dyDescent="0.2">
      <c r="O108" s="13"/>
    </row>
    <row r="109" spans="15:15" x14ac:dyDescent="0.2">
      <c r="O109" s="13"/>
    </row>
    <row r="110" spans="15:15" x14ac:dyDescent="0.2">
      <c r="O110" s="13"/>
    </row>
    <row r="111" spans="15:15" x14ac:dyDescent="0.2">
      <c r="O111" s="13"/>
    </row>
    <row r="112" spans="15:15" x14ac:dyDescent="0.2">
      <c r="O112" s="13"/>
    </row>
    <row r="113" spans="15:15" x14ac:dyDescent="0.2">
      <c r="O113" s="13"/>
    </row>
    <row r="114" spans="15:15" x14ac:dyDescent="0.2">
      <c r="O114" s="13"/>
    </row>
    <row r="115" spans="15:15" x14ac:dyDescent="0.2">
      <c r="O115" s="13"/>
    </row>
    <row r="116" spans="15:15" x14ac:dyDescent="0.2">
      <c r="O116" s="13"/>
    </row>
    <row r="117" spans="15:15" x14ac:dyDescent="0.2">
      <c r="O117" s="13"/>
    </row>
    <row r="118" spans="15:15" x14ac:dyDescent="0.2">
      <c r="O118" s="13"/>
    </row>
    <row r="119" spans="15:15" x14ac:dyDescent="0.2">
      <c r="O119" s="13"/>
    </row>
    <row r="120" spans="15:15" x14ac:dyDescent="0.2">
      <c r="O120" s="13"/>
    </row>
    <row r="121" spans="15:15" x14ac:dyDescent="0.2">
      <c r="O121" s="13"/>
    </row>
    <row r="122" spans="15:15" x14ac:dyDescent="0.2">
      <c r="O122" s="13"/>
    </row>
    <row r="123" spans="15:15" x14ac:dyDescent="0.2">
      <c r="O123" s="13"/>
    </row>
    <row r="124" spans="15:15" x14ac:dyDescent="0.2">
      <c r="O124" s="13"/>
    </row>
    <row r="125" spans="15:15" x14ac:dyDescent="0.2">
      <c r="O125" s="13"/>
    </row>
    <row r="126" spans="15:15" x14ac:dyDescent="0.2">
      <c r="O126" s="13"/>
    </row>
    <row r="127" spans="15:15" x14ac:dyDescent="0.2">
      <c r="O127" s="13"/>
    </row>
    <row r="128" spans="15:15" x14ac:dyDescent="0.2">
      <c r="O128" s="13"/>
    </row>
    <row r="129" spans="15:15" x14ac:dyDescent="0.2">
      <c r="O129" s="13"/>
    </row>
    <row r="130" spans="15:15" x14ac:dyDescent="0.2">
      <c r="O130" s="13"/>
    </row>
    <row r="131" spans="15:15" x14ac:dyDescent="0.2">
      <c r="O131" s="13"/>
    </row>
    <row r="132" spans="15:15" x14ac:dyDescent="0.2">
      <c r="O132" s="13"/>
    </row>
    <row r="133" spans="15:15" x14ac:dyDescent="0.2">
      <c r="O133" s="13"/>
    </row>
    <row r="134" spans="15:15" x14ac:dyDescent="0.2">
      <c r="O134" s="13"/>
    </row>
    <row r="135" spans="15:15" x14ac:dyDescent="0.2">
      <c r="O135" s="13"/>
    </row>
    <row r="136" spans="15:15" x14ac:dyDescent="0.2">
      <c r="O136" s="13"/>
    </row>
    <row r="137" spans="15:15" x14ac:dyDescent="0.2">
      <c r="O137" s="13"/>
    </row>
    <row r="138" spans="15:15" x14ac:dyDescent="0.2">
      <c r="O138" s="13"/>
    </row>
    <row r="139" spans="15:15" x14ac:dyDescent="0.2">
      <c r="O139" s="13"/>
    </row>
    <row r="140" spans="15:15" x14ac:dyDescent="0.2">
      <c r="O140" s="13"/>
    </row>
    <row r="141" spans="15:15" x14ac:dyDescent="0.2">
      <c r="O141" s="13"/>
    </row>
    <row r="142" spans="15:15" x14ac:dyDescent="0.2">
      <c r="O142" s="13"/>
    </row>
    <row r="143" spans="15:15" x14ac:dyDescent="0.2">
      <c r="O143" s="13"/>
    </row>
    <row r="144" spans="15:15" x14ac:dyDescent="0.2">
      <c r="O144" s="13"/>
    </row>
    <row r="145" spans="15:15" x14ac:dyDescent="0.2">
      <c r="O145" s="13"/>
    </row>
    <row r="146" spans="15:15" x14ac:dyDescent="0.2">
      <c r="O146" s="13"/>
    </row>
    <row r="147" spans="15:15" x14ac:dyDescent="0.2">
      <c r="O147" s="13"/>
    </row>
    <row r="148" spans="15:15" x14ac:dyDescent="0.2">
      <c r="O148" s="13"/>
    </row>
    <row r="149" spans="15:15" x14ac:dyDescent="0.2">
      <c r="O149" s="13"/>
    </row>
    <row r="150" spans="15:15" x14ac:dyDescent="0.2">
      <c r="O150" s="13"/>
    </row>
    <row r="151" spans="15:15" x14ac:dyDescent="0.2">
      <c r="O151" s="13"/>
    </row>
    <row r="152" spans="15:15" x14ac:dyDescent="0.2">
      <c r="O152" s="13"/>
    </row>
    <row r="153" spans="15:15" x14ac:dyDescent="0.2">
      <c r="O153" s="13"/>
    </row>
    <row r="154" spans="15:15" x14ac:dyDescent="0.2">
      <c r="O154" s="13"/>
    </row>
    <row r="155" spans="15:15" x14ac:dyDescent="0.2">
      <c r="O155" s="13"/>
    </row>
    <row r="156" spans="15:15" x14ac:dyDescent="0.2">
      <c r="O156" s="13"/>
    </row>
    <row r="157" spans="15:15" x14ac:dyDescent="0.2">
      <c r="O157" s="13"/>
    </row>
    <row r="158" spans="15:15" x14ac:dyDescent="0.2">
      <c r="O158" s="13"/>
    </row>
    <row r="159" spans="15:15" x14ac:dyDescent="0.2">
      <c r="O159" s="13"/>
    </row>
    <row r="160" spans="15:15" x14ac:dyDescent="0.2">
      <c r="O160" s="13"/>
    </row>
    <row r="161" spans="15:15" x14ac:dyDescent="0.2">
      <c r="O161" s="13"/>
    </row>
    <row r="162" spans="15:15" x14ac:dyDescent="0.2">
      <c r="O162" s="13"/>
    </row>
    <row r="163" spans="15:15" x14ac:dyDescent="0.2">
      <c r="O163" s="13"/>
    </row>
    <row r="164" spans="15:15" x14ac:dyDescent="0.2">
      <c r="O164" s="13"/>
    </row>
    <row r="165" spans="15:15" x14ac:dyDescent="0.2">
      <c r="O165" s="13"/>
    </row>
    <row r="166" spans="15:15" x14ac:dyDescent="0.2">
      <c r="O166" s="13"/>
    </row>
    <row r="167" spans="15:15" x14ac:dyDescent="0.2">
      <c r="O167" s="13"/>
    </row>
    <row r="168" spans="15:15" x14ac:dyDescent="0.2">
      <c r="O168" s="13"/>
    </row>
    <row r="169" spans="15:15" x14ac:dyDescent="0.2">
      <c r="O169" s="13"/>
    </row>
    <row r="170" spans="15:15" x14ac:dyDescent="0.2">
      <c r="O170" s="13"/>
    </row>
    <row r="171" spans="15:15" x14ac:dyDescent="0.2">
      <c r="O171" s="13"/>
    </row>
    <row r="172" spans="15:15" x14ac:dyDescent="0.2">
      <c r="O172" s="13"/>
    </row>
    <row r="173" spans="15:15" x14ac:dyDescent="0.2">
      <c r="O173" s="13"/>
    </row>
    <row r="174" spans="15:15" x14ac:dyDescent="0.2">
      <c r="O174" s="13"/>
    </row>
    <row r="175" spans="15:15" x14ac:dyDescent="0.2">
      <c r="O175" s="13"/>
    </row>
    <row r="176" spans="15:15" x14ac:dyDescent="0.2">
      <c r="O176" s="13"/>
    </row>
    <row r="177" spans="15:15" x14ac:dyDescent="0.2">
      <c r="O177" s="13"/>
    </row>
    <row r="178" spans="15:15" x14ac:dyDescent="0.2">
      <c r="O178" s="13"/>
    </row>
    <row r="179" spans="15:15" x14ac:dyDescent="0.2">
      <c r="O179" s="13"/>
    </row>
    <row r="180" spans="15:15" x14ac:dyDescent="0.2">
      <c r="O180" s="13"/>
    </row>
    <row r="181" spans="15:15" x14ac:dyDescent="0.2">
      <c r="O181" s="13"/>
    </row>
    <row r="182" spans="15:15" x14ac:dyDescent="0.2">
      <c r="O182" s="13"/>
    </row>
    <row r="183" spans="15:15" x14ac:dyDescent="0.2">
      <c r="O183" s="13"/>
    </row>
    <row r="184" spans="15:15" x14ac:dyDescent="0.2">
      <c r="O184" s="13"/>
    </row>
    <row r="185" spans="15:15" x14ac:dyDescent="0.2">
      <c r="O185" s="13"/>
    </row>
    <row r="186" spans="15:15" x14ac:dyDescent="0.2">
      <c r="O186" s="13"/>
    </row>
    <row r="187" spans="15:15" x14ac:dyDescent="0.2">
      <c r="O187" s="13"/>
    </row>
    <row r="188" spans="15:15" x14ac:dyDescent="0.2">
      <c r="O188" s="13"/>
    </row>
    <row r="189" spans="15:15" x14ac:dyDescent="0.2">
      <c r="O189" s="13"/>
    </row>
    <row r="190" spans="15:15" x14ac:dyDescent="0.2">
      <c r="O190" s="13"/>
    </row>
    <row r="191" spans="15:15" x14ac:dyDescent="0.2">
      <c r="O191" s="13"/>
    </row>
    <row r="192" spans="15:15" x14ac:dyDescent="0.2">
      <c r="O192" s="13"/>
    </row>
    <row r="193" spans="15:15" x14ac:dyDescent="0.2">
      <c r="O193" s="13"/>
    </row>
    <row r="194" spans="15:15" x14ac:dyDescent="0.2">
      <c r="O194" s="13"/>
    </row>
    <row r="195" spans="15:15" x14ac:dyDescent="0.2">
      <c r="O195" s="13"/>
    </row>
    <row r="196" spans="15:15" x14ac:dyDescent="0.2">
      <c r="O196" s="13"/>
    </row>
    <row r="197" spans="15:15" x14ac:dyDescent="0.2">
      <c r="O197" s="13"/>
    </row>
    <row r="198" spans="15:15" x14ac:dyDescent="0.2">
      <c r="O198" s="13"/>
    </row>
    <row r="199" spans="15:15" x14ac:dyDescent="0.2">
      <c r="O199" s="13"/>
    </row>
    <row r="200" spans="15:15" x14ac:dyDescent="0.2">
      <c r="O200" s="13"/>
    </row>
    <row r="201" spans="15:15" x14ac:dyDescent="0.2">
      <c r="O201" s="13"/>
    </row>
    <row r="202" spans="15:15" x14ac:dyDescent="0.2">
      <c r="O202" s="13"/>
    </row>
    <row r="203" spans="15:15" x14ac:dyDescent="0.2">
      <c r="O203" s="13"/>
    </row>
    <row r="204" spans="15:15" x14ac:dyDescent="0.2">
      <c r="O204" s="13"/>
    </row>
    <row r="205" spans="15:15" x14ac:dyDescent="0.2">
      <c r="O205" s="13"/>
    </row>
    <row r="206" spans="15:15" x14ac:dyDescent="0.2">
      <c r="O206" s="13"/>
    </row>
    <row r="207" spans="15:15" x14ac:dyDescent="0.2">
      <c r="O207" s="13"/>
    </row>
    <row r="208" spans="15:15" x14ac:dyDescent="0.2">
      <c r="O208" s="13"/>
    </row>
    <row r="209" spans="15:15" x14ac:dyDescent="0.2">
      <c r="O209" s="13"/>
    </row>
    <row r="210" spans="15:15" x14ac:dyDescent="0.2">
      <c r="O210" s="13"/>
    </row>
    <row r="211" spans="15:15" x14ac:dyDescent="0.2">
      <c r="O211" s="13"/>
    </row>
    <row r="212" spans="15:15" x14ac:dyDescent="0.2">
      <c r="O212" s="13"/>
    </row>
    <row r="213" spans="15:15" x14ac:dyDescent="0.2">
      <c r="O213" s="13"/>
    </row>
    <row r="214" spans="15:15" x14ac:dyDescent="0.2">
      <c r="O214" s="13"/>
    </row>
    <row r="215" spans="15:15" x14ac:dyDescent="0.2">
      <c r="O215" s="13"/>
    </row>
    <row r="216" spans="15:15" x14ac:dyDescent="0.2">
      <c r="O216" s="13"/>
    </row>
    <row r="217" spans="15:15" x14ac:dyDescent="0.2">
      <c r="O217" s="13"/>
    </row>
    <row r="218" spans="15:15" x14ac:dyDescent="0.2">
      <c r="O218" s="13"/>
    </row>
    <row r="219" spans="15:15" x14ac:dyDescent="0.2">
      <c r="O219" s="13"/>
    </row>
    <row r="220" spans="15:15" x14ac:dyDescent="0.2">
      <c r="O220" s="13"/>
    </row>
    <row r="221" spans="15:15" x14ac:dyDescent="0.2">
      <c r="O221" s="13"/>
    </row>
    <row r="222" spans="15:15" x14ac:dyDescent="0.2">
      <c r="O222" s="13"/>
    </row>
    <row r="223" spans="15:15" x14ac:dyDescent="0.2">
      <c r="O223" s="13"/>
    </row>
    <row r="224" spans="15:15" x14ac:dyDescent="0.2">
      <c r="O224" s="13"/>
    </row>
    <row r="225" spans="15:15" x14ac:dyDescent="0.2">
      <c r="O225" s="13"/>
    </row>
    <row r="226" spans="15:15" x14ac:dyDescent="0.2">
      <c r="O226" s="13"/>
    </row>
    <row r="227" spans="15:15" x14ac:dyDescent="0.2">
      <c r="O227" s="13"/>
    </row>
    <row r="228" spans="15:15" x14ac:dyDescent="0.2">
      <c r="O228" s="13"/>
    </row>
    <row r="229" spans="15:15" x14ac:dyDescent="0.2">
      <c r="O229" s="13"/>
    </row>
    <row r="230" spans="15:15" x14ac:dyDescent="0.2">
      <c r="O230" s="13"/>
    </row>
    <row r="231" spans="15:15" x14ac:dyDescent="0.2">
      <c r="O231" s="13"/>
    </row>
    <row r="232" spans="15:15" x14ac:dyDescent="0.2">
      <c r="O232" s="13"/>
    </row>
    <row r="233" spans="15:15" x14ac:dyDescent="0.2">
      <c r="O233" s="13"/>
    </row>
    <row r="234" spans="15:15" x14ac:dyDescent="0.2">
      <c r="O234" s="13"/>
    </row>
    <row r="235" spans="15:15" x14ac:dyDescent="0.2">
      <c r="O235" s="13"/>
    </row>
    <row r="236" spans="15:15" x14ac:dyDescent="0.2">
      <c r="O236" s="13"/>
    </row>
    <row r="237" spans="15:15" x14ac:dyDescent="0.2">
      <c r="O237" s="13"/>
    </row>
    <row r="238" spans="15:15" x14ac:dyDescent="0.2">
      <c r="O238" s="13"/>
    </row>
    <row r="239" spans="15:15" x14ac:dyDescent="0.2">
      <c r="O239" s="13"/>
    </row>
    <row r="240" spans="15:15" x14ac:dyDescent="0.2">
      <c r="O240" s="13"/>
    </row>
    <row r="241" spans="15:15" x14ac:dyDescent="0.2">
      <c r="O241" s="13"/>
    </row>
    <row r="242" spans="15:15" x14ac:dyDescent="0.2">
      <c r="O242" s="13"/>
    </row>
    <row r="243" spans="15:15" x14ac:dyDescent="0.2">
      <c r="O243" s="13"/>
    </row>
    <row r="244" spans="15:15" x14ac:dyDescent="0.2">
      <c r="O244" s="13"/>
    </row>
    <row r="245" spans="15:15" x14ac:dyDescent="0.2">
      <c r="O245" s="13"/>
    </row>
    <row r="246" spans="15:15" x14ac:dyDescent="0.2">
      <c r="O246" s="13"/>
    </row>
    <row r="247" spans="15:15" x14ac:dyDescent="0.2">
      <c r="O247" s="13"/>
    </row>
    <row r="248" spans="15:15" x14ac:dyDescent="0.2">
      <c r="O248" s="13"/>
    </row>
    <row r="249" spans="15:15" x14ac:dyDescent="0.2">
      <c r="O249" s="13"/>
    </row>
    <row r="250" spans="15:15" x14ac:dyDescent="0.2">
      <c r="O250" s="13"/>
    </row>
    <row r="251" spans="15:15" x14ac:dyDescent="0.2">
      <c r="O251" s="13"/>
    </row>
    <row r="252" spans="15:15" x14ac:dyDescent="0.2">
      <c r="O252" s="13"/>
    </row>
    <row r="253" spans="15:15" x14ac:dyDescent="0.2">
      <c r="O253" s="13"/>
    </row>
    <row r="254" spans="15:15" x14ac:dyDescent="0.2">
      <c r="O254" s="13"/>
    </row>
    <row r="255" spans="15:15" x14ac:dyDescent="0.2">
      <c r="O255" s="13"/>
    </row>
    <row r="256" spans="15:15" x14ac:dyDescent="0.2">
      <c r="O256" s="13"/>
    </row>
    <row r="257" spans="15:15" x14ac:dyDescent="0.2">
      <c r="O257" s="13"/>
    </row>
    <row r="258" spans="15:15" x14ac:dyDescent="0.2">
      <c r="O258" s="13"/>
    </row>
    <row r="259" spans="15:15" x14ac:dyDescent="0.2">
      <c r="O259" s="13"/>
    </row>
    <row r="260" spans="15:15" x14ac:dyDescent="0.2">
      <c r="O260" s="13"/>
    </row>
    <row r="261" spans="15:15" x14ac:dyDescent="0.2">
      <c r="O261" s="13"/>
    </row>
    <row r="262" spans="15:15" x14ac:dyDescent="0.2">
      <c r="O262" s="13"/>
    </row>
    <row r="263" spans="15:15" x14ac:dyDescent="0.2">
      <c r="O263" s="13"/>
    </row>
    <row r="264" spans="15:15" x14ac:dyDescent="0.2">
      <c r="O264" s="13"/>
    </row>
    <row r="265" spans="15:15" x14ac:dyDescent="0.2">
      <c r="O265" s="13"/>
    </row>
    <row r="266" spans="15:15" x14ac:dyDescent="0.2">
      <c r="O266" s="13"/>
    </row>
    <row r="267" spans="15:15" x14ac:dyDescent="0.2">
      <c r="O267" s="13"/>
    </row>
    <row r="268" spans="15:15" x14ac:dyDescent="0.2">
      <c r="O268" s="13"/>
    </row>
    <row r="269" spans="15:15" x14ac:dyDescent="0.2">
      <c r="O269" s="13"/>
    </row>
    <row r="270" spans="15:15" x14ac:dyDescent="0.2">
      <c r="O270" s="13"/>
    </row>
    <row r="271" spans="15:15" x14ac:dyDescent="0.2">
      <c r="O271" s="13"/>
    </row>
    <row r="272" spans="15:15" x14ac:dyDescent="0.2">
      <c r="O272" s="13"/>
    </row>
    <row r="273" spans="15:15" x14ac:dyDescent="0.2">
      <c r="O273" s="13"/>
    </row>
    <row r="274" spans="15:15" x14ac:dyDescent="0.2">
      <c r="O274" s="13"/>
    </row>
    <row r="275" spans="15:15" x14ac:dyDescent="0.2">
      <c r="O275" s="13"/>
    </row>
    <row r="276" spans="15:15" x14ac:dyDescent="0.2">
      <c r="O276" s="13"/>
    </row>
    <row r="277" spans="15:15" x14ac:dyDescent="0.2">
      <c r="O277" s="13"/>
    </row>
    <row r="278" spans="15:15" x14ac:dyDescent="0.2">
      <c r="O278" s="13"/>
    </row>
    <row r="279" spans="15:15" x14ac:dyDescent="0.2">
      <c r="O279" s="13"/>
    </row>
    <row r="280" spans="15:15" x14ac:dyDescent="0.2">
      <c r="O280" s="13"/>
    </row>
    <row r="281" spans="15:15" x14ac:dyDescent="0.2">
      <c r="O281" s="13"/>
    </row>
    <row r="282" spans="15:15" x14ac:dyDescent="0.2">
      <c r="O282" s="13"/>
    </row>
    <row r="283" spans="15:15" x14ac:dyDescent="0.2">
      <c r="O283" s="13"/>
    </row>
    <row r="284" spans="15:15" x14ac:dyDescent="0.2">
      <c r="O284" s="13"/>
    </row>
    <row r="285" spans="15:15" x14ac:dyDescent="0.2">
      <c r="O285" s="13"/>
    </row>
    <row r="286" spans="15:15" x14ac:dyDescent="0.2">
      <c r="O286" s="13"/>
    </row>
    <row r="287" spans="15:15" x14ac:dyDescent="0.2">
      <c r="O287" s="13"/>
    </row>
    <row r="288" spans="15:15" x14ac:dyDescent="0.2">
      <c r="O288" s="13"/>
    </row>
    <row r="289" spans="15:15" x14ac:dyDescent="0.2">
      <c r="O289" s="13"/>
    </row>
    <row r="290" spans="15:15" x14ac:dyDescent="0.2">
      <c r="O290" s="13"/>
    </row>
    <row r="291" spans="15:15" x14ac:dyDescent="0.2">
      <c r="O291" s="13"/>
    </row>
    <row r="292" spans="15:15" x14ac:dyDescent="0.2">
      <c r="O292" s="13"/>
    </row>
    <row r="293" spans="15:15" x14ac:dyDescent="0.2">
      <c r="O293" s="13"/>
    </row>
    <row r="294" spans="15:15" x14ac:dyDescent="0.2">
      <c r="O294" s="13"/>
    </row>
    <row r="295" spans="15:15" x14ac:dyDescent="0.2">
      <c r="O295" s="13"/>
    </row>
    <row r="296" spans="15:15" x14ac:dyDescent="0.2">
      <c r="O296" s="13"/>
    </row>
    <row r="297" spans="15:15" x14ac:dyDescent="0.2">
      <c r="O297" s="13"/>
    </row>
    <row r="298" spans="15:15" x14ac:dyDescent="0.2">
      <c r="O298" s="13"/>
    </row>
    <row r="299" spans="15:15" x14ac:dyDescent="0.2">
      <c r="O299" s="13"/>
    </row>
    <row r="300" spans="15:15" x14ac:dyDescent="0.2">
      <c r="O300" s="13"/>
    </row>
    <row r="301" spans="15:15" x14ac:dyDescent="0.2">
      <c r="O301" s="13"/>
    </row>
    <row r="302" spans="15:15" x14ac:dyDescent="0.2">
      <c r="O302" s="13"/>
    </row>
    <row r="303" spans="15:15" x14ac:dyDescent="0.2">
      <c r="O303" s="13"/>
    </row>
    <row r="304" spans="15:15" x14ac:dyDescent="0.2">
      <c r="O304" s="13"/>
    </row>
    <row r="305" spans="15:15" x14ac:dyDescent="0.2">
      <c r="O305" s="13"/>
    </row>
    <row r="306" spans="15:15" x14ac:dyDescent="0.2">
      <c r="O306" s="13"/>
    </row>
    <row r="307" spans="15:15" x14ac:dyDescent="0.2">
      <c r="O307" s="13"/>
    </row>
    <row r="308" spans="15:15" x14ac:dyDescent="0.2">
      <c r="O308" s="13"/>
    </row>
    <row r="309" spans="15:15" x14ac:dyDescent="0.2">
      <c r="O309" s="13"/>
    </row>
    <row r="310" spans="15:15" x14ac:dyDescent="0.2">
      <c r="O310" s="13"/>
    </row>
    <row r="311" spans="15:15" x14ac:dyDescent="0.2">
      <c r="O311" s="13"/>
    </row>
    <row r="312" spans="15:15" x14ac:dyDescent="0.2">
      <c r="O312" s="13"/>
    </row>
    <row r="313" spans="15:15" x14ac:dyDescent="0.2">
      <c r="O313" s="13"/>
    </row>
    <row r="314" spans="15:15" x14ac:dyDescent="0.2">
      <c r="O314" s="13"/>
    </row>
    <row r="315" spans="15:15" x14ac:dyDescent="0.2">
      <c r="O315" s="13"/>
    </row>
    <row r="316" spans="15:15" x14ac:dyDescent="0.2">
      <c r="O316" s="13"/>
    </row>
    <row r="317" spans="15:15" x14ac:dyDescent="0.2">
      <c r="O317" s="13"/>
    </row>
    <row r="318" spans="15:15" x14ac:dyDescent="0.2">
      <c r="O318" s="13"/>
    </row>
    <row r="319" spans="15:15" x14ac:dyDescent="0.2">
      <c r="O319" s="13"/>
    </row>
    <row r="320" spans="15:15" x14ac:dyDescent="0.2">
      <c r="O320" s="13"/>
    </row>
    <row r="321" spans="15:15" x14ac:dyDescent="0.2">
      <c r="O321" s="13"/>
    </row>
    <row r="322" spans="15:15" x14ac:dyDescent="0.2">
      <c r="O322" s="13"/>
    </row>
    <row r="323" spans="15:15" x14ac:dyDescent="0.2">
      <c r="O323" s="13"/>
    </row>
    <row r="324" spans="15:15" x14ac:dyDescent="0.2">
      <c r="O324" s="13"/>
    </row>
    <row r="325" spans="15:15" x14ac:dyDescent="0.2">
      <c r="O325" s="13"/>
    </row>
    <row r="326" spans="15:15" x14ac:dyDescent="0.2">
      <c r="O326" s="13"/>
    </row>
    <row r="327" spans="15:15" x14ac:dyDescent="0.2">
      <c r="O327" s="13"/>
    </row>
    <row r="328" spans="15:15" x14ac:dyDescent="0.2">
      <c r="O328" s="13"/>
    </row>
    <row r="329" spans="15:15" x14ac:dyDescent="0.2">
      <c r="O329" s="13"/>
    </row>
    <row r="330" spans="15:15" x14ac:dyDescent="0.2">
      <c r="O330" s="13"/>
    </row>
    <row r="331" spans="15:15" x14ac:dyDescent="0.2">
      <c r="O331" s="13"/>
    </row>
    <row r="332" spans="15:15" x14ac:dyDescent="0.2">
      <c r="O332" s="13"/>
    </row>
    <row r="333" spans="15:15" x14ac:dyDescent="0.2">
      <c r="O333" s="13"/>
    </row>
    <row r="334" spans="15:15" x14ac:dyDescent="0.2">
      <c r="O334" s="13"/>
    </row>
    <row r="335" spans="15:15" x14ac:dyDescent="0.2">
      <c r="O335" s="13"/>
    </row>
    <row r="336" spans="15:15" x14ac:dyDescent="0.2">
      <c r="O336" s="13"/>
    </row>
    <row r="337" spans="15:15" x14ac:dyDescent="0.2">
      <c r="O337" s="13"/>
    </row>
    <row r="338" spans="15:15" x14ac:dyDescent="0.2">
      <c r="O338" s="13"/>
    </row>
    <row r="339" spans="15:15" x14ac:dyDescent="0.2">
      <c r="O339" s="13"/>
    </row>
    <row r="340" spans="15:15" x14ac:dyDescent="0.2">
      <c r="O340" s="13"/>
    </row>
    <row r="341" spans="15:15" x14ac:dyDescent="0.2">
      <c r="O341" s="13"/>
    </row>
    <row r="342" spans="15:15" x14ac:dyDescent="0.2">
      <c r="O342" s="13"/>
    </row>
    <row r="343" spans="15:15" x14ac:dyDescent="0.2">
      <c r="O343" s="13"/>
    </row>
    <row r="344" spans="15:15" x14ac:dyDescent="0.2">
      <c r="O344" s="13"/>
    </row>
    <row r="345" spans="15:15" x14ac:dyDescent="0.2">
      <c r="O345" s="13"/>
    </row>
    <row r="346" spans="15:15" x14ac:dyDescent="0.2">
      <c r="O346" s="13"/>
    </row>
    <row r="347" spans="15:15" x14ac:dyDescent="0.2">
      <c r="O347" s="13"/>
    </row>
    <row r="348" spans="15:15" x14ac:dyDescent="0.2">
      <c r="O348" s="13"/>
    </row>
    <row r="349" spans="15:15" x14ac:dyDescent="0.2">
      <c r="O349" s="13"/>
    </row>
    <row r="350" spans="15:15" x14ac:dyDescent="0.2">
      <c r="O350" s="13"/>
    </row>
    <row r="351" spans="15:15" x14ac:dyDescent="0.2">
      <c r="O351" s="13"/>
    </row>
    <row r="352" spans="15:15" x14ac:dyDescent="0.2">
      <c r="O352" s="13"/>
    </row>
    <row r="353" spans="15:15" x14ac:dyDescent="0.2">
      <c r="O353" s="13"/>
    </row>
    <row r="354" spans="15:15" x14ac:dyDescent="0.2">
      <c r="O354" s="13"/>
    </row>
    <row r="355" spans="15:15" x14ac:dyDescent="0.2">
      <c r="O355" s="13"/>
    </row>
    <row r="356" spans="15:15" x14ac:dyDescent="0.2">
      <c r="O356" s="13"/>
    </row>
    <row r="357" spans="15:15" x14ac:dyDescent="0.2">
      <c r="O357" s="13"/>
    </row>
    <row r="358" spans="15:15" x14ac:dyDescent="0.2">
      <c r="O358" s="13"/>
    </row>
    <row r="359" spans="15:15" x14ac:dyDescent="0.2">
      <c r="O359" s="13"/>
    </row>
    <row r="360" spans="15:15" x14ac:dyDescent="0.2">
      <c r="O360" s="13"/>
    </row>
    <row r="361" spans="15:15" x14ac:dyDescent="0.2">
      <c r="O361" s="13"/>
    </row>
    <row r="362" spans="15:15" x14ac:dyDescent="0.2">
      <c r="O362" s="13"/>
    </row>
    <row r="363" spans="15:15" x14ac:dyDescent="0.2">
      <c r="O363" s="13"/>
    </row>
    <row r="364" spans="15:15" x14ac:dyDescent="0.2">
      <c r="O364" s="13"/>
    </row>
    <row r="365" spans="15:15" x14ac:dyDescent="0.2">
      <c r="O365" s="13"/>
    </row>
    <row r="366" spans="15:15" x14ac:dyDescent="0.2">
      <c r="O366" s="13"/>
    </row>
    <row r="367" spans="15:15" x14ac:dyDescent="0.2">
      <c r="O367" s="13"/>
    </row>
    <row r="368" spans="15:15" x14ac:dyDescent="0.2">
      <c r="O368" s="13"/>
    </row>
    <row r="369" spans="15:15" x14ac:dyDescent="0.2">
      <c r="O369" s="13"/>
    </row>
    <row r="370" spans="15:15" x14ac:dyDescent="0.2">
      <c r="O370" s="13"/>
    </row>
    <row r="371" spans="15:15" x14ac:dyDescent="0.2">
      <c r="O371" s="13"/>
    </row>
    <row r="372" spans="15:15" x14ac:dyDescent="0.2">
      <c r="O372" s="13"/>
    </row>
    <row r="373" spans="15:15" x14ac:dyDescent="0.2">
      <c r="O373" s="13"/>
    </row>
    <row r="374" spans="15:15" x14ac:dyDescent="0.2">
      <c r="O374" s="13"/>
    </row>
    <row r="375" spans="15:15" x14ac:dyDescent="0.2">
      <c r="O375" s="13"/>
    </row>
    <row r="376" spans="15:15" x14ac:dyDescent="0.2">
      <c r="O376" s="13"/>
    </row>
    <row r="377" spans="15:15" x14ac:dyDescent="0.2">
      <c r="O377" s="13"/>
    </row>
    <row r="378" spans="15:15" x14ac:dyDescent="0.2">
      <c r="O378" s="13"/>
    </row>
    <row r="379" spans="15:15" x14ac:dyDescent="0.2">
      <c r="O379" s="13"/>
    </row>
    <row r="380" spans="15:15" x14ac:dyDescent="0.2">
      <c r="O380" s="13"/>
    </row>
    <row r="381" spans="15:15" x14ac:dyDescent="0.2">
      <c r="O381" s="13"/>
    </row>
    <row r="382" spans="15:15" x14ac:dyDescent="0.2">
      <c r="O382" s="13"/>
    </row>
    <row r="383" spans="15:15" x14ac:dyDescent="0.2">
      <c r="O383" s="13"/>
    </row>
    <row r="384" spans="15:15" x14ac:dyDescent="0.2">
      <c r="O384" s="13"/>
    </row>
    <row r="385" spans="15:15" x14ac:dyDescent="0.2">
      <c r="O385" s="13"/>
    </row>
    <row r="386" spans="15:15" x14ac:dyDescent="0.2">
      <c r="O386" s="13"/>
    </row>
    <row r="387" spans="15:15" x14ac:dyDescent="0.2">
      <c r="O387" s="13"/>
    </row>
    <row r="388" spans="15:15" x14ac:dyDescent="0.2">
      <c r="O388" s="13"/>
    </row>
    <row r="389" spans="15:15" x14ac:dyDescent="0.2">
      <c r="O389" s="13"/>
    </row>
    <row r="390" spans="15:15" x14ac:dyDescent="0.2">
      <c r="O390" s="13"/>
    </row>
    <row r="391" spans="15:15" x14ac:dyDescent="0.2">
      <c r="O391" s="13"/>
    </row>
    <row r="392" spans="15:15" x14ac:dyDescent="0.2">
      <c r="O392" s="13"/>
    </row>
    <row r="393" spans="15:15" x14ac:dyDescent="0.2">
      <c r="O393" s="13"/>
    </row>
    <row r="394" spans="15:15" x14ac:dyDescent="0.2">
      <c r="O394" s="13"/>
    </row>
    <row r="395" spans="15:15" x14ac:dyDescent="0.2">
      <c r="O395" s="13"/>
    </row>
    <row r="396" spans="15:15" x14ac:dyDescent="0.2">
      <c r="O396" s="13"/>
    </row>
    <row r="397" spans="15:15" x14ac:dyDescent="0.2">
      <c r="O397" s="13"/>
    </row>
    <row r="398" spans="15:15" x14ac:dyDescent="0.2">
      <c r="O398" s="13"/>
    </row>
    <row r="399" spans="15:15" x14ac:dyDescent="0.2">
      <c r="O399" s="13"/>
    </row>
    <row r="400" spans="15:15" x14ac:dyDescent="0.2">
      <c r="O400" s="13"/>
    </row>
    <row r="401" spans="15:15" x14ac:dyDescent="0.2">
      <c r="O401" s="13"/>
    </row>
    <row r="402" spans="15:15" x14ac:dyDescent="0.2">
      <c r="O402" s="13"/>
    </row>
    <row r="403" spans="15:15" x14ac:dyDescent="0.2">
      <c r="O403" s="13"/>
    </row>
    <row r="404" spans="15:15" x14ac:dyDescent="0.2">
      <c r="O404" s="13"/>
    </row>
    <row r="405" spans="15:15" x14ac:dyDescent="0.2">
      <c r="O405" s="13"/>
    </row>
    <row r="406" spans="15:15" x14ac:dyDescent="0.2">
      <c r="O406" s="13"/>
    </row>
    <row r="407" spans="15:15" x14ac:dyDescent="0.2">
      <c r="O407" s="13"/>
    </row>
    <row r="408" spans="15:15" x14ac:dyDescent="0.2">
      <c r="O408" s="13"/>
    </row>
    <row r="409" spans="15:15" x14ac:dyDescent="0.2">
      <c r="O409" s="13"/>
    </row>
    <row r="410" spans="15:15" x14ac:dyDescent="0.2">
      <c r="O410" s="13"/>
    </row>
    <row r="411" spans="15:15" x14ac:dyDescent="0.2">
      <c r="O411" s="13"/>
    </row>
    <row r="412" spans="15:15" x14ac:dyDescent="0.2">
      <c r="O412" s="13"/>
    </row>
    <row r="413" spans="15:15" x14ac:dyDescent="0.2">
      <c r="O413" s="13"/>
    </row>
    <row r="414" spans="15:15" x14ac:dyDescent="0.2">
      <c r="O414" s="13"/>
    </row>
    <row r="415" spans="15:15" x14ac:dyDescent="0.2">
      <c r="O415" s="13"/>
    </row>
    <row r="416" spans="15:15" x14ac:dyDescent="0.2">
      <c r="O416" s="13"/>
    </row>
    <row r="417" spans="15:15" x14ac:dyDescent="0.2">
      <c r="O417" s="13"/>
    </row>
    <row r="418" spans="15:15" x14ac:dyDescent="0.2">
      <c r="O418" s="13"/>
    </row>
    <row r="419" spans="15:15" x14ac:dyDescent="0.2">
      <c r="O419" s="13"/>
    </row>
    <row r="420" spans="15:15" x14ac:dyDescent="0.2">
      <c r="O420" s="13"/>
    </row>
    <row r="421" spans="15:15" x14ac:dyDescent="0.2">
      <c r="O421" s="13"/>
    </row>
    <row r="422" spans="15:15" x14ac:dyDescent="0.2">
      <c r="O422" s="13"/>
    </row>
    <row r="423" spans="15:15" x14ac:dyDescent="0.2">
      <c r="O423" s="13"/>
    </row>
  </sheetData>
  <phoneticPr fontId="0" type="noConversion"/>
  <pageMargins left="0" right="0" top="0.18" bottom="0" header="0.38" footer="0.28000000000000003"/>
  <pageSetup scale="76" orientation="portrait" horizontalDpi="300" r:id="rId1"/>
  <headerFooter alignWithMargins="0"/>
  <ignoredErrors>
    <ignoredError sqref="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 Check</vt:lpstr>
      <vt:lpstr>'CE Check'!Print_Area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Civil Engineerin</dc:creator>
  <cp:lastModifiedBy>Anthony Denzer</cp:lastModifiedBy>
  <cp:lastPrinted>2012-08-08T16:49:24Z</cp:lastPrinted>
  <dcterms:created xsi:type="dcterms:W3CDTF">1998-01-21T19:15:10Z</dcterms:created>
  <dcterms:modified xsi:type="dcterms:W3CDTF">2014-08-29T18:56:43Z</dcterms:modified>
</cp:coreProperties>
</file>