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1508" yWindow="-12" windowWidth="11544" windowHeight="10740" tabRatio="601"/>
  </bookViews>
  <sheets>
    <sheet name="LdUg" sheetId="8" r:id="rId1"/>
  </sheets>
  <definedNames>
    <definedName name="_Fill" localSheetId="0" hidden="1">LdUg!$F$8:$F$31</definedName>
    <definedName name="_Fill" hidden="1">#REF!</definedName>
    <definedName name="COPY" localSheetId="0">#REF!</definedName>
    <definedName name="COPY">#REF!</definedName>
    <definedName name="_xlnm.Database" localSheetId="0">LdUg!$B$8:$B$31</definedName>
    <definedName name="_xlnm.Database">#REF!</definedName>
    <definedName name="Database_MI" localSheetId="0">LdUg!$B$8:$B$31</definedName>
    <definedName name="Database_MI">#REF!</definedName>
    <definedName name="NONRES" localSheetId="0">LdUg!$I$41:$L$68</definedName>
    <definedName name="NONRES">#REF!</definedName>
    <definedName name="NOTE">#N/A</definedName>
    <definedName name="NR" localSheetId="0">LdUg!#REF!</definedName>
    <definedName name="NR">#REF!</definedName>
    <definedName name="PERCENT">#N/A</definedName>
    <definedName name="_xlnm.Print_Area" localSheetId="0">LdUg!$A$1:$I$75</definedName>
    <definedName name="Print_Area_MI" localSheetId="0">LdUg!$A$1:$I$75</definedName>
    <definedName name="Print_Area_MI">#REF!</definedName>
    <definedName name="RES" localSheetId="0">LdUg!#REF!</definedName>
    <definedName name="RES">#REF!</definedName>
    <definedName name="TrusteeGrad" localSheetId="0">#REF!</definedName>
    <definedName name="TrusteeGrad">#REF!</definedName>
  </definedNames>
  <calcPr calcId="145621"/>
</workbook>
</file>

<file path=xl/calcChain.xml><?xml version="1.0" encoding="utf-8"?>
<calcChain xmlns="http://schemas.openxmlformats.org/spreadsheetml/2006/main">
  <c r="E69" i="8" l="1"/>
  <c r="D68" i="8"/>
  <c r="E68" i="8"/>
  <c r="D69" i="8"/>
  <c r="D35" i="8"/>
  <c r="E35" i="8"/>
  <c r="E34" i="8"/>
  <c r="D34" i="8"/>
  <c r="G69" i="8" l="1"/>
  <c r="G34" i="8"/>
  <c r="H63" i="8" l="1"/>
  <c r="G68" i="8"/>
  <c r="G67" i="8"/>
  <c r="G65" i="8"/>
  <c r="G64" i="8"/>
  <c r="G63" i="8"/>
  <c r="G62" i="8"/>
  <c r="H61" i="8"/>
  <c r="G61" i="8"/>
  <c r="G60" i="8"/>
  <c r="G59" i="8"/>
  <c r="H58" i="8"/>
  <c r="G58" i="8"/>
  <c r="G57" i="8"/>
  <c r="G56" i="8"/>
  <c r="G55" i="8"/>
  <c r="G54" i="8"/>
  <c r="H53" i="8"/>
  <c r="G53" i="8"/>
  <c r="G52" i="8"/>
  <c r="G51" i="8"/>
  <c r="H50" i="8"/>
  <c r="G50" i="8"/>
  <c r="G49" i="8"/>
  <c r="G48" i="8"/>
  <c r="G47" i="8"/>
  <c r="H46" i="8"/>
  <c r="G46" i="8"/>
  <c r="H45" i="8"/>
  <c r="G45" i="8"/>
  <c r="G44" i="8"/>
  <c r="G43" i="8"/>
  <c r="H42" i="8"/>
  <c r="G42" i="8"/>
  <c r="E41" i="8"/>
  <c r="D41" i="8"/>
  <c r="H28" i="8"/>
  <c r="G33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H49" i="8" l="1"/>
  <c r="H54" i="8"/>
  <c r="H57" i="8"/>
  <c r="H62" i="8"/>
  <c r="H65" i="8"/>
  <c r="H44" i="8"/>
  <c r="H48" i="8"/>
  <c r="H52" i="8"/>
  <c r="H56" i="8"/>
  <c r="H60" i="8"/>
  <c r="H64" i="8"/>
  <c r="H43" i="8"/>
  <c r="H47" i="8"/>
  <c r="H51" i="8"/>
  <c r="H55" i="8"/>
  <c r="H59" i="8"/>
  <c r="H17" i="8"/>
  <c r="H29" i="8"/>
  <c r="H18" i="8"/>
  <c r="H9" i="8"/>
  <c r="H21" i="8"/>
  <c r="H10" i="8"/>
  <c r="H14" i="8"/>
  <c r="H22" i="8"/>
  <c r="H26" i="8"/>
  <c r="H30" i="8"/>
  <c r="H19" i="8"/>
  <c r="H31" i="8"/>
  <c r="H13" i="8"/>
  <c r="H25" i="8"/>
  <c r="G35" i="8"/>
  <c r="H11" i="8"/>
  <c r="H15" i="8"/>
  <c r="H23" i="8"/>
  <c r="H27" i="8"/>
  <c r="H8" i="8"/>
  <c r="H12" i="8"/>
  <c r="H16" i="8"/>
  <c r="H20" i="8"/>
  <c r="H24" i="8"/>
</calcChain>
</file>

<file path=xl/sharedStrings.xml><?xml version="1.0" encoding="utf-8"?>
<sst xmlns="http://schemas.openxmlformats.org/spreadsheetml/2006/main" count="139" uniqueCount="54">
  <si>
    <t>X</t>
  </si>
  <si>
    <t>Louisiana State University</t>
  </si>
  <si>
    <t/>
  </si>
  <si>
    <t>Source:  Telephone surveys, mail surveys, web surveys, and web sites.</t>
  </si>
  <si>
    <t>OIA:SDW</t>
  </si>
  <si>
    <r>
      <t xml:space="preserve">              or </t>
    </r>
    <r>
      <rPr>
        <b/>
        <i/>
        <sz val="8"/>
        <rFont val="Arial"/>
        <family val="2"/>
      </rPr>
      <t>45</t>
    </r>
    <r>
      <rPr>
        <i/>
        <sz val="8"/>
        <rFont val="Arial"/>
        <family val="2"/>
      </rPr>
      <t xml:space="preserve"> quarter hours.</t>
    </r>
  </si>
  <si>
    <t>P13.052</t>
  </si>
  <si>
    <t>AVERAGE (excluding UW)</t>
  </si>
  <si>
    <t>UNIVERSITY OF WYOMING</t>
  </si>
  <si>
    <t>Utah State University</t>
  </si>
  <si>
    <t>University of Idaho</t>
  </si>
  <si>
    <t>New Mexico State University</t>
  </si>
  <si>
    <t>University of Nebraska - Lincoln</t>
  </si>
  <si>
    <t>Oregon State University</t>
  </si>
  <si>
    <t>Colorado State University</t>
  </si>
  <si>
    <t>Washington State University</t>
  </si>
  <si>
    <t>Average</t>
  </si>
  <si>
    <t>Change</t>
  </si>
  <si>
    <t>of</t>
  </si>
  <si>
    <t>%</t>
  </si>
  <si>
    <t>Rank</t>
  </si>
  <si>
    <t>Yearly</t>
  </si>
  <si>
    <t>Non-Resident Undergraduates</t>
  </si>
  <si>
    <t>Ranked by 2013-14 Non-Resident Tuition and Fees</t>
  </si>
  <si>
    <t>2013-14</t>
  </si>
  <si>
    <t>2012-13</t>
  </si>
  <si>
    <t>Resident Undergraduates</t>
  </si>
  <si>
    <t>Ranked by 2013-14 Resident Tuition and Fees</t>
  </si>
  <si>
    <t>Undergraduate Average Annual Tuition and Fees at</t>
  </si>
  <si>
    <t>South Dakota State University</t>
  </si>
  <si>
    <t>Montana State University - Bozeman</t>
  </si>
  <si>
    <r>
      <t>University of California - Riverside</t>
    </r>
    <r>
      <rPr>
        <vertAlign val="superscript"/>
        <sz val="10"/>
        <rFont val="Arial"/>
        <family val="2"/>
      </rPr>
      <t>M</t>
    </r>
  </si>
  <si>
    <r>
      <t>University of California - Davis</t>
    </r>
    <r>
      <rPr>
        <vertAlign val="superscript"/>
        <sz val="10"/>
        <rFont val="Arial"/>
        <family val="2"/>
      </rPr>
      <t>M</t>
    </r>
  </si>
  <si>
    <r>
      <t>University of Minnesota - Twin Cities</t>
    </r>
    <r>
      <rPr>
        <vertAlign val="superscript"/>
        <sz val="10"/>
        <rFont val="Arial"/>
        <family val="2"/>
      </rPr>
      <t>M</t>
    </r>
  </si>
  <si>
    <t>University of California - Berkeley</t>
  </si>
  <si>
    <r>
      <t>University of Arizona</t>
    </r>
    <r>
      <rPr>
        <vertAlign val="superscript"/>
        <sz val="10"/>
        <rFont val="Arial"/>
        <family val="2"/>
      </rPr>
      <t>M</t>
    </r>
  </si>
  <si>
    <r>
      <t>University of Missouri - Columbia</t>
    </r>
    <r>
      <rPr>
        <vertAlign val="superscript"/>
        <sz val="10"/>
        <rFont val="Arial"/>
        <family val="2"/>
      </rPr>
      <t>M</t>
    </r>
  </si>
  <si>
    <t>Kansas State University</t>
  </si>
  <si>
    <r>
      <t>Texas A&amp;M University - Main Campus</t>
    </r>
    <r>
      <rPr>
        <vertAlign val="superscript"/>
        <sz val="10"/>
        <rFont val="Arial"/>
        <family val="2"/>
      </rPr>
      <t>M</t>
    </r>
  </si>
  <si>
    <t>University of Arkansas - Fayetteville</t>
  </si>
  <si>
    <t>Iowa State University</t>
  </si>
  <si>
    <t>North Dakota State University</t>
  </si>
  <si>
    <t>Oklahoma State University</t>
  </si>
  <si>
    <r>
      <t>University of Nevada - Reno</t>
    </r>
    <r>
      <rPr>
        <vertAlign val="superscript"/>
        <sz val="10"/>
        <rFont val="Arial"/>
        <family val="2"/>
      </rPr>
      <t>M</t>
    </r>
  </si>
  <si>
    <t>AVERAGE (including UW)</t>
  </si>
  <si>
    <r>
      <t xml:space="preserve">These figures are for undergraduate first-time, full-time students with an academic year of </t>
    </r>
    <r>
      <rPr>
        <b/>
        <i/>
        <sz val="8"/>
        <rFont val="Arial"/>
        <family val="2"/>
      </rPr>
      <t>30</t>
    </r>
    <r>
      <rPr>
        <i/>
        <sz val="8"/>
        <rFont val="Arial"/>
        <family val="2"/>
      </rPr>
      <t xml:space="preserve"> semester hours</t>
    </r>
  </si>
  <si>
    <t xml:space="preserve"> </t>
  </si>
  <si>
    <t>CA/UW</t>
  </si>
  <si>
    <t>Exclude</t>
  </si>
  <si>
    <t>AVERAGE (excluding UW &amp; California)</t>
  </si>
  <si>
    <t>UNIVERSITY</t>
  </si>
  <si>
    <t>Western Land-grant Comparator Universities*</t>
  </si>
  <si>
    <t>*Western Land-grant Universities in the Continental United States based on federal authorizing legislation enacted in 1862.</t>
  </si>
  <si>
    <r>
      <t>NOTE:  Universities with medical schools are indicated with an</t>
    </r>
    <r>
      <rPr>
        <i/>
        <vertAlign val="superscript"/>
        <sz val="8"/>
        <rFont val="Arial"/>
        <family val="2"/>
      </rPr>
      <t xml:space="preserve"> M </t>
    </r>
    <r>
      <rPr>
        <i/>
        <sz val="8"/>
        <rFont val="Arial"/>
        <family val="2"/>
      </rPr>
      <t>after the university's name.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</si>
</sst>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General_)"/>
    <numFmt numFmtId="165" formatCode="d\-mmm\-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Helv"/>
    </font>
    <font>
      <sz val="9"/>
      <name val="Arial"/>
      <family val="2"/>
    </font>
    <font>
      <sz val="7"/>
      <name val="Helv"/>
    </font>
    <font>
      <sz val="8"/>
      <name val="Helv"/>
    </font>
    <font>
      <sz val="10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0"/>
      <color theme="2" tint="-0.749992370372631"/>
      <name val="Arial"/>
      <family val="2"/>
    </font>
    <font>
      <i/>
      <vertAlign val="superscript"/>
      <sz val="8"/>
      <name val="Arial"/>
      <family val="2"/>
    </font>
    <font>
      <i/>
      <sz val="9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DB69"/>
        <bgColor indexed="64"/>
      </patternFill>
    </fill>
    <fill>
      <patternFill patternType="solid">
        <fgColor rgb="FFF7C120"/>
        <bgColor indexed="64"/>
      </patternFill>
    </fill>
    <fill>
      <patternFill patternType="solid">
        <fgColor indexed="8"/>
      </patternFill>
    </fill>
    <fill>
      <patternFill patternType="solid">
        <fgColor rgb="FFFFDB69"/>
        <bgColor indexed="8"/>
      </patternFill>
    </fill>
  </fills>
  <borders count="37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0" tint="-0.24994659260841701"/>
      </top>
      <bottom style="thin">
        <color indexed="8"/>
      </bottom>
      <diagonal/>
    </border>
    <border>
      <left/>
      <right style="thin">
        <color indexed="8"/>
      </right>
      <top style="thin">
        <color theme="0" tint="-0.24994659260841701"/>
      </top>
      <bottom style="thin">
        <color indexed="8"/>
      </bottom>
      <diagonal/>
    </border>
    <border>
      <left style="thin">
        <color indexed="8"/>
      </left>
      <right/>
      <top style="thin">
        <color theme="0" tint="-0.2499465926084170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theme="0" tint="-0.24994659260841701"/>
      </bottom>
      <diagonal/>
    </border>
    <border>
      <left/>
      <right style="thin">
        <color indexed="8"/>
      </right>
      <top/>
      <bottom style="thin">
        <color theme="0" tint="-0.24994659260841701"/>
      </bottom>
      <diagonal/>
    </border>
    <border>
      <left style="thin">
        <color indexed="8"/>
      </left>
      <right/>
      <top/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/>
      <top style="thin">
        <color indexed="8"/>
      </top>
      <bottom style="thin">
        <color theme="0" tint="-0.24994659260841701"/>
      </bottom>
      <diagonal/>
    </border>
    <border>
      <left/>
      <right style="thin">
        <color indexed="8"/>
      </right>
      <top style="thin">
        <color indexed="8"/>
      </top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0" tint="-0.2499465926084170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0" tint="-0.2499465926084170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theme="0" tint="-0.24994659260841701"/>
      </bottom>
      <diagonal/>
    </border>
    <border>
      <left/>
      <right style="thin">
        <color indexed="8"/>
      </right>
      <top style="thin">
        <color theme="0" tint="-0.2499465926084170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theme="0" tint="-0.24994659260841701"/>
      </bottom>
      <diagonal/>
    </border>
  </borders>
  <cellStyleXfs count="23">
    <xf numFmtId="0" fontId="0" fillId="0" borderId="0"/>
    <xf numFmtId="164" fontId="4" fillId="0" borderId="0"/>
    <xf numFmtId="164" fontId="4" fillId="0" borderId="0"/>
    <xf numFmtId="44" fontId="5" fillId="0" borderId="0" applyFont="0" applyFill="0" applyBorder="0" applyAlignment="0" applyProtection="0"/>
    <xf numFmtId="164" fontId="6" fillId="0" borderId="0"/>
    <xf numFmtId="164" fontId="7" fillId="0" borderId="0"/>
    <xf numFmtId="164" fontId="7" fillId="0" borderId="0"/>
    <xf numFmtId="0" fontId="2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164" fontId="2" fillId="0" borderId="0" xfId="2" applyFont="1"/>
    <xf numFmtId="164" fontId="9" fillId="0" borderId="0" xfId="2" applyFont="1" applyAlignment="1">
      <alignment horizontal="center"/>
    </xf>
    <xf numFmtId="0" fontId="9" fillId="0" borderId="0" xfId="16" applyFont="1" applyAlignment="1" applyProtection="1">
      <alignment horizontal="left"/>
    </xf>
    <xf numFmtId="0" fontId="9" fillId="0" borderId="0" xfId="16" applyFont="1" applyAlignment="1">
      <alignment horizontal="right"/>
    </xf>
    <xf numFmtId="164" fontId="9" fillId="0" borderId="0" xfId="2" quotePrefix="1" applyFont="1" applyAlignment="1" applyProtection="1">
      <alignment horizontal="left"/>
    </xf>
    <xf numFmtId="9" fontId="2" fillId="0" borderId="3" xfId="10" applyFont="1" applyBorder="1" applyAlignment="1" applyProtection="1">
      <alignment horizontal="center"/>
    </xf>
    <xf numFmtId="3" fontId="2" fillId="0" borderId="3" xfId="2" applyNumberFormat="1" applyFont="1" applyBorder="1" applyAlignment="1" applyProtection="1">
      <alignment horizontal="center"/>
    </xf>
    <xf numFmtId="9" fontId="2" fillId="0" borderId="6" xfId="10" applyFont="1" applyBorder="1" applyAlignment="1" applyProtection="1">
      <alignment horizontal="center"/>
    </xf>
    <xf numFmtId="3" fontId="2" fillId="0" borderId="6" xfId="2" applyNumberFormat="1" applyFont="1" applyBorder="1" applyAlignment="1" applyProtection="1">
      <alignment horizontal="center"/>
    </xf>
    <xf numFmtId="3" fontId="2" fillId="0" borderId="6" xfId="1" applyNumberFormat="1" applyFont="1" applyBorder="1" applyAlignment="1" applyProtection="1">
      <alignment horizontal="center"/>
    </xf>
    <xf numFmtId="164" fontId="2" fillId="0" borderId="0" xfId="1" applyFont="1"/>
    <xf numFmtId="164" fontId="2" fillId="0" borderId="0" xfId="1" applyFont="1" applyAlignment="1">
      <alignment horizontal="center"/>
    </xf>
    <xf numFmtId="164" fontId="2" fillId="4" borderId="0" xfId="1" applyFont="1" applyFill="1"/>
    <xf numFmtId="164" fontId="2" fillId="4" borderId="0" xfId="1" applyFont="1" applyFill="1" applyAlignment="1">
      <alignment horizontal="center"/>
    </xf>
    <xf numFmtId="164" fontId="2" fillId="0" borderId="1" xfId="1" applyFont="1" applyBorder="1" applyAlignment="1" applyProtection="1">
      <alignment horizontal="center"/>
    </xf>
    <xf numFmtId="164" fontId="2" fillId="0" borderId="2" xfId="1" applyFont="1" applyBorder="1"/>
    <xf numFmtId="9" fontId="2" fillId="0" borderId="3" xfId="1" applyNumberFormat="1" applyFont="1" applyBorder="1" applyAlignment="1" applyProtection="1">
      <alignment horizontal="center"/>
    </xf>
    <xf numFmtId="164" fontId="2" fillId="0" borderId="3" xfId="1" applyFont="1" applyBorder="1" applyAlignment="1" applyProtection="1">
      <alignment horizontal="center"/>
    </xf>
    <xf numFmtId="3" fontId="2" fillId="0" borderId="3" xfId="1" applyNumberFormat="1" applyFont="1" applyBorder="1" applyAlignment="1" applyProtection="1">
      <alignment horizontal="center"/>
    </xf>
    <xf numFmtId="164" fontId="2" fillId="0" borderId="4" xfId="1" applyFont="1" applyBorder="1" applyAlignment="1" applyProtection="1">
      <alignment horizontal="left"/>
    </xf>
    <xf numFmtId="164" fontId="2" fillId="0" borderId="5" xfId="1" applyFont="1" applyBorder="1"/>
    <xf numFmtId="9" fontId="2" fillId="0" borderId="13" xfId="1" applyNumberFormat="1" applyFont="1" applyBorder="1" applyAlignment="1" applyProtection="1">
      <alignment horizontal="center"/>
    </xf>
    <xf numFmtId="9" fontId="2" fillId="0" borderId="13" xfId="10" applyFont="1" applyBorder="1" applyAlignment="1" applyProtection="1">
      <alignment horizontal="center"/>
    </xf>
    <xf numFmtId="164" fontId="2" fillId="0" borderId="13" xfId="1" applyFont="1" applyBorder="1" applyAlignment="1" applyProtection="1">
      <alignment horizontal="center"/>
    </xf>
    <xf numFmtId="164" fontId="2" fillId="0" borderId="14" xfId="1" applyFont="1" applyBorder="1" applyAlignment="1" applyProtection="1">
      <alignment horizontal="left"/>
    </xf>
    <xf numFmtId="164" fontId="2" fillId="0" borderId="15" xfId="1" applyFont="1" applyBorder="1"/>
    <xf numFmtId="37" fontId="3" fillId="0" borderId="0" xfId="1" applyNumberFormat="1" applyFont="1" applyProtection="1"/>
    <xf numFmtId="37" fontId="3" fillId="4" borderId="0" xfId="1" applyNumberFormat="1" applyFont="1" applyFill="1" applyProtection="1"/>
    <xf numFmtId="9" fontId="2" fillId="0" borderId="6" xfId="1" applyNumberFormat="1" applyFont="1" applyBorder="1" applyAlignment="1" applyProtection="1">
      <alignment horizontal="center"/>
    </xf>
    <xf numFmtId="164" fontId="2" fillId="0" borderId="6" xfId="1" applyFont="1" applyBorder="1" applyAlignment="1" applyProtection="1">
      <alignment horizontal="center"/>
    </xf>
    <xf numFmtId="164" fontId="2" fillId="0" borderId="7" xfId="1" applyFont="1" applyBorder="1" applyAlignment="1" applyProtection="1">
      <alignment horizontal="left"/>
    </xf>
    <xf numFmtId="164" fontId="2" fillId="0" borderId="8" xfId="1" applyFont="1" applyBorder="1"/>
    <xf numFmtId="164" fontId="3" fillId="4" borderId="9" xfId="1" applyFont="1" applyFill="1" applyBorder="1"/>
    <xf numFmtId="164" fontId="12" fillId="0" borderId="9" xfId="1" applyFont="1" applyBorder="1"/>
    <xf numFmtId="37" fontId="2" fillId="0" borderId="0" xfId="1" applyNumberFormat="1" applyFont="1" applyAlignment="1" applyProtection="1">
      <alignment horizontal="center"/>
    </xf>
    <xf numFmtId="164" fontId="13" fillId="0" borderId="0" xfId="1" applyFont="1" applyAlignment="1" applyProtection="1">
      <alignment horizontal="left"/>
    </xf>
    <xf numFmtId="37" fontId="2" fillId="4" borderId="0" xfId="1" applyNumberFormat="1" applyFont="1" applyFill="1" applyAlignment="1" applyProtection="1">
      <alignment horizontal="center"/>
    </xf>
    <xf numFmtId="5" fontId="2" fillId="0" borderId="0" xfId="1" applyNumberFormat="1" applyFont="1" applyProtection="1"/>
    <xf numFmtId="5" fontId="2" fillId="4" borderId="0" xfId="1" applyNumberFormat="1" applyFont="1" applyFill="1" applyProtection="1"/>
    <xf numFmtId="37" fontId="2" fillId="0" borderId="0" xfId="1" applyNumberFormat="1" applyFont="1" applyProtection="1"/>
    <xf numFmtId="37" fontId="2" fillId="4" borderId="0" xfId="1" applyNumberFormat="1" applyFont="1" applyFill="1" applyProtection="1"/>
    <xf numFmtId="164" fontId="3" fillId="0" borderId="8" xfId="1" applyFont="1" applyFill="1" applyBorder="1"/>
    <xf numFmtId="3" fontId="2" fillId="0" borderId="6" xfId="16" applyNumberFormat="1" applyFont="1" applyBorder="1" applyAlignment="1">
      <alignment horizontal="center"/>
    </xf>
    <xf numFmtId="164" fontId="3" fillId="0" borderId="0" xfId="1" applyFont="1"/>
    <xf numFmtId="164" fontId="3" fillId="4" borderId="0" xfId="1" applyFont="1" applyFill="1"/>
    <xf numFmtId="164" fontId="11" fillId="0" borderId="0" xfId="1" applyFont="1"/>
    <xf numFmtId="164" fontId="11" fillId="4" borderId="0" xfId="1" applyFont="1" applyFill="1"/>
    <xf numFmtId="164" fontId="3" fillId="0" borderId="0" xfId="1" applyFont="1" applyAlignment="1">
      <alignment horizontal="centerContinuous"/>
    </xf>
    <xf numFmtId="164" fontId="2" fillId="0" borderId="0" xfId="1" applyFont="1" applyAlignment="1">
      <alignment horizontal="centerContinuous"/>
    </xf>
    <xf numFmtId="164" fontId="15" fillId="0" borderId="0" xfId="1" applyFont="1" applyAlignment="1" applyProtection="1">
      <alignment horizontal="centerContinuous"/>
    </xf>
    <xf numFmtId="164" fontId="2" fillId="5" borderId="19" xfId="1" applyFont="1" applyFill="1" applyBorder="1"/>
    <xf numFmtId="164" fontId="11" fillId="5" borderId="20" xfId="1" applyFont="1" applyFill="1" applyBorder="1"/>
    <xf numFmtId="164" fontId="11" fillId="5" borderId="18" xfId="1" applyFont="1" applyFill="1" applyBorder="1" applyAlignment="1">
      <alignment horizontal="center"/>
    </xf>
    <xf numFmtId="164" fontId="3" fillId="5" borderId="20" xfId="1" applyFont="1" applyFill="1" applyBorder="1" applyAlignment="1">
      <alignment horizontal="center"/>
    </xf>
    <xf numFmtId="164" fontId="3" fillId="5" borderId="20" xfId="1" applyFont="1" applyFill="1" applyBorder="1" applyAlignment="1" applyProtection="1">
      <alignment horizontal="center"/>
    </xf>
    <xf numFmtId="164" fontId="2" fillId="5" borderId="9" xfId="1" applyFont="1" applyFill="1" applyBorder="1"/>
    <xf numFmtId="164" fontId="3" fillId="5" borderId="16" xfId="1" applyFont="1" applyFill="1" applyBorder="1" applyAlignment="1" applyProtection="1">
      <alignment horizontal="center"/>
    </xf>
    <xf numFmtId="164" fontId="3" fillId="5" borderId="11" xfId="1" applyFont="1" applyFill="1" applyBorder="1" applyAlignment="1" applyProtection="1">
      <alignment horizontal="center"/>
    </xf>
    <xf numFmtId="164" fontId="11" fillId="5" borderId="11" xfId="1" applyFont="1" applyFill="1" applyBorder="1"/>
    <xf numFmtId="164" fontId="3" fillId="5" borderId="1" xfId="1" applyFont="1" applyFill="1" applyBorder="1" applyAlignment="1" applyProtection="1">
      <alignment horizontal="center"/>
    </xf>
    <xf numFmtId="164" fontId="3" fillId="5" borderId="12" xfId="1" applyFont="1" applyFill="1" applyBorder="1" applyAlignment="1" applyProtection="1">
      <alignment horizontal="center"/>
    </xf>
    <xf numFmtId="164" fontId="2" fillId="0" borderId="22" xfId="1" applyFont="1" applyBorder="1"/>
    <xf numFmtId="164" fontId="2" fillId="0" borderId="23" xfId="1" applyFont="1" applyBorder="1" applyAlignment="1" applyProtection="1">
      <alignment horizontal="left"/>
    </xf>
    <xf numFmtId="3" fontId="2" fillId="0" borderId="24" xfId="2" applyNumberFormat="1" applyFont="1" applyBorder="1" applyAlignment="1" applyProtection="1">
      <alignment horizontal="center"/>
    </xf>
    <xf numFmtId="164" fontId="2" fillId="0" borderId="24" xfId="1" applyFont="1" applyBorder="1" applyAlignment="1" applyProtection="1">
      <alignment horizontal="center"/>
    </xf>
    <xf numFmtId="9" fontId="2" fillId="0" borderId="24" xfId="10" applyFont="1" applyBorder="1" applyAlignment="1" applyProtection="1">
      <alignment horizontal="center"/>
    </xf>
    <xf numFmtId="9" fontId="2" fillId="0" borderId="24" xfId="1" applyNumberFormat="1" applyFont="1" applyBorder="1" applyAlignment="1" applyProtection="1">
      <alignment horizontal="center"/>
    </xf>
    <xf numFmtId="3" fontId="2" fillId="0" borderId="13" xfId="2" applyNumberFormat="1" applyFont="1" applyBorder="1" applyAlignment="1" applyProtection="1">
      <alignment horizontal="center"/>
    </xf>
    <xf numFmtId="3" fontId="2" fillId="0" borderId="6" xfId="16" applyNumberFormat="1" applyFont="1" applyFill="1" applyBorder="1" applyAlignment="1">
      <alignment horizontal="center"/>
    </xf>
    <xf numFmtId="164" fontId="2" fillId="0" borderId="7" xfId="1" applyFont="1" applyFill="1" applyBorder="1" applyAlignment="1" applyProtection="1">
      <alignment horizontal="left"/>
    </xf>
    <xf numFmtId="164" fontId="3" fillId="3" borderId="19" xfId="1" applyFont="1" applyFill="1" applyBorder="1"/>
    <xf numFmtId="164" fontId="17" fillId="3" borderId="25" xfId="1" applyFont="1" applyFill="1" applyBorder="1" applyAlignment="1" applyProtection="1">
      <alignment horizontal="left"/>
    </xf>
    <xf numFmtId="3" fontId="17" fillId="3" borderId="3" xfId="2" applyNumberFormat="1" applyFont="1" applyFill="1" applyBorder="1" applyAlignment="1" applyProtection="1">
      <alignment horizontal="center"/>
    </xf>
    <xf numFmtId="164" fontId="17" fillId="3" borderId="26" xfId="1" applyFont="1" applyFill="1" applyBorder="1" applyAlignment="1" applyProtection="1">
      <alignment horizontal="center"/>
    </xf>
    <xf numFmtId="9" fontId="17" fillId="3" borderId="26" xfId="10" applyFont="1" applyFill="1" applyBorder="1" applyAlignment="1" applyProtection="1">
      <alignment horizontal="center"/>
    </xf>
    <xf numFmtId="164" fontId="2" fillId="0" borderId="19" xfId="1" applyFont="1" applyBorder="1"/>
    <xf numFmtId="164" fontId="2" fillId="0" borderId="25" xfId="1" applyFont="1" applyBorder="1" applyAlignment="1" applyProtection="1">
      <alignment horizontal="left"/>
    </xf>
    <xf numFmtId="3" fontId="2" fillId="0" borderId="26" xfId="2" applyNumberFormat="1" applyFont="1" applyBorder="1" applyAlignment="1" applyProtection="1">
      <alignment horizontal="center"/>
    </xf>
    <xf numFmtId="9" fontId="2" fillId="0" borderId="26" xfId="10" applyFont="1" applyBorder="1" applyAlignment="1" applyProtection="1">
      <alignment horizontal="center"/>
    </xf>
    <xf numFmtId="9" fontId="2" fillId="0" borderId="26" xfId="1" applyNumberFormat="1" applyFont="1" applyBorder="1" applyAlignment="1" applyProtection="1">
      <alignment horizontal="center"/>
    </xf>
    <xf numFmtId="164" fontId="2" fillId="0" borderId="25" xfId="1" applyFont="1" applyBorder="1" applyAlignment="1" applyProtection="1">
      <alignment horizontal="center"/>
    </xf>
    <xf numFmtId="5" fontId="2" fillId="0" borderId="26" xfId="1" applyNumberFormat="1" applyFont="1" applyBorder="1" applyAlignment="1" applyProtection="1">
      <alignment horizontal="center"/>
    </xf>
    <xf numFmtId="164" fontId="2" fillId="0" borderId="26" xfId="1" applyFont="1" applyBorder="1" applyAlignment="1">
      <alignment horizontal="center"/>
    </xf>
    <xf numFmtId="3" fontId="2" fillId="0" borderId="6" xfId="1" applyNumberFormat="1" applyFont="1" applyFill="1" applyBorder="1" applyAlignment="1" applyProtection="1">
      <alignment horizontal="center"/>
    </xf>
    <xf numFmtId="3" fontId="2" fillId="0" borderId="21" xfId="2" applyNumberFormat="1" applyFont="1" applyBorder="1" applyAlignment="1" applyProtection="1">
      <alignment horizontal="center"/>
    </xf>
    <xf numFmtId="164" fontId="2" fillId="0" borderId="27" xfId="1" applyFont="1" applyBorder="1"/>
    <xf numFmtId="164" fontId="2" fillId="0" borderId="1" xfId="1" applyFont="1" applyBorder="1" applyAlignment="1" applyProtection="1">
      <alignment horizontal="left"/>
    </xf>
    <xf numFmtId="164" fontId="2" fillId="0" borderId="26" xfId="1" applyFont="1" applyBorder="1" applyAlignment="1" applyProtection="1">
      <alignment horizontal="center"/>
    </xf>
    <xf numFmtId="164" fontId="9" fillId="0" borderId="0" xfId="1" applyFont="1"/>
    <xf numFmtId="164" fontId="19" fillId="5" borderId="0" xfId="4" applyFont="1" applyFill="1" applyBorder="1" applyAlignment="1" applyProtection="1">
      <alignment horizontal="center"/>
    </xf>
    <xf numFmtId="164" fontId="19" fillId="5" borderId="31" xfId="4" applyFont="1" applyFill="1" applyBorder="1" applyAlignment="1" applyProtection="1">
      <alignment horizontal="left"/>
    </xf>
    <xf numFmtId="164" fontId="2" fillId="0" borderId="34" xfId="1" applyFont="1" applyBorder="1" applyAlignment="1" applyProtection="1">
      <alignment horizontal="center"/>
    </xf>
    <xf numFmtId="164" fontId="11" fillId="5" borderId="30" xfId="1" applyFont="1" applyFill="1" applyBorder="1"/>
    <xf numFmtId="164" fontId="2" fillId="0" borderId="32" xfId="1" applyFont="1" applyBorder="1" applyAlignment="1" applyProtection="1">
      <alignment horizontal="left"/>
    </xf>
    <xf numFmtId="164" fontId="2" fillId="0" borderId="33" xfId="1" applyFont="1" applyBorder="1" applyAlignment="1" applyProtection="1">
      <alignment horizontal="left"/>
    </xf>
    <xf numFmtId="164" fontId="17" fillId="3" borderId="31" xfId="1" applyFont="1" applyFill="1" applyBorder="1" applyAlignment="1" applyProtection="1">
      <alignment horizontal="left"/>
    </xf>
    <xf numFmtId="164" fontId="2" fillId="0" borderId="34" xfId="1" applyFont="1" applyBorder="1" applyAlignment="1" applyProtection="1">
      <alignment horizontal="left"/>
    </xf>
    <xf numFmtId="164" fontId="2" fillId="0" borderId="31" xfId="1" applyFont="1" applyBorder="1" applyAlignment="1" applyProtection="1">
      <alignment horizontal="left"/>
    </xf>
    <xf numFmtId="164" fontId="2" fillId="0" borderId="31" xfId="1" applyFont="1" applyBorder="1" applyAlignment="1" applyProtection="1">
      <alignment horizontal="center"/>
    </xf>
    <xf numFmtId="164" fontId="20" fillId="0" borderId="0" xfId="1" applyFont="1" applyFill="1" applyAlignment="1">
      <alignment horizontal="center"/>
    </xf>
    <xf numFmtId="164" fontId="2" fillId="2" borderId="36" xfId="1" applyFont="1" applyFill="1" applyBorder="1"/>
    <xf numFmtId="164" fontId="2" fillId="2" borderId="32" xfId="1" applyFont="1" applyFill="1" applyBorder="1" applyAlignment="1" applyProtection="1">
      <alignment horizontal="center"/>
    </xf>
    <xf numFmtId="5" fontId="2" fillId="2" borderId="29" xfId="1" applyNumberFormat="1" applyFont="1" applyFill="1" applyBorder="1" applyAlignment="1" applyProtection="1">
      <alignment horizontal="center"/>
    </xf>
    <xf numFmtId="9" fontId="2" fillId="2" borderId="29" xfId="10" applyFont="1" applyFill="1" applyBorder="1" applyAlignment="1" applyProtection="1">
      <alignment horizontal="center"/>
    </xf>
    <xf numFmtId="164" fontId="2" fillId="2" borderId="28" xfId="1" applyFont="1" applyFill="1" applyBorder="1"/>
    <xf numFmtId="164" fontId="2" fillId="2" borderId="31" xfId="1" applyFont="1" applyFill="1" applyBorder="1" applyAlignment="1" applyProtection="1">
      <alignment horizontal="right"/>
    </xf>
    <xf numFmtId="164" fontId="2" fillId="2" borderId="31" xfId="1" applyFont="1" applyFill="1" applyBorder="1" applyAlignment="1" applyProtection="1">
      <alignment horizontal="center"/>
    </xf>
    <xf numFmtId="5" fontId="2" fillId="2" borderId="35" xfId="1" applyNumberFormat="1" applyFont="1" applyFill="1" applyBorder="1" applyAlignment="1" applyProtection="1">
      <alignment horizontal="center"/>
    </xf>
    <xf numFmtId="9" fontId="2" fillId="2" borderId="35" xfId="10" applyFont="1" applyFill="1" applyBorder="1" applyAlignment="1" applyProtection="1">
      <alignment horizontal="center"/>
    </xf>
    <xf numFmtId="164" fontId="14" fillId="5" borderId="11" xfId="1" applyFont="1" applyFill="1" applyBorder="1" applyAlignment="1" applyProtection="1">
      <alignment horizontal="center"/>
    </xf>
    <xf numFmtId="164" fontId="3" fillId="5" borderId="17" xfId="1" applyFont="1" applyFill="1" applyBorder="1" applyAlignment="1">
      <alignment horizontal="center" vertical="center"/>
    </xf>
    <xf numFmtId="164" fontId="3" fillId="5" borderId="20" xfId="1" applyFont="1" applyFill="1" applyBorder="1" applyAlignment="1">
      <alignment horizontal="center" vertical="center"/>
    </xf>
    <xf numFmtId="164" fontId="3" fillId="5" borderId="10" xfId="1" applyFont="1" applyFill="1" applyBorder="1" applyAlignment="1">
      <alignment horizontal="center" vertical="center"/>
    </xf>
    <xf numFmtId="164" fontId="3" fillId="5" borderId="1" xfId="1" applyFont="1" applyFill="1" applyBorder="1" applyAlignment="1">
      <alignment horizontal="center" vertical="center"/>
    </xf>
    <xf numFmtId="165" fontId="9" fillId="0" borderId="0" xfId="16" applyNumberFormat="1" applyFont="1" applyAlignment="1">
      <alignment horizontal="right"/>
    </xf>
    <xf numFmtId="164" fontId="2" fillId="0" borderId="0" xfId="2" applyFont="1" applyAlignment="1">
      <alignment horizontal="right"/>
    </xf>
  </cellXfs>
  <cellStyles count="23">
    <cellStyle name="Currency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2 2" xfId="9"/>
    <cellStyle name="Normal 3 2 2 2" xfId="15"/>
    <cellStyle name="Normal 3 2 2 3" xfId="17"/>
    <cellStyle name="Normal 3 2 3" xfId="14"/>
    <cellStyle name="Normal 3 2 4" xfId="18"/>
    <cellStyle name="Normal 3 3" xfId="13"/>
    <cellStyle name="Normal 3 4" xfId="19"/>
    <cellStyle name="Normal 4" xfId="11"/>
    <cellStyle name="Normal 4 2" xfId="22"/>
    <cellStyle name="Normal 5" xfId="20"/>
    <cellStyle name="Normal_newsr 2" xfId="16"/>
    <cellStyle name="Normal_P9810114" xfId="1"/>
    <cellStyle name="Normal_P98101WS" xfId="2"/>
    <cellStyle name="Percent 2" xfId="10"/>
    <cellStyle name="Percent 3" xfId="12"/>
    <cellStyle name="Percent 4" xfId="21"/>
  </cellStyles>
  <dxfs count="0"/>
  <tableStyles count="0" defaultTableStyle="TableStyleMedium2" defaultPivotStyle="PivotStyleLight16"/>
  <colors>
    <mruColors>
      <color rgb="FFFFEBAB"/>
      <color rgb="FFFFE8AB"/>
      <color rgb="FFFFF7AB"/>
      <color rgb="FFC8A766"/>
      <color rgb="FFFFC305"/>
      <color rgb="FFFFDB69"/>
      <color rgb="FFE3DE00"/>
      <color rgb="FFFFFFB3"/>
      <color rgb="FFDCC8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>
    <pageSetUpPr fitToPage="1"/>
  </sheetPr>
  <dimension ref="A1:L84"/>
  <sheetViews>
    <sheetView tabSelected="1" workbookViewId="0">
      <selection activeCell="B1" sqref="B1"/>
    </sheetView>
  </sheetViews>
  <sheetFormatPr defaultColWidth="9.109375" defaultRowHeight="13.2" x14ac:dyDescent="0.25"/>
  <cols>
    <col min="1" max="1" width="1.5546875" style="11" customWidth="1"/>
    <col min="2" max="2" width="32.21875" style="11" customWidth="1"/>
    <col min="3" max="3" width="7.109375" style="11" hidden="1" customWidth="1"/>
    <col min="4" max="5" width="13.77734375" style="12" customWidth="1"/>
    <col min="6" max="6" width="11.88671875" style="12" customWidth="1"/>
    <col min="7" max="7" width="7.5546875" style="12" bestFit="1" customWidth="1"/>
    <col min="8" max="8" width="11.88671875" style="12" customWidth="1"/>
    <col min="9" max="9" width="0.88671875" style="11" customWidth="1"/>
    <col min="10" max="16384" width="9.109375" style="11"/>
  </cols>
  <sheetData>
    <row r="1" spans="1:12" ht="15" customHeight="1" x14ac:dyDescent="0.3">
      <c r="A1" s="50" t="s">
        <v>28</v>
      </c>
      <c r="B1" s="49"/>
      <c r="C1" s="49"/>
      <c r="D1" s="48"/>
      <c r="E1" s="48"/>
      <c r="F1" s="48"/>
      <c r="G1" s="48"/>
      <c r="H1" s="48"/>
      <c r="I1" s="48"/>
    </row>
    <row r="2" spans="1:12" ht="15.6" x14ac:dyDescent="0.3">
      <c r="A2" s="50" t="s">
        <v>51</v>
      </c>
      <c r="B2" s="49"/>
      <c r="C2" s="49"/>
      <c r="D2" s="48"/>
      <c r="E2" s="48"/>
      <c r="F2" s="48"/>
      <c r="G2" s="48"/>
      <c r="H2" s="48"/>
      <c r="I2" s="48"/>
    </row>
    <row r="3" spans="1:12" ht="10.199999999999999" customHeight="1" x14ac:dyDescent="0.25"/>
    <row r="4" spans="1:12" ht="12" customHeight="1" x14ac:dyDescent="0.25">
      <c r="B4" s="36" t="s">
        <v>27</v>
      </c>
      <c r="C4" s="36"/>
    </row>
    <row r="5" spans="1:12" ht="15" customHeight="1" x14ac:dyDescent="0.3">
      <c r="A5" s="51"/>
      <c r="B5" s="52"/>
      <c r="C5" s="93"/>
      <c r="D5" s="111" t="s">
        <v>26</v>
      </c>
      <c r="E5" s="112"/>
      <c r="F5" s="53"/>
      <c r="G5" s="54" t="s">
        <v>21</v>
      </c>
      <c r="H5" s="55" t="s">
        <v>19</v>
      </c>
      <c r="I5" s="46"/>
      <c r="J5" s="46"/>
      <c r="K5" s="46"/>
      <c r="L5" s="46"/>
    </row>
    <row r="6" spans="1:12" ht="15.6" x14ac:dyDescent="0.3">
      <c r="A6" s="56"/>
      <c r="B6" s="110" t="s">
        <v>50</v>
      </c>
      <c r="C6" s="90" t="s">
        <v>48</v>
      </c>
      <c r="D6" s="113"/>
      <c r="E6" s="114"/>
      <c r="F6" s="57" t="s">
        <v>20</v>
      </c>
      <c r="G6" s="58" t="s">
        <v>19</v>
      </c>
      <c r="H6" s="58" t="s">
        <v>18</v>
      </c>
      <c r="I6" s="47"/>
      <c r="J6" s="46"/>
      <c r="K6" s="46"/>
      <c r="L6" s="46"/>
    </row>
    <row r="7" spans="1:12" ht="15.6" x14ac:dyDescent="0.3">
      <c r="A7" s="56"/>
      <c r="B7" s="59"/>
      <c r="C7" s="91" t="s">
        <v>47</v>
      </c>
      <c r="D7" s="60" t="s">
        <v>25</v>
      </c>
      <c r="E7" s="60" t="s">
        <v>24</v>
      </c>
      <c r="F7" s="61" t="s">
        <v>2</v>
      </c>
      <c r="G7" s="60" t="s">
        <v>17</v>
      </c>
      <c r="H7" s="60" t="s">
        <v>16</v>
      </c>
      <c r="I7" s="45"/>
      <c r="J7" s="44"/>
      <c r="K7" s="44"/>
      <c r="L7" s="44"/>
    </row>
    <row r="8" spans="1:12" ht="13.95" customHeight="1" x14ac:dyDescent="0.25">
      <c r="A8" s="62"/>
      <c r="B8" s="63" t="s">
        <v>31</v>
      </c>
      <c r="C8" s="94" t="s">
        <v>0</v>
      </c>
      <c r="D8" s="64">
        <v>13787</v>
      </c>
      <c r="E8" s="64">
        <v>14184.24</v>
      </c>
      <c r="F8" s="65">
        <v>1</v>
      </c>
      <c r="G8" s="66">
        <f>(E8-D8)/D8</f>
        <v>2.8812649597446855E-2</v>
      </c>
      <c r="H8" s="67">
        <f t="shared" ref="H8:H31" si="0">(E8/E$35)</f>
        <v>1.6988029294991946</v>
      </c>
      <c r="I8" s="39"/>
      <c r="J8" s="40"/>
      <c r="K8" s="38"/>
      <c r="L8" s="38"/>
    </row>
    <row r="9" spans="1:12" ht="13.95" customHeight="1" x14ac:dyDescent="0.25">
      <c r="A9" s="26"/>
      <c r="B9" s="25" t="s">
        <v>32</v>
      </c>
      <c r="C9" s="25" t="s">
        <v>0</v>
      </c>
      <c r="D9" s="68">
        <v>13877</v>
      </c>
      <c r="E9" s="68">
        <v>13896</v>
      </c>
      <c r="F9" s="24">
        <v>2</v>
      </c>
      <c r="G9" s="23">
        <f t="shared" ref="G9:G31" si="1">(E9-D9)/D9</f>
        <v>1.3691720112416227E-3</v>
      </c>
      <c r="H9" s="29">
        <f t="shared" si="0"/>
        <v>1.6642813085735162</v>
      </c>
      <c r="I9" s="39"/>
      <c r="J9" s="38"/>
      <c r="K9" s="38"/>
      <c r="L9" s="38"/>
    </row>
    <row r="10" spans="1:12" ht="13.95" customHeight="1" x14ac:dyDescent="0.25">
      <c r="A10" s="26"/>
      <c r="B10" s="25" t="s">
        <v>33</v>
      </c>
      <c r="C10" s="25" t="s">
        <v>46</v>
      </c>
      <c r="D10" s="68">
        <v>13459</v>
      </c>
      <c r="E10" s="68">
        <v>13555</v>
      </c>
      <c r="F10" s="24">
        <v>3</v>
      </c>
      <c r="G10" s="23">
        <f t="shared" si="1"/>
        <v>7.1327736087376473E-3</v>
      </c>
      <c r="H10" s="29">
        <f t="shared" si="0"/>
        <v>1.6234407842338809</v>
      </c>
      <c r="I10" s="39"/>
      <c r="J10" s="38"/>
      <c r="K10" s="38"/>
      <c r="L10" s="38"/>
    </row>
    <row r="11" spans="1:12" ht="13.95" customHeight="1" x14ac:dyDescent="0.25">
      <c r="A11" s="26"/>
      <c r="B11" s="25" t="s">
        <v>34</v>
      </c>
      <c r="C11" s="25" t="s">
        <v>0</v>
      </c>
      <c r="D11" s="68">
        <v>12874</v>
      </c>
      <c r="E11" s="68">
        <v>12864</v>
      </c>
      <c r="F11" s="24">
        <v>4</v>
      </c>
      <c r="G11" s="23">
        <f t="shared" si="1"/>
        <v>-7.7675935995028737E-4</v>
      </c>
      <c r="H11" s="29">
        <f t="shared" si="0"/>
        <v>1.540681833152685</v>
      </c>
      <c r="I11" s="39"/>
      <c r="J11" s="38"/>
      <c r="K11" s="38"/>
      <c r="L11" s="38"/>
    </row>
    <row r="12" spans="1:12" ht="13.95" customHeight="1" x14ac:dyDescent="0.25">
      <c r="A12" s="26"/>
      <c r="B12" s="25" t="s">
        <v>15</v>
      </c>
      <c r="C12" s="25" t="s">
        <v>46</v>
      </c>
      <c r="D12" s="68">
        <v>12300</v>
      </c>
      <c r="E12" s="68">
        <v>12327</v>
      </c>
      <c r="F12" s="24">
        <v>5</v>
      </c>
      <c r="G12" s="23">
        <f t="shared" si="1"/>
        <v>2.1951219512195124E-3</v>
      </c>
      <c r="H12" s="29">
        <f t="shared" si="0"/>
        <v>1.4763669898377758</v>
      </c>
      <c r="I12" s="39"/>
      <c r="J12" s="38"/>
      <c r="K12" s="38"/>
      <c r="L12" s="38"/>
    </row>
    <row r="13" spans="1:12" ht="13.95" customHeight="1" x14ac:dyDescent="0.25">
      <c r="A13" s="26"/>
      <c r="B13" s="25" t="s">
        <v>35</v>
      </c>
      <c r="C13" s="25" t="s">
        <v>46</v>
      </c>
      <c r="D13" s="68">
        <v>10069.58</v>
      </c>
      <c r="E13" s="68">
        <v>10426</v>
      </c>
      <c r="F13" s="24">
        <v>6</v>
      </c>
      <c r="G13" s="23">
        <f t="shared" si="1"/>
        <v>3.5395716603870281E-2</v>
      </c>
      <c r="H13" s="29">
        <f t="shared" si="0"/>
        <v>1.2486900491643262</v>
      </c>
      <c r="I13" s="39"/>
      <c r="J13" s="38"/>
      <c r="K13" s="38"/>
      <c r="L13" s="38"/>
    </row>
    <row r="14" spans="1:12" ht="13.95" customHeight="1" x14ac:dyDescent="0.25">
      <c r="A14" s="26"/>
      <c r="B14" s="25" t="s">
        <v>36</v>
      </c>
      <c r="C14" s="25" t="s">
        <v>46</v>
      </c>
      <c r="D14" s="68">
        <v>9257.48</v>
      </c>
      <c r="E14" s="68">
        <v>9415</v>
      </c>
      <c r="F14" s="24">
        <v>7</v>
      </c>
      <c r="G14" s="23">
        <f t="shared" si="1"/>
        <v>1.701542968496831E-2</v>
      </c>
      <c r="H14" s="29">
        <f t="shared" si="0"/>
        <v>1.1276056793479889</v>
      </c>
      <c r="I14" s="39"/>
      <c r="J14" s="38"/>
      <c r="K14" s="38"/>
      <c r="L14" s="38"/>
    </row>
    <row r="15" spans="1:12" ht="13.95" customHeight="1" x14ac:dyDescent="0.25">
      <c r="A15" s="26"/>
      <c r="B15" s="25" t="s">
        <v>14</v>
      </c>
      <c r="C15" s="25" t="s">
        <v>46</v>
      </c>
      <c r="D15" s="68">
        <v>8649</v>
      </c>
      <c r="E15" s="68">
        <v>9314</v>
      </c>
      <c r="F15" s="24">
        <v>8</v>
      </c>
      <c r="G15" s="23">
        <f t="shared" si="1"/>
        <v>7.6887501445253789E-2</v>
      </c>
      <c r="H15" s="29">
        <f t="shared" si="0"/>
        <v>1.11550921905971</v>
      </c>
      <c r="I15" s="39"/>
      <c r="J15" s="38"/>
      <c r="K15" s="38"/>
      <c r="L15" s="38"/>
    </row>
    <row r="16" spans="1:12" ht="13.95" customHeight="1" x14ac:dyDescent="0.25">
      <c r="A16" s="26"/>
      <c r="B16" s="25" t="s">
        <v>37</v>
      </c>
      <c r="C16" s="25" t="s">
        <v>46</v>
      </c>
      <c r="D16" s="68">
        <v>8047</v>
      </c>
      <c r="E16" s="68">
        <v>8585</v>
      </c>
      <c r="F16" s="24">
        <v>9</v>
      </c>
      <c r="G16" s="23">
        <f t="shared" si="1"/>
        <v>6.6857213868522433E-2</v>
      </c>
      <c r="H16" s="29">
        <f t="shared" si="0"/>
        <v>1.0281991245037159</v>
      </c>
      <c r="I16" s="39"/>
      <c r="J16" s="38"/>
      <c r="K16" s="38"/>
      <c r="L16" s="38"/>
    </row>
    <row r="17" spans="1:12" ht="13.95" customHeight="1" x14ac:dyDescent="0.25">
      <c r="A17" s="26"/>
      <c r="B17" s="25" t="s">
        <v>38</v>
      </c>
      <c r="C17" s="25" t="s">
        <v>46</v>
      </c>
      <c r="D17" s="68">
        <v>8506</v>
      </c>
      <c r="E17" s="68">
        <v>8506</v>
      </c>
      <c r="F17" s="24">
        <v>10</v>
      </c>
      <c r="G17" s="23">
        <f t="shared" si="1"/>
        <v>0</v>
      </c>
      <c r="H17" s="29">
        <f t="shared" si="0"/>
        <v>1.0187375367534779</v>
      </c>
      <c r="I17" s="39"/>
      <c r="J17" s="38"/>
      <c r="K17" s="38"/>
      <c r="L17" s="38"/>
    </row>
    <row r="18" spans="1:12" ht="13.95" customHeight="1" x14ac:dyDescent="0.25">
      <c r="A18" s="26"/>
      <c r="B18" s="25" t="s">
        <v>13</v>
      </c>
      <c r="C18" s="25" t="s">
        <v>46</v>
      </c>
      <c r="D18" s="68">
        <v>8138</v>
      </c>
      <c r="E18" s="68">
        <v>8322</v>
      </c>
      <c r="F18" s="24">
        <v>11</v>
      </c>
      <c r="G18" s="23">
        <f t="shared" si="1"/>
        <v>2.2609977881543376E-2</v>
      </c>
      <c r="H18" s="29">
        <f t="shared" si="0"/>
        <v>0.9967004209807715</v>
      </c>
      <c r="I18" s="39"/>
      <c r="J18" s="38"/>
      <c r="K18" s="38"/>
      <c r="L18" s="38"/>
    </row>
    <row r="19" spans="1:12" ht="13.95" customHeight="1" x14ac:dyDescent="0.25">
      <c r="A19" s="26"/>
      <c r="B19" s="25" t="s">
        <v>12</v>
      </c>
      <c r="C19" s="25" t="s">
        <v>46</v>
      </c>
      <c r="D19" s="68">
        <v>7897</v>
      </c>
      <c r="E19" s="68">
        <v>7975</v>
      </c>
      <c r="F19" s="24">
        <v>12</v>
      </c>
      <c r="G19" s="23">
        <f t="shared" si="1"/>
        <v>9.8771685450170944E-3</v>
      </c>
      <c r="H19" s="29">
        <f t="shared" si="0"/>
        <v>0.95514129503985257</v>
      </c>
      <c r="I19" s="39"/>
      <c r="J19" s="38"/>
      <c r="K19" s="38"/>
      <c r="L19" s="38"/>
    </row>
    <row r="20" spans="1:12" ht="13.95" customHeight="1" x14ac:dyDescent="0.25">
      <c r="A20" s="32"/>
      <c r="B20" s="31" t="s">
        <v>1</v>
      </c>
      <c r="C20" s="31" t="s">
        <v>46</v>
      </c>
      <c r="D20" s="9">
        <v>6989</v>
      </c>
      <c r="E20" s="9">
        <v>7873</v>
      </c>
      <c r="F20" s="24">
        <v>13</v>
      </c>
      <c r="G20" s="8">
        <f t="shared" si="1"/>
        <v>0.12648447560452139</v>
      </c>
      <c r="H20" s="29">
        <f t="shared" si="0"/>
        <v>0.94292506781802621</v>
      </c>
      <c r="I20" s="41"/>
      <c r="J20" s="40"/>
      <c r="K20" s="40"/>
      <c r="L20" s="40"/>
    </row>
    <row r="21" spans="1:12" ht="13.95" customHeight="1" x14ac:dyDescent="0.25">
      <c r="A21" s="32"/>
      <c r="B21" s="31" t="s">
        <v>39</v>
      </c>
      <c r="C21" s="31" t="s">
        <v>46</v>
      </c>
      <c r="D21" s="9">
        <v>7554</v>
      </c>
      <c r="E21" s="9">
        <v>7818</v>
      </c>
      <c r="F21" s="24">
        <v>14</v>
      </c>
      <c r="G21" s="8">
        <f t="shared" si="1"/>
        <v>3.4948371723590152E-2</v>
      </c>
      <c r="H21" s="29">
        <f t="shared" si="0"/>
        <v>0.93633788647292382</v>
      </c>
      <c r="I21" s="41"/>
      <c r="J21" s="40"/>
      <c r="K21" s="40"/>
      <c r="L21" s="40"/>
    </row>
    <row r="22" spans="1:12" ht="13.95" customHeight="1" x14ac:dyDescent="0.25">
      <c r="A22" s="32"/>
      <c r="B22" s="31" t="s">
        <v>40</v>
      </c>
      <c r="C22" s="31" t="s">
        <v>46</v>
      </c>
      <c r="D22" s="9">
        <v>7726</v>
      </c>
      <c r="E22" s="9">
        <v>7726</v>
      </c>
      <c r="F22" s="24">
        <v>15</v>
      </c>
      <c r="G22" s="8">
        <f t="shared" si="1"/>
        <v>0</v>
      </c>
      <c r="H22" s="29">
        <f t="shared" si="0"/>
        <v>0.92531932858657062</v>
      </c>
      <c r="I22" s="41"/>
      <c r="J22" s="40"/>
      <c r="K22" s="40"/>
      <c r="L22" s="40"/>
    </row>
    <row r="23" spans="1:12" ht="13.95" customHeight="1" x14ac:dyDescent="0.25">
      <c r="A23" s="32"/>
      <c r="B23" s="31" t="s">
        <v>29</v>
      </c>
      <c r="C23" s="31" t="s">
        <v>46</v>
      </c>
      <c r="D23" s="43">
        <v>7404</v>
      </c>
      <c r="E23" s="43">
        <v>7713</v>
      </c>
      <c r="F23" s="24">
        <v>16</v>
      </c>
      <c r="G23" s="8">
        <f t="shared" si="1"/>
        <v>4.1734197730956241E-2</v>
      </c>
      <c r="H23" s="29">
        <f t="shared" si="0"/>
        <v>0.92376235845045551</v>
      </c>
      <c r="I23" s="41"/>
      <c r="J23" s="40"/>
      <c r="K23" s="40"/>
      <c r="L23" s="40"/>
    </row>
    <row r="24" spans="1:12" ht="13.95" customHeight="1" x14ac:dyDescent="0.25">
      <c r="A24" s="32"/>
      <c r="B24" s="31" t="s">
        <v>41</v>
      </c>
      <c r="C24" s="31" t="s">
        <v>46</v>
      </c>
      <c r="D24" s="69">
        <v>7353</v>
      </c>
      <c r="E24" s="69">
        <v>7660</v>
      </c>
      <c r="F24" s="24">
        <v>17</v>
      </c>
      <c r="G24" s="8">
        <f t="shared" si="1"/>
        <v>4.1751665986672105E-2</v>
      </c>
      <c r="H24" s="29">
        <f t="shared" si="0"/>
        <v>0.91741471097244764</v>
      </c>
      <c r="I24" s="41"/>
      <c r="J24" s="40"/>
      <c r="K24" s="40"/>
      <c r="L24" s="40"/>
    </row>
    <row r="25" spans="1:12" ht="13.95" customHeight="1" x14ac:dyDescent="0.25">
      <c r="A25" s="32"/>
      <c r="B25" s="31" t="s">
        <v>42</v>
      </c>
      <c r="C25" s="31" t="s">
        <v>46</v>
      </c>
      <c r="D25" s="9">
        <v>7622</v>
      </c>
      <c r="E25" s="9">
        <v>7442</v>
      </c>
      <c r="F25" s="24">
        <v>18</v>
      </c>
      <c r="G25" s="8">
        <f t="shared" si="1"/>
        <v>-2.3615848858567306E-2</v>
      </c>
      <c r="H25" s="29">
        <f t="shared" si="0"/>
        <v>0.89130551945913261</v>
      </c>
      <c r="I25" s="41"/>
      <c r="J25" s="40"/>
      <c r="K25" s="40"/>
      <c r="L25" s="40"/>
    </row>
    <row r="26" spans="1:12" ht="13.95" customHeight="1" x14ac:dyDescent="0.25">
      <c r="A26" s="32"/>
      <c r="B26" s="31" t="s">
        <v>30</v>
      </c>
      <c r="C26" s="31" t="s">
        <v>46</v>
      </c>
      <c r="D26" s="10">
        <v>6705</v>
      </c>
      <c r="E26" s="10">
        <v>6752</v>
      </c>
      <c r="F26" s="24">
        <v>19</v>
      </c>
      <c r="G26" s="8">
        <f t="shared" si="1"/>
        <v>7.0096942580164055E-3</v>
      </c>
      <c r="H26" s="29">
        <f t="shared" si="0"/>
        <v>0.80866633531148391</v>
      </c>
      <c r="I26" s="41"/>
      <c r="J26" s="40"/>
      <c r="K26" s="40"/>
      <c r="L26" s="40"/>
    </row>
    <row r="27" spans="1:12" ht="13.95" customHeight="1" x14ac:dyDescent="0.25">
      <c r="A27" s="42"/>
      <c r="B27" s="31" t="s">
        <v>43</v>
      </c>
      <c r="C27" s="31" t="s">
        <v>46</v>
      </c>
      <c r="D27" s="10">
        <v>6603</v>
      </c>
      <c r="E27" s="10">
        <v>6653</v>
      </c>
      <c r="F27" s="24">
        <v>20</v>
      </c>
      <c r="G27" s="8">
        <f t="shared" si="1"/>
        <v>7.5723156141147959E-3</v>
      </c>
      <c r="H27" s="29">
        <f t="shared" si="0"/>
        <v>0.7968094088902995</v>
      </c>
      <c r="I27" s="41"/>
      <c r="J27" s="40"/>
      <c r="K27" s="40"/>
      <c r="L27" s="40"/>
    </row>
    <row r="28" spans="1:12" ht="13.95" customHeight="1" x14ac:dyDescent="0.25">
      <c r="A28" s="32"/>
      <c r="B28" s="31" t="s">
        <v>10</v>
      </c>
      <c r="C28" s="31" t="s">
        <v>46</v>
      </c>
      <c r="D28" s="9">
        <v>6212</v>
      </c>
      <c r="E28" s="9">
        <v>6524</v>
      </c>
      <c r="F28" s="24">
        <v>21</v>
      </c>
      <c r="G28" s="8">
        <f t="shared" si="1"/>
        <v>5.0225370251126854E-2</v>
      </c>
      <c r="H28" s="29">
        <f t="shared" si="0"/>
        <v>0.78135947446269571</v>
      </c>
      <c r="I28" s="28"/>
      <c r="J28" s="40"/>
      <c r="K28" s="40"/>
      <c r="L28" s="40"/>
    </row>
    <row r="29" spans="1:12" ht="13.95" customHeight="1" x14ac:dyDescent="0.25">
      <c r="A29" s="32"/>
      <c r="B29" s="70" t="s">
        <v>11</v>
      </c>
      <c r="C29" s="70" t="s">
        <v>46</v>
      </c>
      <c r="D29" s="9">
        <v>6040</v>
      </c>
      <c r="E29" s="9">
        <v>6220</v>
      </c>
      <c r="F29" s="24">
        <v>22</v>
      </c>
      <c r="G29" s="8">
        <f t="shared" si="1"/>
        <v>2.9801324503311258E-2</v>
      </c>
      <c r="H29" s="29">
        <f t="shared" si="0"/>
        <v>0.74495032666431127</v>
      </c>
      <c r="I29" s="41"/>
      <c r="J29" s="40"/>
      <c r="K29" s="40"/>
      <c r="L29" s="40"/>
    </row>
    <row r="30" spans="1:12" ht="13.95" customHeight="1" x14ac:dyDescent="0.25">
      <c r="A30" s="21"/>
      <c r="B30" s="20" t="s">
        <v>9</v>
      </c>
      <c r="C30" s="95" t="s">
        <v>46</v>
      </c>
      <c r="D30" s="7">
        <v>5931</v>
      </c>
      <c r="E30" s="7">
        <v>6185</v>
      </c>
      <c r="F30" s="24">
        <v>23</v>
      </c>
      <c r="G30" s="6">
        <f t="shared" si="1"/>
        <v>4.2825830382734784E-2</v>
      </c>
      <c r="H30" s="17">
        <f t="shared" si="0"/>
        <v>0.7407584839901552</v>
      </c>
      <c r="I30" s="41"/>
      <c r="J30" s="40"/>
      <c r="K30" s="40"/>
      <c r="L30" s="40"/>
    </row>
    <row r="31" spans="1:12" ht="13.95" customHeight="1" x14ac:dyDescent="0.25">
      <c r="A31" s="71"/>
      <c r="B31" s="72" t="s">
        <v>8</v>
      </c>
      <c r="C31" s="96" t="s">
        <v>0</v>
      </c>
      <c r="D31" s="73">
        <v>4277.88</v>
      </c>
      <c r="E31" s="73">
        <v>4404.38</v>
      </c>
      <c r="F31" s="74">
        <v>24</v>
      </c>
      <c r="G31" s="75">
        <f t="shared" si="1"/>
        <v>2.9570721946384656E-2</v>
      </c>
      <c r="H31" s="75">
        <f t="shared" si="0"/>
        <v>0.52749908677713175</v>
      </c>
      <c r="I31" s="28"/>
      <c r="J31" s="27"/>
      <c r="K31" s="27"/>
      <c r="L31" s="27"/>
    </row>
    <row r="32" spans="1:12" ht="9" customHeight="1" x14ac:dyDescent="0.25">
      <c r="A32" s="76"/>
      <c r="B32" s="77"/>
      <c r="C32" s="97"/>
      <c r="D32" s="78"/>
      <c r="E32" s="78"/>
      <c r="F32" s="78"/>
      <c r="G32" s="79"/>
      <c r="H32" s="80"/>
      <c r="I32" s="28"/>
      <c r="J32" s="27"/>
      <c r="K32" s="27"/>
      <c r="L32" s="27"/>
    </row>
    <row r="33" spans="1:12" hidden="1" x14ac:dyDescent="0.25">
      <c r="A33" s="76"/>
      <c r="B33" s="81" t="s">
        <v>44</v>
      </c>
      <c r="C33" s="92"/>
      <c r="D33" s="82"/>
      <c r="E33" s="82"/>
      <c r="F33" s="83"/>
      <c r="G33" s="79" t="e">
        <f>(#REF!-#REF!)/#REF!</f>
        <v>#REF!</v>
      </c>
      <c r="H33" s="80"/>
      <c r="I33" s="13"/>
    </row>
    <row r="34" spans="1:12" x14ac:dyDescent="0.25">
      <c r="A34" s="101"/>
      <c r="B34" s="102" t="s">
        <v>7</v>
      </c>
      <c r="C34" s="102"/>
      <c r="D34" s="103">
        <f>AVERAGEA(D8:D30)</f>
        <v>8826.0895652173913</v>
      </c>
      <c r="E34" s="103">
        <f>AVERAGEA(E8:E30)</f>
        <v>9040.6626086956512</v>
      </c>
      <c r="F34" s="103"/>
      <c r="G34" s="104">
        <f>(E34-D34)/D34</f>
        <v>2.4311224341509941E-2</v>
      </c>
      <c r="H34" s="103"/>
      <c r="I34" s="39"/>
      <c r="J34" s="38"/>
      <c r="K34" s="38"/>
      <c r="L34" s="38"/>
    </row>
    <row r="35" spans="1:12" x14ac:dyDescent="0.25">
      <c r="A35" s="105"/>
      <c r="B35" s="106" t="s">
        <v>49</v>
      </c>
      <c r="C35" s="107"/>
      <c r="D35" s="108">
        <f>AVERAGEIFS(D8:D31,C8:C31,"&lt;&gt;X")</f>
        <v>8123.1030000000001</v>
      </c>
      <c r="E35" s="108">
        <f>AVERAGEIFS(E8:E31,C8:C31,"&lt;&gt;X")</f>
        <v>8349.5499999999993</v>
      </c>
      <c r="F35" s="108"/>
      <c r="G35" s="109">
        <f>(E35-D35)/D35</f>
        <v>2.7876908614848192E-2</v>
      </c>
      <c r="H35" s="108"/>
      <c r="I35" s="39"/>
      <c r="J35" s="38"/>
      <c r="K35" s="38"/>
      <c r="L35" s="38"/>
    </row>
    <row r="36" spans="1:12" ht="3" customHeight="1" x14ac:dyDescent="0.25">
      <c r="A36" s="13"/>
      <c r="B36" s="13"/>
      <c r="C36" s="13"/>
      <c r="D36" s="37"/>
      <c r="E36" s="37"/>
      <c r="F36" s="14"/>
      <c r="G36" s="14"/>
      <c r="H36" s="14"/>
      <c r="I36" s="13"/>
    </row>
    <row r="37" spans="1:12" ht="10.199999999999999" customHeight="1" x14ac:dyDescent="0.25">
      <c r="D37" s="35"/>
      <c r="E37" s="35"/>
    </row>
    <row r="38" spans="1:12" x14ac:dyDescent="0.25">
      <c r="B38" s="36" t="s">
        <v>23</v>
      </c>
      <c r="C38" s="36"/>
      <c r="D38" s="35"/>
      <c r="E38" s="35"/>
    </row>
    <row r="39" spans="1:12" ht="15" customHeight="1" x14ac:dyDescent="0.3">
      <c r="A39" s="51"/>
      <c r="B39" s="52"/>
      <c r="C39" s="93"/>
      <c r="D39" s="111" t="s">
        <v>22</v>
      </c>
      <c r="E39" s="112"/>
      <c r="F39" s="53"/>
      <c r="G39" s="54" t="s">
        <v>21</v>
      </c>
      <c r="H39" s="55" t="s">
        <v>19</v>
      </c>
      <c r="I39" s="34"/>
    </row>
    <row r="40" spans="1:12" x14ac:dyDescent="0.25">
      <c r="A40" s="56"/>
      <c r="B40" s="110" t="s">
        <v>50</v>
      </c>
      <c r="C40" s="90" t="s">
        <v>48</v>
      </c>
      <c r="D40" s="113"/>
      <c r="E40" s="114"/>
      <c r="F40" s="57" t="s">
        <v>20</v>
      </c>
      <c r="G40" s="58" t="s">
        <v>19</v>
      </c>
      <c r="H40" s="58" t="s">
        <v>18</v>
      </c>
      <c r="I40" s="33"/>
    </row>
    <row r="41" spans="1:12" ht="15.6" x14ac:dyDescent="0.3">
      <c r="A41" s="56"/>
      <c r="B41" s="59"/>
      <c r="C41" s="91" t="s">
        <v>47</v>
      </c>
      <c r="D41" s="60" t="str">
        <f>D7</f>
        <v>2012-13</v>
      </c>
      <c r="E41" s="60" t="str">
        <f>E7</f>
        <v>2013-14</v>
      </c>
      <c r="F41" s="61" t="s">
        <v>2</v>
      </c>
      <c r="G41" s="60" t="s">
        <v>17</v>
      </c>
      <c r="H41" s="60" t="s">
        <v>16</v>
      </c>
      <c r="I41" s="33"/>
    </row>
    <row r="42" spans="1:12" ht="13.95" customHeight="1" x14ac:dyDescent="0.25">
      <c r="A42" s="62"/>
      <c r="B42" s="63" t="s">
        <v>31</v>
      </c>
      <c r="C42" s="94" t="s">
        <v>0</v>
      </c>
      <c r="D42" s="64">
        <v>36665</v>
      </c>
      <c r="E42" s="64">
        <v>37062.239999999998</v>
      </c>
      <c r="F42" s="65">
        <v>1</v>
      </c>
      <c r="G42" s="66">
        <f>(E42-D42)/D42</f>
        <v>1.0834310650484057E-2</v>
      </c>
      <c r="H42" s="67">
        <f t="shared" ref="H42:H65" si="2">(E42/E$68)</f>
        <v>1.5965491839208346</v>
      </c>
      <c r="I42" s="13"/>
      <c r="J42" s="40"/>
    </row>
    <row r="43" spans="1:12" ht="13.95" customHeight="1" x14ac:dyDescent="0.25">
      <c r="A43" s="26"/>
      <c r="B43" s="25" t="s">
        <v>32</v>
      </c>
      <c r="C43" s="25" t="s">
        <v>0</v>
      </c>
      <c r="D43" s="68">
        <v>36755</v>
      </c>
      <c r="E43" s="68">
        <v>36774</v>
      </c>
      <c r="F43" s="24">
        <v>2</v>
      </c>
      <c r="G43" s="23">
        <f t="shared" ref="G43:G65" si="3">(E43-D43)/D43</f>
        <v>5.1693647122840435E-4</v>
      </c>
      <c r="H43" s="29">
        <f t="shared" si="2"/>
        <v>1.5841325211186581</v>
      </c>
      <c r="I43" s="39"/>
      <c r="J43" s="38"/>
      <c r="K43" s="38"/>
      <c r="L43" s="38"/>
    </row>
    <row r="44" spans="1:12" ht="13.95" customHeight="1" x14ac:dyDescent="0.25">
      <c r="A44" s="26"/>
      <c r="B44" s="25" t="s">
        <v>34</v>
      </c>
      <c r="C44" s="25" t="s">
        <v>0</v>
      </c>
      <c r="D44" s="68">
        <v>35752</v>
      </c>
      <c r="E44" s="68">
        <v>35742</v>
      </c>
      <c r="F44" s="24">
        <v>3</v>
      </c>
      <c r="G44" s="23">
        <f t="shared" si="3"/>
        <v>-2.7970463190870443E-4</v>
      </c>
      <c r="H44" s="29">
        <f t="shared" si="2"/>
        <v>1.5396765260733962</v>
      </c>
      <c r="I44" s="13"/>
    </row>
    <row r="45" spans="1:12" ht="13.95" customHeight="1" x14ac:dyDescent="0.25">
      <c r="A45" s="26"/>
      <c r="B45" s="25" t="s">
        <v>35</v>
      </c>
      <c r="C45" s="25" t="s">
        <v>46</v>
      </c>
      <c r="D45" s="68">
        <v>26265.58</v>
      </c>
      <c r="E45" s="68">
        <v>27108</v>
      </c>
      <c r="F45" s="24">
        <v>4</v>
      </c>
      <c r="G45" s="23">
        <f t="shared" si="3"/>
        <v>3.2073154295469516E-2</v>
      </c>
      <c r="H45" s="29">
        <f t="shared" si="2"/>
        <v>1.167745265200538</v>
      </c>
      <c r="I45" s="13"/>
    </row>
    <row r="46" spans="1:12" ht="13.95" customHeight="1" x14ac:dyDescent="0.25">
      <c r="A46" s="26"/>
      <c r="B46" s="25" t="s">
        <v>1</v>
      </c>
      <c r="C46" s="25" t="s">
        <v>46</v>
      </c>
      <c r="D46" s="68">
        <v>22265</v>
      </c>
      <c r="E46" s="68">
        <v>25790</v>
      </c>
      <c r="F46" s="24">
        <v>5</v>
      </c>
      <c r="G46" s="23">
        <f t="shared" si="3"/>
        <v>0.15832023355041544</v>
      </c>
      <c r="H46" s="29">
        <f t="shared" si="2"/>
        <v>1.1109691009857561</v>
      </c>
      <c r="I46" s="13"/>
    </row>
    <row r="47" spans="1:12" ht="13.95" customHeight="1" x14ac:dyDescent="0.25">
      <c r="A47" s="26"/>
      <c r="B47" s="25" t="s">
        <v>15</v>
      </c>
      <c r="C47" s="25" t="s">
        <v>46</v>
      </c>
      <c r="D47" s="68">
        <v>25382</v>
      </c>
      <c r="E47" s="68">
        <v>25409</v>
      </c>
      <c r="F47" s="24">
        <v>6</v>
      </c>
      <c r="G47" s="23">
        <f t="shared" si="3"/>
        <v>1.0637459617051455E-3</v>
      </c>
      <c r="H47" s="29">
        <f t="shared" si="2"/>
        <v>1.0945565679312552</v>
      </c>
      <c r="I47" s="13"/>
    </row>
    <row r="48" spans="1:12" ht="13.95" customHeight="1" x14ac:dyDescent="0.25">
      <c r="A48" s="26"/>
      <c r="B48" s="25" t="s">
        <v>14</v>
      </c>
      <c r="C48" s="25" t="s">
        <v>46</v>
      </c>
      <c r="D48" s="68">
        <v>24441</v>
      </c>
      <c r="E48" s="68">
        <v>25167</v>
      </c>
      <c r="F48" s="24">
        <v>7</v>
      </c>
      <c r="G48" s="23">
        <f t="shared" si="3"/>
        <v>2.970418558978765E-2</v>
      </c>
      <c r="H48" s="29">
        <f t="shared" si="2"/>
        <v>1.0841318094031998</v>
      </c>
      <c r="I48" s="13"/>
    </row>
    <row r="49" spans="1:9" ht="13.95" customHeight="1" x14ac:dyDescent="0.25">
      <c r="A49" s="26"/>
      <c r="B49" s="25" t="s">
        <v>38</v>
      </c>
      <c r="C49" s="25" t="s">
        <v>46</v>
      </c>
      <c r="D49" s="68">
        <v>25036</v>
      </c>
      <c r="E49" s="68">
        <v>25126</v>
      </c>
      <c r="F49" s="24">
        <v>8</v>
      </c>
      <c r="G49" s="23">
        <f t="shared" si="3"/>
        <v>3.5948234542259147E-3</v>
      </c>
      <c r="H49" s="29">
        <f t="shared" si="2"/>
        <v>1.0823656313054713</v>
      </c>
      <c r="I49" s="13"/>
    </row>
    <row r="50" spans="1:9" ht="13.95" customHeight="1" x14ac:dyDescent="0.25">
      <c r="A50" s="26"/>
      <c r="B50" s="25" t="s">
        <v>36</v>
      </c>
      <c r="C50" s="25" t="s">
        <v>46</v>
      </c>
      <c r="D50" s="68">
        <v>23366.480000000003</v>
      </c>
      <c r="E50" s="68">
        <v>23764</v>
      </c>
      <c r="F50" s="24">
        <v>9</v>
      </c>
      <c r="G50" s="23">
        <f t="shared" si="3"/>
        <v>1.7012404093384916E-2</v>
      </c>
      <c r="H50" s="29">
        <f t="shared" si="2"/>
        <v>1.0236940564492247</v>
      </c>
      <c r="I50" s="13"/>
    </row>
    <row r="51" spans="1:9" ht="13.95" customHeight="1" x14ac:dyDescent="0.25">
      <c r="A51" s="26"/>
      <c r="B51" s="31" t="s">
        <v>13</v>
      </c>
      <c r="C51" s="25" t="s">
        <v>46</v>
      </c>
      <c r="D51" s="68">
        <v>22322</v>
      </c>
      <c r="E51" s="68">
        <v>23514</v>
      </c>
      <c r="F51" s="24">
        <v>10</v>
      </c>
      <c r="G51" s="23">
        <f t="shared" si="3"/>
        <v>5.3400232954036377E-2</v>
      </c>
      <c r="H51" s="29">
        <f t="shared" si="2"/>
        <v>1.0129246778045391</v>
      </c>
      <c r="I51" s="13"/>
    </row>
    <row r="52" spans="1:9" ht="13.95" customHeight="1" x14ac:dyDescent="0.25">
      <c r="A52" s="26"/>
      <c r="B52" s="25" t="s">
        <v>37</v>
      </c>
      <c r="C52" s="25" t="s">
        <v>46</v>
      </c>
      <c r="D52" s="68">
        <v>20146</v>
      </c>
      <c r="E52" s="68">
        <v>21530</v>
      </c>
      <c r="F52" s="24">
        <v>11</v>
      </c>
      <c r="G52" s="23">
        <f t="shared" si="3"/>
        <v>6.8698500943115262E-2</v>
      </c>
      <c r="H52" s="29">
        <f t="shared" si="2"/>
        <v>0.92745888888031502</v>
      </c>
      <c r="I52" s="13"/>
    </row>
    <row r="53" spans="1:9" ht="13.95" customHeight="1" x14ac:dyDescent="0.25">
      <c r="A53" s="26"/>
      <c r="B53" s="31" t="s">
        <v>12</v>
      </c>
      <c r="C53" s="25" t="s">
        <v>46</v>
      </c>
      <c r="D53" s="68">
        <v>20647</v>
      </c>
      <c r="E53" s="68">
        <v>21302</v>
      </c>
      <c r="F53" s="24">
        <v>12</v>
      </c>
      <c r="G53" s="23">
        <f t="shared" si="3"/>
        <v>3.1723737104664113E-2</v>
      </c>
      <c r="H53" s="22">
        <f t="shared" si="2"/>
        <v>0.91763721555636191</v>
      </c>
      <c r="I53" s="13"/>
    </row>
    <row r="54" spans="1:9" ht="13.95" customHeight="1" x14ac:dyDescent="0.25">
      <c r="A54" s="32"/>
      <c r="B54" s="31" t="s">
        <v>30</v>
      </c>
      <c r="C54" s="31" t="s">
        <v>46</v>
      </c>
      <c r="D54" s="10">
        <v>20062</v>
      </c>
      <c r="E54" s="10">
        <v>20717</v>
      </c>
      <c r="F54" s="30">
        <v>13</v>
      </c>
      <c r="G54" s="8">
        <f t="shared" si="3"/>
        <v>3.2648788754859936E-2</v>
      </c>
      <c r="H54" s="29">
        <f t="shared" si="2"/>
        <v>0.89243686952779788</v>
      </c>
      <c r="I54" s="13"/>
    </row>
    <row r="55" spans="1:9" ht="13.95" customHeight="1" x14ac:dyDescent="0.25">
      <c r="A55" s="32"/>
      <c r="B55" s="31" t="s">
        <v>43</v>
      </c>
      <c r="C55" s="31" t="s">
        <v>46</v>
      </c>
      <c r="D55" s="84">
        <v>20513</v>
      </c>
      <c r="E55" s="84">
        <v>20563</v>
      </c>
      <c r="F55" s="30">
        <v>14</v>
      </c>
      <c r="G55" s="8">
        <f t="shared" si="3"/>
        <v>2.4374786720616193E-3</v>
      </c>
      <c r="H55" s="29">
        <f t="shared" si="2"/>
        <v>0.8858029322826716</v>
      </c>
      <c r="I55" s="13"/>
    </row>
    <row r="56" spans="1:9" ht="13.95" customHeight="1" x14ac:dyDescent="0.25">
      <c r="A56" s="32"/>
      <c r="B56" s="31" t="s">
        <v>40</v>
      </c>
      <c r="C56" s="31" t="s">
        <v>46</v>
      </c>
      <c r="D56" s="9">
        <v>19838</v>
      </c>
      <c r="E56" s="9">
        <v>20278</v>
      </c>
      <c r="F56" s="30">
        <v>15</v>
      </c>
      <c r="G56" s="8">
        <f t="shared" si="3"/>
        <v>2.2179655207178142E-2</v>
      </c>
      <c r="H56" s="29">
        <f t="shared" si="2"/>
        <v>0.87352584062773009</v>
      </c>
      <c r="I56" s="13"/>
    </row>
    <row r="57" spans="1:9" ht="13.95" customHeight="1" x14ac:dyDescent="0.25">
      <c r="A57" s="32"/>
      <c r="B57" s="31" t="s">
        <v>42</v>
      </c>
      <c r="C57" s="31" t="s">
        <v>46</v>
      </c>
      <c r="D57" s="9">
        <v>19637</v>
      </c>
      <c r="E57" s="9">
        <v>20027</v>
      </c>
      <c r="F57" s="30">
        <v>16</v>
      </c>
      <c r="G57" s="8">
        <f t="shared" si="3"/>
        <v>1.9860467484850028E-2</v>
      </c>
      <c r="H57" s="29">
        <f t="shared" si="2"/>
        <v>0.8627133844684659</v>
      </c>
      <c r="I57" s="13"/>
    </row>
    <row r="58" spans="1:9" ht="13.95" customHeight="1" x14ac:dyDescent="0.25">
      <c r="A58" s="32"/>
      <c r="B58" s="31" t="s">
        <v>33</v>
      </c>
      <c r="C58" s="31" t="s">
        <v>46</v>
      </c>
      <c r="D58" s="9">
        <v>18709</v>
      </c>
      <c r="E58" s="9">
        <v>19805</v>
      </c>
      <c r="F58" s="30">
        <v>17</v>
      </c>
      <c r="G58" s="8">
        <f t="shared" si="3"/>
        <v>5.8581431396654018E-2</v>
      </c>
      <c r="H58" s="29">
        <f t="shared" si="2"/>
        <v>0.85315017623198519</v>
      </c>
      <c r="I58" s="13"/>
    </row>
    <row r="59" spans="1:9" ht="13.95" customHeight="1" x14ac:dyDescent="0.25">
      <c r="A59" s="32"/>
      <c r="B59" s="31" t="s">
        <v>11</v>
      </c>
      <c r="C59" s="31" t="s">
        <v>46</v>
      </c>
      <c r="D59" s="9">
        <v>19068</v>
      </c>
      <c r="E59" s="9">
        <v>19644</v>
      </c>
      <c r="F59" s="30">
        <v>18</v>
      </c>
      <c r="G59" s="8">
        <f t="shared" si="3"/>
        <v>3.0207677784770296E-2</v>
      </c>
      <c r="H59" s="29">
        <f t="shared" si="2"/>
        <v>0.84621469638480773</v>
      </c>
      <c r="I59" s="13"/>
    </row>
    <row r="60" spans="1:9" ht="13.95" customHeight="1" x14ac:dyDescent="0.25">
      <c r="A60" s="32"/>
      <c r="B60" s="25" t="s">
        <v>10</v>
      </c>
      <c r="C60" s="25" t="s">
        <v>46</v>
      </c>
      <c r="D60" s="85">
        <v>19000</v>
      </c>
      <c r="E60" s="85">
        <v>19600</v>
      </c>
      <c r="F60" s="30">
        <v>19</v>
      </c>
      <c r="G60" s="8">
        <f t="shared" si="3"/>
        <v>3.1578947368421054E-2</v>
      </c>
      <c r="H60" s="29">
        <f t="shared" si="2"/>
        <v>0.84431928574334303</v>
      </c>
      <c r="I60" s="13"/>
    </row>
    <row r="61" spans="1:9" ht="13.95" customHeight="1" x14ac:dyDescent="0.25">
      <c r="A61" s="32"/>
      <c r="B61" s="31" t="s">
        <v>39</v>
      </c>
      <c r="C61" s="31" t="s">
        <v>46</v>
      </c>
      <c r="D61" s="9">
        <v>18434</v>
      </c>
      <c r="E61" s="9">
        <v>19074</v>
      </c>
      <c r="F61" s="30">
        <v>20</v>
      </c>
      <c r="G61" s="8">
        <f t="shared" si="3"/>
        <v>3.4718455028751219E-2</v>
      </c>
      <c r="H61" s="29">
        <f t="shared" si="2"/>
        <v>0.82166051307492471</v>
      </c>
      <c r="I61" s="13"/>
    </row>
    <row r="62" spans="1:9" ht="13.95" customHeight="1" x14ac:dyDescent="0.25">
      <c r="A62" s="32"/>
      <c r="B62" s="31" t="s">
        <v>41</v>
      </c>
      <c r="C62" s="31" t="s">
        <v>46</v>
      </c>
      <c r="D62" s="10">
        <v>17599</v>
      </c>
      <c r="E62" s="10">
        <v>18242</v>
      </c>
      <c r="F62" s="30">
        <v>21</v>
      </c>
      <c r="G62" s="8">
        <f t="shared" si="3"/>
        <v>3.6536166827660664E-2</v>
      </c>
      <c r="H62" s="29">
        <f t="shared" si="2"/>
        <v>0.78582002094541137</v>
      </c>
      <c r="I62" s="13"/>
    </row>
    <row r="63" spans="1:9" ht="13.95" customHeight="1" x14ac:dyDescent="0.25">
      <c r="A63" s="21"/>
      <c r="B63" s="20" t="s">
        <v>9</v>
      </c>
      <c r="C63" s="95" t="s">
        <v>46</v>
      </c>
      <c r="D63" s="7">
        <v>17078</v>
      </c>
      <c r="E63" s="7">
        <v>17888</v>
      </c>
      <c r="F63" s="24">
        <v>22</v>
      </c>
      <c r="G63" s="6">
        <f t="shared" si="3"/>
        <v>4.7429441386579223E-2</v>
      </c>
      <c r="H63" s="17">
        <f t="shared" si="2"/>
        <v>0.77057058078453677</v>
      </c>
      <c r="I63" s="13"/>
    </row>
    <row r="64" spans="1:9" ht="13.95" customHeight="1" x14ac:dyDescent="0.25">
      <c r="A64" s="71"/>
      <c r="B64" s="72" t="s">
        <v>8</v>
      </c>
      <c r="C64" s="96" t="s">
        <v>0</v>
      </c>
      <c r="D64" s="73">
        <v>13487.880000000001</v>
      </c>
      <c r="E64" s="73">
        <v>14124.38</v>
      </c>
      <c r="F64" s="74">
        <v>23</v>
      </c>
      <c r="G64" s="75">
        <f t="shared" si="3"/>
        <v>4.7190514743606714E-2</v>
      </c>
      <c r="H64" s="75">
        <f t="shared" si="2"/>
        <v>0.60844318536569175</v>
      </c>
      <c r="I64" s="13"/>
    </row>
    <row r="65" spans="1:12" ht="13.95" customHeight="1" x14ac:dyDescent="0.25">
      <c r="A65" s="86"/>
      <c r="B65" s="77" t="s">
        <v>29</v>
      </c>
      <c r="C65" s="98" t="s">
        <v>46</v>
      </c>
      <c r="D65" s="19">
        <v>9350</v>
      </c>
      <c r="E65" s="19">
        <v>9795</v>
      </c>
      <c r="F65" s="18">
        <v>24</v>
      </c>
      <c r="G65" s="6">
        <f t="shared" si="3"/>
        <v>4.7593582887700533E-2</v>
      </c>
      <c r="H65" s="17">
        <f t="shared" si="2"/>
        <v>0.42194425529877783</v>
      </c>
      <c r="I65" s="13"/>
    </row>
    <row r="66" spans="1:12" ht="9" customHeight="1" x14ac:dyDescent="0.25">
      <c r="A66" s="16"/>
      <c r="B66" s="87"/>
      <c r="C66" s="98"/>
      <c r="D66" s="78"/>
      <c r="E66" s="78"/>
      <c r="F66" s="88"/>
      <c r="G66" s="79"/>
      <c r="H66" s="80"/>
      <c r="I66" s="13"/>
    </row>
    <row r="67" spans="1:12" hidden="1" x14ac:dyDescent="0.25">
      <c r="A67" s="16"/>
      <c r="B67" s="15" t="s">
        <v>44</v>
      </c>
      <c r="C67" s="99"/>
      <c r="D67" s="82"/>
      <c r="E67" s="82"/>
      <c r="F67" s="83"/>
      <c r="G67" s="79" t="e">
        <f>(#REF!-#REF!)/#REF!</f>
        <v>#REF!</v>
      </c>
      <c r="H67" s="80"/>
      <c r="I67" s="13"/>
    </row>
    <row r="68" spans="1:12" x14ac:dyDescent="0.25">
      <c r="A68" s="101"/>
      <c r="B68" s="102" t="s">
        <v>7</v>
      </c>
      <c r="C68" s="102"/>
      <c r="D68" s="103">
        <f>AVERAGEA(D42:D63,D65)</f>
        <v>22536.133043478265</v>
      </c>
      <c r="E68" s="103">
        <f>AVERAGEA(E42:E63,E65)</f>
        <v>23213.966956521737</v>
      </c>
      <c r="F68" s="103"/>
      <c r="G68" s="104">
        <f>(E68-D68)/D68</f>
        <v>3.007764960100956E-2</v>
      </c>
      <c r="H68" s="103"/>
      <c r="I68" s="13"/>
    </row>
    <row r="69" spans="1:12" x14ac:dyDescent="0.25">
      <c r="A69" s="105"/>
      <c r="B69" s="106" t="s">
        <v>49</v>
      </c>
      <c r="C69" s="107"/>
      <c r="D69" s="108">
        <f>AVERAGEIFS(D42:D65,C42:C65,"&lt;&gt;X")</f>
        <v>20457.953000000001</v>
      </c>
      <c r="E69" s="108">
        <f>AVERAGEIFS(E42:E65,C42:C65,"&lt;&gt;X")</f>
        <v>21217.15</v>
      </c>
      <c r="F69" s="108"/>
      <c r="G69" s="109">
        <f>(E69-D69)/D69</f>
        <v>3.7110115562392777E-2</v>
      </c>
      <c r="H69" s="108"/>
      <c r="I69" s="39"/>
      <c r="J69" s="38"/>
      <c r="K69" s="38"/>
      <c r="L69" s="38"/>
    </row>
    <row r="70" spans="1:12" ht="3" customHeight="1" x14ac:dyDescent="0.25">
      <c r="A70" s="13"/>
      <c r="B70" s="13"/>
      <c r="C70" s="13"/>
      <c r="D70" s="14"/>
      <c r="E70" s="14"/>
      <c r="F70" s="14"/>
      <c r="G70" s="14"/>
      <c r="H70" s="14"/>
      <c r="I70" s="13"/>
    </row>
    <row r="71" spans="1:12" ht="13.2" customHeight="1" x14ac:dyDescent="0.25">
      <c r="A71" s="89" t="s">
        <v>52</v>
      </c>
    </row>
    <row r="72" spans="1:12" ht="13.2" customHeight="1" x14ac:dyDescent="0.25">
      <c r="A72" s="89" t="s">
        <v>53</v>
      </c>
    </row>
    <row r="73" spans="1:12" s="1" customFormat="1" x14ac:dyDescent="0.25">
      <c r="A73" s="5" t="s">
        <v>45</v>
      </c>
      <c r="D73" s="2"/>
      <c r="E73" s="2"/>
      <c r="F73" s="2"/>
      <c r="G73" s="2"/>
      <c r="H73" s="4"/>
      <c r="I73" s="4" t="s">
        <v>6</v>
      </c>
    </row>
    <row r="74" spans="1:12" s="1" customFormat="1" x14ac:dyDescent="0.25">
      <c r="A74" s="5" t="s">
        <v>5</v>
      </c>
      <c r="D74" s="2"/>
      <c r="E74" s="2"/>
      <c r="F74" s="2"/>
      <c r="G74" s="2"/>
      <c r="H74" s="4"/>
      <c r="I74" s="4" t="s">
        <v>4</v>
      </c>
    </row>
    <row r="75" spans="1:12" s="1" customFormat="1" x14ac:dyDescent="0.25">
      <c r="A75" s="3" t="s">
        <v>3</v>
      </c>
      <c r="D75" s="2"/>
      <c r="E75" s="2"/>
      <c r="F75" s="2"/>
      <c r="G75" s="2"/>
      <c r="H75" s="115">
        <v>41646</v>
      </c>
      <c r="I75" s="116"/>
    </row>
    <row r="84" spans="4:4" x14ac:dyDescent="0.25">
      <c r="D84" s="100"/>
    </row>
  </sheetData>
  <mergeCells count="3">
    <mergeCell ref="D5:E6"/>
    <mergeCell ref="D39:E40"/>
    <mergeCell ref="H75:I75"/>
  </mergeCells>
  <printOptions horizontalCentered="1"/>
  <pageMargins left="0.45" right="0.45" top="0.3" bottom="0.35" header="0.5" footer="0.25"/>
  <pageSetup scale="75" firstPageNumber="34" orientation="portrait" useFirstPageNumber="1" r:id="rId1"/>
  <headerFooter alignWithMargins="0"/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LdUg</vt:lpstr>
      <vt:lpstr>LdUg!Database</vt:lpstr>
      <vt:lpstr>LdUg!Database_MI</vt:lpstr>
      <vt:lpstr>LdUg!NONRES</vt:lpstr>
      <vt:lpstr>LdUg!Print_Area</vt:lpstr>
      <vt:lpstr>LdUg!Print_Area_MI</vt:lpstr>
    </vt:vector>
  </TitlesOfParts>
  <Company>University of Wyoming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Institutional Analysis</dc:creator>
  <cp:lastModifiedBy>Institutional Analysis</cp:lastModifiedBy>
  <cp:lastPrinted>2014-01-15T21:49:07Z</cp:lastPrinted>
  <dcterms:created xsi:type="dcterms:W3CDTF">2013-11-07T16:56:53Z</dcterms:created>
  <dcterms:modified xsi:type="dcterms:W3CDTF">2014-02-06T21:32:45Z</dcterms:modified>
</cp:coreProperties>
</file>