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508" yWindow="-12" windowWidth="11544" windowHeight="10740" tabRatio="601"/>
  </bookViews>
  <sheets>
    <sheet name="Ugrad" sheetId="15" r:id="rId1"/>
  </sheets>
  <definedNames>
    <definedName name="_Fill" localSheetId="0" hidden="1">#REF!</definedName>
    <definedName name="_Fill" hidden="1">#REF!</definedName>
    <definedName name="COPY" localSheetId="0">#REF!</definedName>
    <definedName name="COPY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NONRES" localSheetId="0">#REF!</definedName>
    <definedName name="NONRES">#REF!</definedName>
    <definedName name="NOTE">#N/A</definedName>
    <definedName name="NR" localSheetId="0">#REF!</definedName>
    <definedName name="NR">#REF!</definedName>
    <definedName name="PERCENT">#N/A</definedName>
    <definedName name="Print_Area_MI" localSheetId="0">#REF!</definedName>
    <definedName name="Print_Area_MI">#REF!</definedName>
    <definedName name="_xlnm.Print_Titles" localSheetId="0">Ugrad!$1:$7</definedName>
    <definedName name="RES" localSheetId="0">#REF!</definedName>
    <definedName name="RES">#REF!</definedName>
    <definedName name="TrusteeGrad" localSheetId="0">#REF!</definedName>
    <definedName name="TrusteeGrad">#REF!</definedName>
  </definedNames>
  <calcPr calcId="145621"/>
</workbook>
</file>

<file path=xl/calcChain.xml><?xml version="1.0" encoding="utf-8"?>
<calcChain xmlns="http://schemas.openxmlformats.org/spreadsheetml/2006/main">
  <c r="F182" i="15" l="1"/>
  <c r="E182" i="15"/>
  <c r="C182" i="15"/>
  <c r="B182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C97" i="15"/>
  <c r="D97" i="15" s="1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182" i="15" l="1"/>
  <c r="F97" i="15" l="1"/>
  <c r="G180" i="15" l="1"/>
  <c r="G179" i="15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5" i="15"/>
  <c r="G164" i="15"/>
  <c r="G163" i="15"/>
  <c r="G162" i="15"/>
  <c r="G161" i="15"/>
  <c r="G160" i="15"/>
  <c r="G159" i="15"/>
  <c r="G158" i="15"/>
  <c r="G157" i="15"/>
  <c r="G156" i="15"/>
  <c r="G155" i="15"/>
  <c r="G154" i="15"/>
  <c r="G153" i="15"/>
  <c r="G152" i="15"/>
  <c r="G151" i="15"/>
  <c r="G150" i="15"/>
  <c r="G149" i="15"/>
  <c r="G148" i="15"/>
  <c r="G147" i="15"/>
  <c r="G146" i="15"/>
  <c r="G145" i="15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0" i="15"/>
  <c r="G9" i="15"/>
  <c r="G8" i="15"/>
  <c r="G11" i="15"/>
  <c r="G182" i="15" l="1"/>
</calcChain>
</file>

<file path=xl/comments1.xml><?xml version="1.0" encoding="utf-8"?>
<comments xmlns="http://schemas.openxmlformats.org/spreadsheetml/2006/main">
  <authors>
    <author>Institutional Analysis</author>
  </authors>
  <commentList>
    <comment ref="A47" authorId="0">
      <text>
        <r>
          <rPr>
            <b/>
            <sz val="8"/>
            <color indexed="81"/>
            <rFont val="Tahoma"/>
            <family val="2"/>
          </rPr>
          <t>Institutional Analysis:</t>
        </r>
        <r>
          <rPr>
            <sz val="8"/>
            <color indexed="81"/>
            <rFont val="Tahoma"/>
            <family val="2"/>
          </rPr>
          <t xml:space="preserve">
Formerly the University of Missouri - Rolla</t>
        </r>
      </text>
    </comment>
  </commentList>
</comments>
</file>

<file path=xl/sharedStrings.xml><?xml version="1.0" encoding="utf-8"?>
<sst xmlns="http://schemas.openxmlformats.org/spreadsheetml/2006/main" count="229" uniqueCount="193">
  <si>
    <t>Bowie State University</t>
  </si>
  <si>
    <t>Central Michigan University</t>
  </si>
  <si>
    <t>East Carolina University</t>
  </si>
  <si>
    <t>East Tennessee State University</t>
  </si>
  <si>
    <t>Florida Agricultural and Mechanical University</t>
  </si>
  <si>
    <t>Georgia Southern University</t>
  </si>
  <si>
    <t>Indiana University</t>
  </si>
  <si>
    <t>Jackson State University</t>
  </si>
  <si>
    <t>Lamar University</t>
  </si>
  <si>
    <t>Louisiana State University</t>
  </si>
  <si>
    <t>Louisiana Tech University</t>
  </si>
  <si>
    <t>Michigan Technological University</t>
  </si>
  <si>
    <t>Missouri University of Science &amp; Technology</t>
  </si>
  <si>
    <t>Morgan State University</t>
  </si>
  <si>
    <t>New Jersey Institute of Technology</t>
  </si>
  <si>
    <t>North Carolina A &amp; T State University</t>
  </si>
  <si>
    <t>Oakland University</t>
  </si>
  <si>
    <t>Sam Houston State University</t>
  </si>
  <si>
    <t>South Carolina State University</t>
  </si>
  <si>
    <t>Texas A&amp;M University - Main Campus</t>
  </si>
  <si>
    <t>Texas Tech University</t>
  </si>
  <si>
    <t>University of Alabama in Huntsville</t>
  </si>
  <si>
    <t>University of Arkansas at Little Rock</t>
  </si>
  <si>
    <t>University of Delaware</t>
  </si>
  <si>
    <t>University of Louisiana at Lafayette</t>
  </si>
  <si>
    <t>University of Maryland - College Park</t>
  </si>
  <si>
    <t>University of Maryland - Baltimore County</t>
  </si>
  <si>
    <t>University of Nebraska at Omaha</t>
  </si>
  <si>
    <t>University of Nevada - Las Vegas</t>
  </si>
  <si>
    <t>University of New Orleans</t>
  </si>
  <si>
    <t>University of North Carolina at Charlotte</t>
  </si>
  <si>
    <t>University of North Dakota</t>
  </si>
  <si>
    <t>University of Oklahoma - Norman</t>
  </si>
  <si>
    <t>University of Pittsburgh - Pittsburgh Campus</t>
  </si>
  <si>
    <t>University of South Alabama</t>
  </si>
  <si>
    <t>University of South Florida</t>
  </si>
  <si>
    <t>University of Washington</t>
  </si>
  <si>
    <t>University of Texas at El Paso</t>
  </si>
  <si>
    <t>University of Texas at San Antonio</t>
  </si>
  <si>
    <t>University of West Florida</t>
  </si>
  <si>
    <t>N/A</t>
  </si>
  <si>
    <t>Source:  Telephone surveys, mail surveys, web surveys, and web sites.</t>
  </si>
  <si>
    <t>OIA:SDW</t>
  </si>
  <si>
    <t>P13.052</t>
  </si>
  <si>
    <t>AVERAGE (excluding UW)</t>
  </si>
  <si>
    <t>UNIVERSITY OF WYOMING</t>
  </si>
  <si>
    <t>Utah State University</t>
  </si>
  <si>
    <t>University of Idaho</t>
  </si>
  <si>
    <t>New Mexico State University</t>
  </si>
  <si>
    <t>University of New Mexico</t>
  </si>
  <si>
    <t>University of Nebraska - Lincoln</t>
  </si>
  <si>
    <t>Oregon State University</t>
  </si>
  <si>
    <t>University of Utah</t>
  </si>
  <si>
    <t>Colorado State University</t>
  </si>
  <si>
    <t>Washington State University</t>
  </si>
  <si>
    <t>University of Arizona</t>
  </si>
  <si>
    <t>University of Oregon</t>
  </si>
  <si>
    <t>Change</t>
  </si>
  <si>
    <t>%</t>
  </si>
  <si>
    <t>Yearly</t>
  </si>
  <si>
    <t>2013-14</t>
  </si>
  <si>
    <t>2012-13</t>
  </si>
  <si>
    <t>South Dakota State University</t>
  </si>
  <si>
    <t>University of South Dakota</t>
  </si>
  <si>
    <t>Idaho State University</t>
  </si>
  <si>
    <t>Montana State University - Bozeman</t>
  </si>
  <si>
    <t>Arizona State University</t>
  </si>
  <si>
    <t>University of Colorado Boulder</t>
  </si>
  <si>
    <t>Texas A&amp;M University - Kingsville</t>
  </si>
  <si>
    <t>Texas A&amp;M University - Corpus Christi</t>
  </si>
  <si>
    <t>University of Massachusetts - Boston</t>
  </si>
  <si>
    <t>University of California - Berkeley</t>
  </si>
  <si>
    <t>Kansas State University</t>
  </si>
  <si>
    <t>University of Arkansas - Fayetteville</t>
  </si>
  <si>
    <t>Iowa State University</t>
  </si>
  <si>
    <t>North Dakota State University</t>
  </si>
  <si>
    <t>Oklahoma State University</t>
  </si>
  <si>
    <t>Penn State University</t>
  </si>
  <si>
    <t>University of Illinois at Urbana - Champaign</t>
  </si>
  <si>
    <t>University of California - Irvine</t>
  </si>
  <si>
    <t>University of California - Davis</t>
  </si>
  <si>
    <t>University of California - Santa Barbara</t>
  </si>
  <si>
    <t>University of Minnesota - Twin Cities</t>
  </si>
  <si>
    <t>Rutgers State University - New Brunswick</t>
  </si>
  <si>
    <t>University of California - San Diego</t>
  </si>
  <si>
    <t>University of Michigan</t>
  </si>
  <si>
    <t>Michigan State University</t>
  </si>
  <si>
    <t>University of California - Los Angeles</t>
  </si>
  <si>
    <t>University of Virginia</t>
  </si>
  <si>
    <t>University of Rhode Island</t>
  </si>
  <si>
    <t>Virginia Tech</t>
  </si>
  <si>
    <t>Georgia Institute of Technology</t>
  </si>
  <si>
    <t>University of Wisconsin - Madison</t>
  </si>
  <si>
    <t>University of Kansas - Main Campus</t>
  </si>
  <si>
    <t>Ohio State University</t>
  </si>
  <si>
    <t>Purdue University</t>
  </si>
  <si>
    <t>University of Texas - Austin</t>
  </si>
  <si>
    <t>University of Missouri - Columbia</t>
  </si>
  <si>
    <t>SUNY - Buffalo</t>
  </si>
  <si>
    <t>University of North Carolina - Chapel Hill</t>
  </si>
  <si>
    <t>North Carolina State University</t>
  </si>
  <si>
    <t>University of Iowa</t>
  </si>
  <si>
    <t>SUNY - Stony Brook</t>
  </si>
  <si>
    <t>University of Nevada - Reno</t>
  </si>
  <si>
    <t>University of Florida</t>
  </si>
  <si>
    <t>*  These figures are for undergraduate first-time, full-time students with an academic year of</t>
  </si>
  <si>
    <t>University of New Hampshire</t>
  </si>
  <si>
    <t>Colorado School of Mines</t>
  </si>
  <si>
    <t>University of Vermont</t>
  </si>
  <si>
    <t>University of California - Riverside</t>
  </si>
  <si>
    <t>Temple University</t>
  </si>
  <si>
    <t>Miami University - Oxford</t>
  </si>
  <si>
    <t>College of William and Mary</t>
  </si>
  <si>
    <t>University of California - Santa Cruz</t>
  </si>
  <si>
    <t>University of Massachusetts Amherst</t>
  </si>
  <si>
    <t>University of Illinois - Chicago</t>
  </si>
  <si>
    <t>Clemson University</t>
  </si>
  <si>
    <t>Illinois State University</t>
  </si>
  <si>
    <t>Rutgers State University - Newark</t>
  </si>
  <si>
    <t>University of Massachusetts - Lowell</t>
  </si>
  <si>
    <t>University of Texas - Dallas</t>
  </si>
  <si>
    <t>Southern Illinois University - Carbondale</t>
  </si>
  <si>
    <t>Northern Illinois University</t>
  </si>
  <si>
    <t>University of Connecticut</t>
  </si>
  <si>
    <t>University of Cincinnati</t>
  </si>
  <si>
    <t>University of Maine</t>
  </si>
  <si>
    <t>University of South Carolina - Columbia</t>
  </si>
  <si>
    <t>Bowling Green State University</t>
  </si>
  <si>
    <t>Ohio University</t>
  </si>
  <si>
    <t>University of Wisconsin - Milwaukee</t>
  </si>
  <si>
    <t>Wayne State University</t>
  </si>
  <si>
    <t>Western Michigan University</t>
  </si>
  <si>
    <t>University of Houston</t>
  </si>
  <si>
    <t>Virginia Commonwealth University</t>
  </si>
  <si>
    <t>University of Akron</t>
  </si>
  <si>
    <t>University of Georgia</t>
  </si>
  <si>
    <t>University of Kentucky</t>
  </si>
  <si>
    <t>Kent State University</t>
  </si>
  <si>
    <t>Georgia State University</t>
  </si>
  <si>
    <t>George Mason University</t>
  </si>
  <si>
    <t>University of Louisville</t>
  </si>
  <si>
    <t>Auburn University</t>
  </si>
  <si>
    <t>University of Hawaii at Manoa</t>
  </si>
  <si>
    <t>Cleveland State University</t>
  </si>
  <si>
    <t>University of Missouri - St. Louis</t>
  </si>
  <si>
    <t>University of Missouri - Kansas City</t>
  </si>
  <si>
    <t>Northern Arizona University</t>
  </si>
  <si>
    <t>University of Alabama</t>
  </si>
  <si>
    <t>University of Tennessee - Knoxville</t>
  </si>
  <si>
    <t>University of Toledo</t>
  </si>
  <si>
    <t>Ball State University</t>
  </si>
  <si>
    <t>University of Texas - Arlington</t>
  </si>
  <si>
    <t>University of North Texas</t>
  </si>
  <si>
    <t>University of Northern Colorado</t>
  </si>
  <si>
    <t>Indiana University of Pennsylvania</t>
  </si>
  <si>
    <t>Indiana University - Purdue University Indianapolis</t>
  </si>
  <si>
    <t>Old Dominion University</t>
  </si>
  <si>
    <t>University of Alabama at Birmingham</t>
  </si>
  <si>
    <t>Wright State University</t>
  </si>
  <si>
    <t>University of Memphis</t>
  </si>
  <si>
    <t>Indiana State University</t>
  </si>
  <si>
    <t>Portland State University</t>
  </si>
  <si>
    <t>Texas Southern University</t>
  </si>
  <si>
    <t>SUNY - Binghamton</t>
  </si>
  <si>
    <t>SUNY - Albany</t>
  </si>
  <si>
    <t>Middle Tennessee State University</t>
  </si>
  <si>
    <t>San Diego State University</t>
  </si>
  <si>
    <t>SUNY - College of Environmental Science &amp; Forestry</t>
  </si>
  <si>
    <t>Tennessee State University</t>
  </si>
  <si>
    <t>Texas Woman's University</t>
  </si>
  <si>
    <t>Texas A&amp;M University - Commerce</t>
  </si>
  <si>
    <t>University of Alaska - Fairbanks</t>
  </si>
  <si>
    <t>Florida International University</t>
  </si>
  <si>
    <t>Wichita State University</t>
  </si>
  <si>
    <t>Florida State University</t>
  </si>
  <si>
    <t>University of Southern Mississippi</t>
  </si>
  <si>
    <t>University of Mississippi</t>
  </si>
  <si>
    <t>Mississippi State University</t>
  </si>
  <si>
    <t>University of Central Florida</t>
  </si>
  <si>
    <t>West Virginia University</t>
  </si>
  <si>
    <t>Florida Atlantic University</t>
  </si>
  <si>
    <t xml:space="preserve">University of Montana </t>
  </si>
  <si>
    <t>University of North Carolina - Greensboro</t>
  </si>
  <si>
    <t>University of Colorado Denver</t>
  </si>
  <si>
    <t>NOTE:  Institutions located in Puerto Rico are not included.</t>
  </si>
  <si>
    <t xml:space="preserve">    DRU: Doctoral/Research Universities; RU/H: Research Universities (high research activity); or </t>
  </si>
  <si>
    <t xml:space="preserve">   RU/VH: Research Universities (very high research activity)</t>
  </si>
  <si>
    <t>Resident</t>
  </si>
  <si>
    <t>Non-Resident</t>
  </si>
  <si>
    <t>At Public Doctoral Universities*</t>
  </si>
  <si>
    <t>UNIVERSITY</t>
  </si>
  <si>
    <r>
      <t xml:space="preserve">    </t>
    </r>
    <r>
      <rPr>
        <b/>
        <i/>
        <sz val="8"/>
        <rFont val="Arial"/>
        <family val="2"/>
      </rPr>
      <t xml:space="preserve">30 </t>
    </r>
    <r>
      <rPr>
        <i/>
        <sz val="8"/>
        <rFont val="Arial"/>
        <family val="2"/>
      </rPr>
      <t xml:space="preserve">semester hours or </t>
    </r>
    <r>
      <rPr>
        <b/>
        <i/>
        <sz val="8"/>
        <rFont val="Arial"/>
        <family val="2"/>
      </rPr>
      <t>45</t>
    </r>
    <r>
      <rPr>
        <i/>
        <sz val="8"/>
        <rFont val="Arial"/>
        <family val="2"/>
      </rPr>
      <t xml:space="preserve"> quarter hours attending universities with a Carnegie classification of</t>
    </r>
  </si>
  <si>
    <t>Undergraduate Average Annual Tuition and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</si>
</sst>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  <numFmt numFmtId="165" formatCode="d\-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</font>
    <font>
      <sz val="8"/>
      <name val="Helv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theme="2" tint="-0.749992370372631"/>
      <name val="Arial"/>
      <family val="2"/>
    </font>
    <font>
      <b/>
      <sz val="8"/>
      <name val="Arial"/>
      <family val="2"/>
    </font>
    <font>
      <b/>
      <sz val="8"/>
      <color theme="2" tint="-0.74996185186315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DB69"/>
        <bgColor indexed="64"/>
      </patternFill>
    </fill>
    <fill>
      <patternFill patternType="solid">
        <fgColor rgb="FFF7C120"/>
        <bgColor indexed="64"/>
      </patternFill>
    </fill>
    <fill>
      <patternFill patternType="solid">
        <fgColor rgb="FFFFDB69"/>
        <bgColor indexed="8"/>
      </patternFill>
    </fill>
    <fill>
      <patternFill patternType="solid">
        <fgColor rgb="FFFFDB69"/>
        <bgColor indexed="31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8"/>
      </right>
      <top/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/>
      <diagonal/>
    </border>
    <border>
      <left/>
      <right style="thin">
        <color indexed="8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theme="0" tint="-0.2499465926084170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theme="0" tint="-0.24994659260841701"/>
      </bottom>
      <diagonal/>
    </border>
    <border>
      <left style="thin">
        <color indexed="8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8"/>
      </right>
      <top style="thin">
        <color theme="0" tint="-0.24994659260841701"/>
      </top>
      <bottom/>
      <diagonal/>
    </border>
    <border>
      <left style="thin">
        <color indexed="8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indexed="8"/>
      </right>
      <top style="thin">
        <color theme="0" tint="-0.24994659260841701"/>
      </top>
      <bottom style="thin">
        <color indexed="8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8"/>
      </left>
      <right style="medium">
        <color indexed="8"/>
      </right>
      <top style="thin">
        <color theme="0" tint="-0.24994659260841701"/>
      </top>
      <bottom/>
      <diagonal/>
    </border>
    <border>
      <left style="medium">
        <color indexed="8"/>
      </left>
      <right style="medium">
        <color indexed="8"/>
      </right>
      <top/>
      <bottom style="thin">
        <color theme="0" tint="-0.24994659260841701"/>
      </bottom>
      <diagonal/>
    </border>
    <border>
      <left style="medium">
        <color indexed="8"/>
      </left>
      <right style="medium">
        <color indexed="8"/>
      </right>
      <top style="thin">
        <color theme="0" tint="-0.2499465926084170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theme="0" tint="-0.24994659260841701"/>
      </top>
      <bottom style="medium">
        <color indexed="8"/>
      </bottom>
      <diagonal/>
    </border>
    <border>
      <left/>
      <right style="thin">
        <color indexed="8"/>
      </right>
      <top style="thin">
        <color theme="0" tint="-0.24994659260841701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theme="0" tint="-0.24994659260841701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theme="0" tint="-0.2499465926084170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theme="0" tint="-0.24994659260841701"/>
      </bottom>
      <diagonal/>
    </border>
    <border>
      <left/>
      <right style="thin">
        <color indexed="8"/>
      </right>
      <top style="medium">
        <color indexed="8"/>
      </top>
      <bottom style="thin">
        <color theme="0" tint="-0.24994659260841701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theme="0" tint="-0.24994659260841701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/>
    <xf numFmtId="164" fontId="6" fillId="0" borderId="0"/>
    <xf numFmtId="164" fontId="6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7" fillId="0" borderId="0" xfId="15" applyFont="1" applyAlignment="1" applyProtection="1">
      <alignment horizontal="left"/>
    </xf>
    <xf numFmtId="164" fontId="12" fillId="0" borderId="0" xfId="3" applyFont="1"/>
    <xf numFmtId="164" fontId="12" fillId="0" borderId="0" xfId="3" applyFont="1" applyAlignment="1">
      <alignment horizontal="centerContinuous"/>
    </xf>
    <xf numFmtId="3" fontId="9" fillId="0" borderId="2" xfId="3" applyNumberFormat="1" applyFont="1" applyFill="1" applyBorder="1" applyAlignment="1" applyProtection="1">
      <alignment horizontal="center"/>
    </xf>
    <xf numFmtId="164" fontId="7" fillId="0" borderId="0" xfId="3" quotePrefix="1" applyFont="1" applyAlignment="1" applyProtection="1">
      <alignment horizontal="left"/>
    </xf>
    <xf numFmtId="164" fontId="9" fillId="0" borderId="0" xfId="3" applyFont="1"/>
    <xf numFmtId="164" fontId="7" fillId="0" borderId="0" xfId="3" applyFont="1" applyAlignment="1">
      <alignment horizontal="right"/>
    </xf>
    <xf numFmtId="165" fontId="7" fillId="0" borderId="0" xfId="3" applyNumberFormat="1" applyFont="1" applyAlignment="1">
      <alignment horizontal="right"/>
    </xf>
    <xf numFmtId="3" fontId="9" fillId="0" borderId="1" xfId="3" applyNumberFormat="1" applyFont="1" applyFill="1" applyBorder="1" applyAlignment="1" applyProtection="1">
      <alignment horizontal="center"/>
    </xf>
    <xf numFmtId="164" fontId="11" fillId="0" borderId="0" xfId="3" applyFont="1" applyAlignment="1" applyProtection="1">
      <alignment horizontal="centerContinuous"/>
    </xf>
    <xf numFmtId="164" fontId="9" fillId="0" borderId="0" xfId="3" applyFont="1" applyAlignment="1">
      <alignment horizontal="centerContinuous"/>
    </xf>
    <xf numFmtId="3" fontId="9" fillId="0" borderId="4" xfId="3" applyNumberFormat="1" applyFont="1" applyFill="1" applyBorder="1" applyAlignment="1" applyProtection="1">
      <alignment horizontal="center"/>
    </xf>
    <xf numFmtId="3" fontId="9" fillId="0" borderId="5" xfId="3" applyNumberFormat="1" applyFont="1" applyFill="1" applyBorder="1" applyAlignment="1" applyProtection="1">
      <alignment horizontal="center"/>
    </xf>
    <xf numFmtId="3" fontId="9" fillId="0" borderId="3" xfId="3" applyNumberFormat="1" applyFont="1" applyFill="1" applyBorder="1" applyAlignment="1" applyProtection="1">
      <alignment horizontal="center"/>
    </xf>
    <xf numFmtId="3" fontId="16" fillId="3" borderId="2" xfId="3" applyNumberFormat="1" applyFont="1" applyFill="1" applyBorder="1" applyAlignment="1" applyProtection="1">
      <alignment horizontal="center"/>
    </xf>
    <xf numFmtId="0" fontId="7" fillId="0" borderId="0" xfId="0" applyFont="1"/>
    <xf numFmtId="164" fontId="8" fillId="4" borderId="6" xfId="3" applyFont="1" applyFill="1" applyBorder="1" applyAlignment="1">
      <alignment horizontal="center"/>
    </xf>
    <xf numFmtId="3" fontId="9" fillId="0" borderId="9" xfId="3" applyNumberFormat="1" applyFont="1" applyFill="1" applyBorder="1" applyAlignment="1" applyProtection="1">
      <alignment horizontal="center"/>
    </xf>
    <xf numFmtId="164" fontId="3" fillId="4" borderId="10" xfId="3" applyFont="1" applyFill="1" applyBorder="1" applyAlignment="1" applyProtection="1">
      <alignment horizontal="center"/>
    </xf>
    <xf numFmtId="164" fontId="3" fillId="4" borderId="12" xfId="3" applyFont="1" applyFill="1" applyBorder="1" applyAlignment="1" applyProtection="1">
      <alignment horizontal="center"/>
    </xf>
    <xf numFmtId="3" fontId="9" fillId="2" borderId="11" xfId="3" applyNumberFormat="1" applyFont="1" applyFill="1" applyBorder="1" applyAlignment="1" applyProtection="1">
      <alignment horizontal="center"/>
    </xf>
    <xf numFmtId="5" fontId="15" fillId="5" borderId="10" xfId="3" applyNumberFormat="1" applyFont="1" applyFill="1" applyBorder="1" applyAlignment="1" applyProtection="1">
      <alignment horizontal="center"/>
    </xf>
    <xf numFmtId="164" fontId="3" fillId="4" borderId="13" xfId="3" applyFont="1" applyFill="1" applyBorder="1" applyAlignment="1" applyProtection="1">
      <alignment horizontal="centerContinuous"/>
    </xf>
    <xf numFmtId="164" fontId="12" fillId="2" borderId="14" xfId="3" applyFont="1" applyFill="1" applyBorder="1" applyAlignment="1">
      <alignment horizontal="centerContinuous"/>
    </xf>
    <xf numFmtId="164" fontId="12" fillId="2" borderId="15" xfId="3" applyFont="1" applyFill="1" applyBorder="1" applyAlignment="1">
      <alignment horizontal="centerContinuous"/>
    </xf>
    <xf numFmtId="164" fontId="8" fillId="4" borderId="16" xfId="3" applyFont="1" applyFill="1" applyBorder="1" applyAlignment="1">
      <alignment horizontal="center"/>
    </xf>
    <xf numFmtId="164" fontId="10" fillId="4" borderId="17" xfId="3" applyFont="1" applyFill="1" applyBorder="1" applyAlignment="1">
      <alignment horizontal="center"/>
    </xf>
    <xf numFmtId="164" fontId="3" fillId="4" borderId="18" xfId="3" applyFont="1" applyFill="1" applyBorder="1" applyAlignment="1" applyProtection="1">
      <alignment horizontal="center"/>
    </xf>
    <xf numFmtId="164" fontId="10" fillId="4" borderId="19" xfId="3" applyFont="1" applyFill="1" applyBorder="1" applyAlignment="1">
      <alignment horizontal="center"/>
    </xf>
    <xf numFmtId="164" fontId="3" fillId="4" borderId="20" xfId="3" applyFont="1" applyFill="1" applyBorder="1" applyAlignment="1" applyProtection="1">
      <alignment horizontal="center"/>
    </xf>
    <xf numFmtId="164" fontId="3" fillId="4" borderId="21" xfId="3" applyFont="1" applyFill="1" applyBorder="1" applyAlignment="1" applyProtection="1">
      <alignment horizontal="center"/>
    </xf>
    <xf numFmtId="3" fontId="9" fillId="0" borderId="22" xfId="3" applyNumberFormat="1" applyFont="1" applyFill="1" applyBorder="1" applyAlignment="1" applyProtection="1">
      <alignment horizontal="center"/>
    </xf>
    <xf numFmtId="9" fontId="9" fillId="0" borderId="23" xfId="9" applyFont="1" applyBorder="1" applyAlignment="1" applyProtection="1">
      <alignment horizontal="center"/>
    </xf>
    <xf numFmtId="3" fontId="9" fillId="0" borderId="24" xfId="3" applyNumberFormat="1" applyFont="1" applyFill="1" applyBorder="1" applyAlignment="1" applyProtection="1">
      <alignment horizontal="center"/>
    </xf>
    <xf numFmtId="9" fontId="9" fillId="0" borderId="25" xfId="9" applyFont="1" applyBorder="1" applyAlignment="1" applyProtection="1">
      <alignment horizontal="center"/>
    </xf>
    <xf numFmtId="3" fontId="9" fillId="0" borderId="26" xfId="3" applyNumberFormat="1" applyFont="1" applyFill="1" applyBorder="1" applyAlignment="1" applyProtection="1">
      <alignment horizontal="center"/>
    </xf>
    <xf numFmtId="9" fontId="9" fillId="0" borderId="27" xfId="9" applyFont="1" applyBorder="1" applyAlignment="1" applyProtection="1">
      <alignment horizontal="center"/>
    </xf>
    <xf numFmtId="3" fontId="9" fillId="0" borderId="28" xfId="3" applyNumberFormat="1" applyFont="1" applyFill="1" applyBorder="1" applyAlignment="1" applyProtection="1">
      <alignment horizontal="center"/>
    </xf>
    <xf numFmtId="3" fontId="16" fillId="3" borderId="24" xfId="3" applyNumberFormat="1" applyFont="1" applyFill="1" applyBorder="1" applyAlignment="1" applyProtection="1">
      <alignment horizontal="center"/>
    </xf>
    <xf numFmtId="9" fontId="14" fillId="3" borderId="25" xfId="9" applyFont="1" applyFill="1" applyBorder="1" applyAlignment="1" applyProtection="1">
      <alignment horizontal="center"/>
    </xf>
    <xf numFmtId="9" fontId="9" fillId="0" borderId="27" xfId="9" applyFont="1" applyFill="1" applyBorder="1" applyAlignment="1" applyProtection="1">
      <alignment horizontal="center"/>
    </xf>
    <xf numFmtId="9" fontId="9" fillId="0" borderId="29" xfId="1" applyFont="1" applyFill="1" applyBorder="1" applyAlignment="1" applyProtection="1">
      <alignment horizontal="center"/>
    </xf>
    <xf numFmtId="3" fontId="9" fillId="2" borderId="30" xfId="3" applyNumberFormat="1" applyFont="1" applyFill="1" applyBorder="1" applyAlignment="1" applyProtection="1">
      <alignment horizontal="center"/>
    </xf>
    <xf numFmtId="3" fontId="9" fillId="2" borderId="8" xfId="3" applyNumberFormat="1" applyFont="1" applyFill="1" applyBorder="1" applyAlignment="1" applyProtection="1">
      <alignment horizontal="center"/>
    </xf>
    <xf numFmtId="3" fontId="9" fillId="2" borderId="31" xfId="3" applyNumberFormat="1" applyFont="1" applyFill="1" applyBorder="1" applyAlignment="1" applyProtection="1">
      <alignment horizontal="center"/>
    </xf>
    <xf numFmtId="5" fontId="15" fillId="5" borderId="18" xfId="3" applyNumberFormat="1" applyFont="1" applyFill="1" applyBorder="1" applyAlignment="1" applyProtection="1">
      <alignment horizontal="center"/>
    </xf>
    <xf numFmtId="9" fontId="15" fillId="5" borderId="7" xfId="1" applyFont="1" applyFill="1" applyBorder="1" applyAlignment="1" applyProtection="1">
      <alignment horizontal="center"/>
    </xf>
    <xf numFmtId="5" fontId="13" fillId="5" borderId="32" xfId="3" applyNumberFormat="1" applyFont="1" applyFill="1" applyBorder="1" applyAlignment="1" applyProtection="1">
      <alignment horizontal="center"/>
    </xf>
    <xf numFmtId="5" fontId="13" fillId="5" borderId="33" xfId="3" applyNumberFormat="1" applyFont="1" applyFill="1" applyBorder="1" applyAlignment="1" applyProtection="1">
      <alignment horizontal="center"/>
    </xf>
    <xf numFmtId="9" fontId="13" fillId="5" borderId="34" xfId="9" applyFont="1" applyFill="1" applyBorder="1" applyAlignment="1" applyProtection="1">
      <alignment horizontal="center"/>
    </xf>
    <xf numFmtId="164" fontId="3" fillId="4" borderId="35" xfId="3" applyFont="1" applyFill="1" applyBorder="1" applyAlignment="1" applyProtection="1">
      <alignment horizontal="centerContinuous"/>
    </xf>
    <xf numFmtId="5" fontId="13" fillId="5" borderId="36" xfId="3" applyNumberFormat="1" applyFont="1" applyFill="1" applyBorder="1" applyAlignment="1" applyProtection="1">
      <alignment horizontal="center"/>
    </xf>
    <xf numFmtId="164" fontId="10" fillId="4" borderId="37" xfId="3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9" fillId="0" borderId="40" xfId="3" applyNumberFormat="1" applyFont="1" applyFill="1" applyBorder="1" applyAlignment="1" applyProtection="1">
      <alignment horizontal="left"/>
    </xf>
    <xf numFmtId="3" fontId="9" fillId="0" borderId="40" xfId="3" quotePrefix="1" applyNumberFormat="1" applyFont="1" applyFill="1" applyBorder="1" applyAlignment="1" applyProtection="1">
      <alignment horizontal="left"/>
    </xf>
    <xf numFmtId="3" fontId="9" fillId="0" borderId="41" xfId="3" applyNumberFormat="1" applyFont="1" applyFill="1" applyBorder="1" applyAlignment="1" applyProtection="1">
      <alignment horizontal="left"/>
    </xf>
    <xf numFmtId="3" fontId="9" fillId="0" borderId="41" xfId="3" quotePrefix="1" applyNumberFormat="1" applyFont="1" applyFill="1" applyBorder="1" applyAlignment="1" applyProtection="1">
      <alignment horizontal="left"/>
    </xf>
    <xf numFmtId="3" fontId="9" fillId="0" borderId="42" xfId="3" applyNumberFormat="1" applyFont="1" applyFill="1" applyBorder="1" applyAlignment="1" applyProtection="1">
      <alignment horizontal="left"/>
    </xf>
    <xf numFmtId="164" fontId="16" fillId="3" borderId="40" xfId="3" applyFont="1" applyFill="1" applyBorder="1" applyAlignment="1" applyProtection="1">
      <alignment horizontal="left"/>
    </xf>
    <xf numFmtId="3" fontId="9" fillId="0" borderId="43" xfId="3" applyNumberFormat="1" applyFont="1" applyFill="1" applyBorder="1"/>
    <xf numFmtId="164" fontId="13" fillId="5" borderId="38" xfId="3" applyFont="1" applyFill="1" applyBorder="1" applyAlignment="1" applyProtection="1">
      <alignment horizontal="right"/>
    </xf>
    <xf numFmtId="164" fontId="15" fillId="5" borderId="38" xfId="3" applyFont="1" applyFill="1" applyBorder="1" applyAlignment="1" applyProtection="1">
      <alignment horizontal="center"/>
    </xf>
    <xf numFmtId="164" fontId="13" fillId="5" borderId="44" xfId="3" applyFont="1" applyFill="1" applyBorder="1" applyAlignment="1" applyProtection="1">
      <alignment horizontal="right"/>
    </xf>
    <xf numFmtId="3" fontId="9" fillId="0" borderId="45" xfId="3" applyNumberFormat="1" applyFont="1" applyFill="1" applyBorder="1" applyAlignment="1" applyProtection="1">
      <alignment horizontal="left"/>
    </xf>
    <xf numFmtId="3" fontId="9" fillId="0" borderId="46" xfId="3" applyNumberFormat="1" applyFont="1" applyFill="1" applyBorder="1" applyAlignment="1">
      <alignment horizontal="center"/>
    </xf>
    <xf numFmtId="9" fontId="9" fillId="0" borderId="47" xfId="9" applyFont="1" applyBorder="1" applyAlignment="1" applyProtection="1">
      <alignment horizontal="center"/>
    </xf>
    <xf numFmtId="3" fontId="9" fillId="0" borderId="48" xfId="3" applyNumberFormat="1" applyFont="1" applyFill="1" applyBorder="1" applyAlignment="1">
      <alignment horizontal="center"/>
    </xf>
    <xf numFmtId="3" fontId="9" fillId="0" borderId="49" xfId="3" applyNumberFormat="1" applyFont="1" applyFill="1" applyBorder="1" applyAlignment="1" applyProtection="1">
      <alignment horizontal="left"/>
    </xf>
    <xf numFmtId="3" fontId="9" fillId="0" borderId="50" xfId="3" applyNumberFormat="1" applyFont="1" applyFill="1" applyBorder="1" applyAlignment="1" applyProtection="1">
      <alignment horizontal="center"/>
    </xf>
    <xf numFmtId="9" fontId="9" fillId="0" borderId="51" xfId="9" applyFont="1" applyBorder="1" applyAlignment="1" applyProtection="1">
      <alignment horizontal="center"/>
    </xf>
    <xf numFmtId="3" fontId="9" fillId="0" borderId="52" xfId="3" applyNumberFormat="1" applyFont="1" applyFill="1" applyBorder="1" applyAlignment="1" applyProtection="1">
      <alignment horizontal="center"/>
    </xf>
    <xf numFmtId="3" fontId="9" fillId="0" borderId="46" xfId="3" applyNumberFormat="1" applyFont="1" applyFill="1" applyBorder="1" applyAlignment="1" applyProtection="1">
      <alignment horizontal="center"/>
    </xf>
    <xf numFmtId="3" fontId="9" fillId="0" borderId="48" xfId="3" applyNumberFormat="1" applyFont="1" applyFill="1" applyBorder="1" applyAlignment="1" applyProtection="1">
      <alignment horizontal="center"/>
    </xf>
  </cellXfs>
  <cellStyles count="22">
    <cellStyle name="Currency 2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8"/>
    <cellStyle name="Normal 3 2 2 2" xfId="14"/>
    <cellStyle name="Normal 3 2 2 3" xfId="16"/>
    <cellStyle name="Normal 3 2 3" xfId="13"/>
    <cellStyle name="Normal 3 2 4" xfId="17"/>
    <cellStyle name="Normal 3 3" xfId="12"/>
    <cellStyle name="Normal 3 4" xfId="18"/>
    <cellStyle name="Normal 4" xfId="10"/>
    <cellStyle name="Normal 4 2" xfId="21"/>
    <cellStyle name="Normal 5" xfId="19"/>
    <cellStyle name="Normal_newsr 2" xfId="15"/>
    <cellStyle name="Percent" xfId="1" builtinId="5"/>
    <cellStyle name="Percent 2" xfId="9"/>
    <cellStyle name="Percent 3" xfId="11"/>
    <cellStyle name="Percent 4" xfId="20"/>
  </cellStyles>
  <dxfs count="0"/>
  <tableStyles count="0" defaultTableStyle="TableStyleMedium2" defaultPivotStyle="PivotStyleLight16"/>
  <colors>
    <mruColors>
      <color rgb="FFFFDB69"/>
      <color rgb="FFFFEBAB"/>
      <color rgb="FFFFE8AB"/>
      <color rgb="FFFFF7AB"/>
      <color rgb="FFC8A766"/>
      <color rgb="FFFFC305"/>
      <color rgb="FFE3DE00"/>
      <color rgb="FFFFFFB3"/>
      <color rgb="FFDCC8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G192"/>
  <sheetViews>
    <sheetView tabSelected="1" zoomScaleNormal="100" workbookViewId="0">
      <selection activeCell="A4" sqref="A4:A7"/>
    </sheetView>
  </sheetViews>
  <sheetFormatPr defaultColWidth="4.88671875" defaultRowHeight="10.199999999999999" x14ac:dyDescent="0.2"/>
  <cols>
    <col min="1" max="1" width="37" style="6" customWidth="1"/>
    <col min="2" max="7" width="9.77734375" style="2" customWidth="1"/>
    <col min="8" max="16384" width="4.88671875" style="2"/>
  </cols>
  <sheetData>
    <row r="1" spans="1:7" ht="15.6" x14ac:dyDescent="0.3">
      <c r="A1" s="10" t="s">
        <v>192</v>
      </c>
      <c r="B1" s="3"/>
      <c r="C1" s="3"/>
      <c r="D1" s="3"/>
      <c r="E1" s="3"/>
      <c r="F1" s="3"/>
      <c r="G1" s="3"/>
    </row>
    <row r="2" spans="1:7" ht="15.6" x14ac:dyDescent="0.3">
      <c r="A2" s="10" t="s">
        <v>189</v>
      </c>
      <c r="B2" s="3"/>
      <c r="C2" s="3"/>
      <c r="D2" s="3"/>
      <c r="E2" s="3"/>
      <c r="F2" s="3"/>
      <c r="G2" s="3"/>
    </row>
    <row r="3" spans="1:7" ht="7.2" customHeight="1" thickBot="1" x14ac:dyDescent="0.25">
      <c r="A3" s="11"/>
    </row>
    <row r="4" spans="1:7" ht="13.2" x14ac:dyDescent="0.25">
      <c r="A4" s="53" t="s">
        <v>190</v>
      </c>
      <c r="B4" s="51" t="s">
        <v>187</v>
      </c>
      <c r="C4" s="24"/>
      <c r="D4" s="25"/>
      <c r="E4" s="23" t="s">
        <v>188</v>
      </c>
      <c r="F4" s="24"/>
      <c r="G4" s="25"/>
    </row>
    <row r="5" spans="1:7" ht="13.2" x14ac:dyDescent="0.25">
      <c r="A5" s="54"/>
      <c r="B5" s="17"/>
      <c r="C5" s="17"/>
      <c r="D5" s="27" t="s">
        <v>59</v>
      </c>
      <c r="E5" s="26"/>
      <c r="F5" s="17"/>
      <c r="G5" s="27" t="s">
        <v>59</v>
      </c>
    </row>
    <row r="6" spans="1:7" ht="13.2" x14ac:dyDescent="0.25">
      <c r="A6" s="54"/>
      <c r="B6" s="19" t="s">
        <v>61</v>
      </c>
      <c r="C6" s="19" t="s">
        <v>60</v>
      </c>
      <c r="D6" s="29" t="s">
        <v>58</v>
      </c>
      <c r="E6" s="28" t="s">
        <v>61</v>
      </c>
      <c r="F6" s="19" t="s">
        <v>60</v>
      </c>
      <c r="G6" s="29" t="s">
        <v>58</v>
      </c>
    </row>
    <row r="7" spans="1:7" ht="13.2" x14ac:dyDescent="0.25">
      <c r="A7" s="55"/>
      <c r="B7" s="20"/>
      <c r="C7" s="20"/>
      <c r="D7" s="31" t="s">
        <v>57</v>
      </c>
      <c r="E7" s="30"/>
      <c r="F7" s="20"/>
      <c r="G7" s="31" t="s">
        <v>57</v>
      </c>
    </row>
    <row r="8" spans="1:7" x14ac:dyDescent="0.2">
      <c r="A8" s="56" t="s">
        <v>66</v>
      </c>
      <c r="B8" s="14">
        <v>9724</v>
      </c>
      <c r="C8" s="14">
        <v>10002</v>
      </c>
      <c r="D8" s="33">
        <f>(C8-B8)/B8</f>
        <v>2.8589058000822707E-2</v>
      </c>
      <c r="E8" s="32">
        <v>22977</v>
      </c>
      <c r="F8" s="14">
        <v>23654</v>
      </c>
      <c r="G8" s="33">
        <f>IFERROR((F8-E8)/E8,"---")</f>
        <v>2.9464246855551202E-2</v>
      </c>
    </row>
    <row r="9" spans="1:7" x14ac:dyDescent="0.2">
      <c r="A9" s="56" t="s">
        <v>141</v>
      </c>
      <c r="B9" s="4">
        <v>9446</v>
      </c>
      <c r="C9" s="4">
        <v>9852</v>
      </c>
      <c r="D9" s="35">
        <f>(C9-B9)/B9</f>
        <v>4.2981156044886726E-2</v>
      </c>
      <c r="E9" s="34">
        <v>25190</v>
      </c>
      <c r="F9" s="4">
        <v>26364</v>
      </c>
      <c r="G9" s="35">
        <f>IFERROR((F9-E9)/E9,"---")</f>
        <v>4.6605795950774118E-2</v>
      </c>
    </row>
    <row r="10" spans="1:7" x14ac:dyDescent="0.2">
      <c r="A10" s="56" t="s">
        <v>150</v>
      </c>
      <c r="B10" s="4">
        <v>8980</v>
      </c>
      <c r="C10" s="4">
        <v>9160</v>
      </c>
      <c r="D10" s="35">
        <f>(C10-B10)/B10</f>
        <v>2.0044543429844099E-2</v>
      </c>
      <c r="E10" s="34">
        <v>23650</v>
      </c>
      <c r="F10" s="4">
        <v>24124</v>
      </c>
      <c r="G10" s="35">
        <f>IFERROR((F10-E10)/E10,"---")</f>
        <v>2.0042283298097253E-2</v>
      </c>
    </row>
    <row r="11" spans="1:7" x14ac:dyDescent="0.2">
      <c r="A11" s="56" t="s">
        <v>0</v>
      </c>
      <c r="B11" s="4" t="s">
        <v>40</v>
      </c>
      <c r="C11" s="4">
        <v>6971</v>
      </c>
      <c r="D11" s="35" t="str">
        <f>IFERROR((C11-B11)/B11,"---")</f>
        <v>---</v>
      </c>
      <c r="E11" s="34" t="s">
        <v>40</v>
      </c>
      <c r="F11" s="4">
        <v>17538</v>
      </c>
      <c r="G11" s="35" t="str">
        <f>IFERROR((F11-E11)/E11,"---")</f>
        <v>---</v>
      </c>
    </row>
    <row r="12" spans="1:7" x14ac:dyDescent="0.2">
      <c r="A12" s="56" t="s">
        <v>127</v>
      </c>
      <c r="B12" s="4">
        <v>10378</v>
      </c>
      <c r="C12" s="4">
        <v>10590</v>
      </c>
      <c r="D12" s="35">
        <f>(C12-B12)/B12</f>
        <v>2.0427828097899402E-2</v>
      </c>
      <c r="E12" s="34">
        <v>17686</v>
      </c>
      <c r="F12" s="4">
        <v>17898</v>
      </c>
      <c r="G12" s="35">
        <f>IFERROR((F12-E12)/E12,"---")</f>
        <v>1.1986882279769309E-2</v>
      </c>
    </row>
    <row r="13" spans="1:7" x14ac:dyDescent="0.2">
      <c r="A13" s="56" t="s">
        <v>1</v>
      </c>
      <c r="B13" s="4" t="s">
        <v>40</v>
      </c>
      <c r="C13" s="4">
        <v>11220</v>
      </c>
      <c r="D13" s="35" t="str">
        <f>IFERROR((C13-B13)/B13,"---")</f>
        <v>---</v>
      </c>
      <c r="E13" s="34" t="s">
        <v>40</v>
      </c>
      <c r="F13" s="4">
        <v>23670</v>
      </c>
      <c r="G13" s="35" t="str">
        <f>IFERROR((F13-E13)/E13,"---")</f>
        <v>---</v>
      </c>
    </row>
    <row r="14" spans="1:7" x14ac:dyDescent="0.2">
      <c r="A14" s="56" t="s">
        <v>116</v>
      </c>
      <c r="B14" s="4">
        <v>12674</v>
      </c>
      <c r="C14" s="4">
        <v>13054</v>
      </c>
      <c r="D14" s="35">
        <f>(C14-B14)/B14</f>
        <v>2.998264162853085E-2</v>
      </c>
      <c r="E14" s="34">
        <v>29600</v>
      </c>
      <c r="F14" s="4">
        <v>30488</v>
      </c>
      <c r="G14" s="35">
        <f>IFERROR((F14-E14)/E14,"---")</f>
        <v>0.03</v>
      </c>
    </row>
    <row r="15" spans="1:7" x14ac:dyDescent="0.2">
      <c r="A15" s="56" t="s">
        <v>143</v>
      </c>
      <c r="B15" s="4">
        <v>9264</v>
      </c>
      <c r="C15" s="4">
        <v>9499</v>
      </c>
      <c r="D15" s="35">
        <f>(C15-B15)/B15</f>
        <v>2.5367012089810018E-2</v>
      </c>
      <c r="E15" s="34">
        <v>12386</v>
      </c>
      <c r="F15" s="4">
        <v>12678</v>
      </c>
      <c r="G15" s="35">
        <f>IFERROR((F15-E15)/E15,"---")</f>
        <v>2.3575004036815759E-2</v>
      </c>
    </row>
    <row r="16" spans="1:7" x14ac:dyDescent="0.2">
      <c r="A16" s="56" t="s">
        <v>112</v>
      </c>
      <c r="B16" s="4">
        <v>13570</v>
      </c>
      <c r="C16" s="4">
        <v>15463</v>
      </c>
      <c r="D16" s="35">
        <f>(C16-B16)/B16</f>
        <v>0.13949889462048637</v>
      </c>
      <c r="E16" s="34">
        <v>37344</v>
      </c>
      <c r="F16" s="4">
        <v>38440</v>
      </c>
      <c r="G16" s="35">
        <f>IFERROR((F16-E16)/E16,"---")</f>
        <v>2.9348757497857755E-2</v>
      </c>
    </row>
    <row r="17" spans="1:7" x14ac:dyDescent="0.2">
      <c r="A17" s="56" t="s">
        <v>107</v>
      </c>
      <c r="B17" s="4">
        <v>15654</v>
      </c>
      <c r="C17" s="4">
        <v>16485</v>
      </c>
      <c r="D17" s="35">
        <f>(C17-B17)/B17</f>
        <v>5.3085473361441163E-2</v>
      </c>
      <c r="E17" s="34">
        <v>30684</v>
      </c>
      <c r="F17" s="4">
        <v>32385</v>
      </c>
      <c r="G17" s="35">
        <f>IFERROR((F17-E17)/E17,"---")</f>
        <v>5.5436057880328508E-2</v>
      </c>
    </row>
    <row r="18" spans="1:7" x14ac:dyDescent="0.2">
      <c r="A18" s="56" t="s">
        <v>53</v>
      </c>
      <c r="B18" s="4">
        <v>8649</v>
      </c>
      <c r="C18" s="4">
        <v>9314</v>
      </c>
      <c r="D18" s="35">
        <f>(C18-B18)/B18</f>
        <v>7.6887501445253789E-2</v>
      </c>
      <c r="E18" s="34">
        <v>24441</v>
      </c>
      <c r="F18" s="4">
        <v>25167</v>
      </c>
      <c r="G18" s="35">
        <f>IFERROR((F18-E18)/E18,"---")</f>
        <v>2.970418558978765E-2</v>
      </c>
    </row>
    <row r="19" spans="1:7" x14ac:dyDescent="0.2">
      <c r="A19" s="56" t="s">
        <v>2</v>
      </c>
      <c r="B19" s="4">
        <v>5869</v>
      </c>
      <c r="C19" s="4">
        <v>6143</v>
      </c>
      <c r="D19" s="35">
        <f>IFERROR((C19-B19)/B19,"---")</f>
        <v>4.6685977168171751E-2</v>
      </c>
      <c r="E19" s="34">
        <v>19683</v>
      </c>
      <c r="F19" s="4">
        <v>20256</v>
      </c>
      <c r="G19" s="35">
        <f>IFERROR((F19-E19)/E19,"---")</f>
        <v>2.9111415942691662E-2</v>
      </c>
    </row>
    <row r="20" spans="1:7" x14ac:dyDescent="0.2">
      <c r="A20" s="56" t="s">
        <v>3</v>
      </c>
      <c r="B20" s="4">
        <v>6997</v>
      </c>
      <c r="C20" s="4">
        <v>7543</v>
      </c>
      <c r="D20" s="35">
        <f>IFERROR((C20-B20)/B20,"---")</f>
        <v>7.803344290410176E-2</v>
      </c>
      <c r="E20" s="34">
        <v>22369</v>
      </c>
      <c r="F20" s="4">
        <v>23623</v>
      </c>
      <c r="G20" s="35">
        <f>IFERROR((F20-E20)/E20,"---")</f>
        <v>5.605972551298672E-2</v>
      </c>
    </row>
    <row r="21" spans="1:7" x14ac:dyDescent="0.2">
      <c r="A21" s="56" t="s">
        <v>4</v>
      </c>
      <c r="B21" s="4">
        <v>5774.8</v>
      </c>
      <c r="C21" s="4">
        <v>5827.2999999999993</v>
      </c>
      <c r="D21" s="35">
        <f>IFERROR((C21-B21)/B21,"---")</f>
        <v>9.0912239384912177E-3</v>
      </c>
      <c r="E21" s="34">
        <v>17713.3</v>
      </c>
      <c r="F21" s="4">
        <v>17767.900000000001</v>
      </c>
      <c r="G21" s="35">
        <f>IFERROR((F21-E21)/E21,"---")</f>
        <v>3.0824295868077762E-3</v>
      </c>
    </row>
    <row r="22" spans="1:7" x14ac:dyDescent="0.2">
      <c r="A22" s="56" t="s">
        <v>180</v>
      </c>
      <c r="B22" s="4">
        <v>6115.8</v>
      </c>
      <c r="C22" s="4">
        <v>6192.5</v>
      </c>
      <c r="D22" s="35">
        <f>(C22-B22)/B22</f>
        <v>1.2541286503809774E-2</v>
      </c>
      <c r="E22" s="34">
        <v>21672.799999999999</v>
      </c>
      <c r="F22" s="4">
        <v>21696.5</v>
      </c>
      <c r="G22" s="35">
        <f>IFERROR((F22-E22)/E22,"---")</f>
        <v>1.0935365988705072E-3</v>
      </c>
    </row>
    <row r="23" spans="1:7" x14ac:dyDescent="0.2">
      <c r="A23" s="56" t="s">
        <v>172</v>
      </c>
      <c r="B23" s="4">
        <v>6417</v>
      </c>
      <c r="C23" s="4">
        <v>6506.1799999999994</v>
      </c>
      <c r="D23" s="35">
        <f>(C23-B23)/B23</f>
        <v>1.3897459872214335E-2</v>
      </c>
      <c r="E23" s="34">
        <v>18816</v>
      </c>
      <c r="F23" s="4">
        <v>18905.18</v>
      </c>
      <c r="G23" s="35">
        <f>IFERROR((F23-E23)/E23,"---")</f>
        <v>4.7395833333333491E-3</v>
      </c>
    </row>
    <row r="24" spans="1:7" x14ac:dyDescent="0.2">
      <c r="A24" s="56" t="s">
        <v>174</v>
      </c>
      <c r="B24" s="4">
        <v>6403</v>
      </c>
      <c r="C24" s="4">
        <v>6507</v>
      </c>
      <c r="D24" s="35">
        <f>(C24-B24)/B24</f>
        <v>1.6242386381383728E-2</v>
      </c>
      <c r="E24" s="34">
        <v>21569</v>
      </c>
      <c r="F24" s="4">
        <v>21673</v>
      </c>
      <c r="G24" s="35">
        <f>IFERROR((F24-E24)/E24,"---")</f>
        <v>4.8217348973063189E-3</v>
      </c>
    </row>
    <row r="25" spans="1:7" x14ac:dyDescent="0.2">
      <c r="A25" s="56" t="s">
        <v>139</v>
      </c>
      <c r="B25" s="4">
        <v>9620</v>
      </c>
      <c r="C25" s="9">
        <v>9908</v>
      </c>
      <c r="D25" s="35">
        <f>(C25-B25)/B25</f>
        <v>2.9937629937629939E-2</v>
      </c>
      <c r="E25" s="34">
        <v>27764</v>
      </c>
      <c r="F25" s="9">
        <v>28592</v>
      </c>
      <c r="G25" s="35">
        <f>IFERROR((F25-E25)/E25,"---")</f>
        <v>2.9822792104884022E-2</v>
      </c>
    </row>
    <row r="26" spans="1:7" x14ac:dyDescent="0.2">
      <c r="A26" s="56" t="s">
        <v>91</v>
      </c>
      <c r="B26" s="4">
        <v>10098</v>
      </c>
      <c r="C26" s="4">
        <v>10650</v>
      </c>
      <c r="D26" s="35">
        <f>(C26-B26)/B26</f>
        <v>5.4664289958407608E-2</v>
      </c>
      <c r="E26" s="34">
        <v>29402</v>
      </c>
      <c r="F26" s="4">
        <v>29954</v>
      </c>
      <c r="G26" s="35">
        <f>IFERROR((F26-E26)/E26,"---")</f>
        <v>1.8774233045371062E-2</v>
      </c>
    </row>
    <row r="27" spans="1:7" x14ac:dyDescent="0.2">
      <c r="A27" s="56" t="s">
        <v>5</v>
      </c>
      <c r="B27" s="4" t="s">
        <v>40</v>
      </c>
      <c r="C27" s="4">
        <v>7066</v>
      </c>
      <c r="D27" s="35" t="str">
        <f>IFERROR((C27-B27)/B27,"---")</f>
        <v>---</v>
      </c>
      <c r="E27" s="34" t="s">
        <v>40</v>
      </c>
      <c r="F27" s="4">
        <v>19648</v>
      </c>
      <c r="G27" s="35" t="str">
        <f>IFERROR((F27-E27)/E27,"---")</f>
        <v>---</v>
      </c>
    </row>
    <row r="28" spans="1:7" x14ac:dyDescent="0.2">
      <c r="A28" s="56" t="s">
        <v>138</v>
      </c>
      <c r="B28" s="4">
        <v>9664</v>
      </c>
      <c r="C28" s="4">
        <v>9928</v>
      </c>
      <c r="D28" s="35">
        <f>(C28-B28)/B28</f>
        <v>2.7317880794701987E-2</v>
      </c>
      <c r="E28" s="34">
        <v>27874</v>
      </c>
      <c r="F28" s="4">
        <v>28138</v>
      </c>
      <c r="G28" s="35">
        <f>IFERROR((F28-E28)/E28,"---")</f>
        <v>9.4711917916337814E-3</v>
      </c>
    </row>
    <row r="29" spans="1:7" x14ac:dyDescent="0.2">
      <c r="A29" s="56" t="s">
        <v>64</v>
      </c>
      <c r="B29" s="4">
        <v>6070</v>
      </c>
      <c r="C29" s="4">
        <v>6344</v>
      </c>
      <c r="D29" s="35">
        <f>(C29-B29)/B29</f>
        <v>4.5140032948929161E-2</v>
      </c>
      <c r="E29" s="34">
        <v>17870</v>
      </c>
      <c r="F29" s="4">
        <v>18676</v>
      </c>
      <c r="G29" s="35">
        <f>IFERROR((F29-E29)/E29,"---")</f>
        <v>4.5103525461667598E-2</v>
      </c>
    </row>
    <row r="30" spans="1:7" x14ac:dyDescent="0.2">
      <c r="A30" s="57" t="s">
        <v>117</v>
      </c>
      <c r="B30" s="4">
        <v>12726</v>
      </c>
      <c r="C30" s="4">
        <v>13010</v>
      </c>
      <c r="D30" s="35">
        <f>(C30-B30)/B30</f>
        <v>2.2316517366022318E-2</v>
      </c>
      <c r="E30" s="34">
        <v>20016</v>
      </c>
      <c r="F30" s="4">
        <v>20450</v>
      </c>
      <c r="G30" s="35">
        <f>IFERROR((F30-E30)/E30,"---")</f>
        <v>2.1682653876898481E-2</v>
      </c>
    </row>
    <row r="31" spans="1:7" x14ac:dyDescent="0.2">
      <c r="A31" s="57" t="s">
        <v>160</v>
      </c>
      <c r="B31" s="4">
        <v>8098</v>
      </c>
      <c r="C31" s="4">
        <v>8256</v>
      </c>
      <c r="D31" s="35">
        <f>(C31-B31)/B31</f>
        <v>1.9510990367992097E-2</v>
      </c>
      <c r="E31" s="34">
        <v>17644</v>
      </c>
      <c r="F31" s="4">
        <v>17992</v>
      </c>
      <c r="G31" s="35">
        <f>IFERROR((F31-E31)/E31,"---")</f>
        <v>1.9723418725912493E-2</v>
      </c>
    </row>
    <row r="32" spans="1:7" x14ac:dyDescent="0.2">
      <c r="A32" s="56" t="s">
        <v>6</v>
      </c>
      <c r="B32" s="4">
        <v>10033</v>
      </c>
      <c r="C32" s="4">
        <v>10209</v>
      </c>
      <c r="D32" s="35">
        <f>(C32-B32)/B32</f>
        <v>1.7542111033589155E-2</v>
      </c>
      <c r="E32" s="34">
        <v>31483</v>
      </c>
      <c r="F32" s="4">
        <v>32350</v>
      </c>
      <c r="G32" s="35">
        <f>IFERROR((F32-E32)/E32,"---")</f>
        <v>2.7538671664072673E-2</v>
      </c>
    </row>
    <row r="33" spans="1:7" x14ac:dyDescent="0.2">
      <c r="A33" s="56" t="s">
        <v>155</v>
      </c>
      <c r="B33" s="4">
        <v>8605</v>
      </c>
      <c r="C33" s="4">
        <v>8767</v>
      </c>
      <c r="D33" s="35">
        <f>(C33-B33)/B33</f>
        <v>1.8826263800116212E-2</v>
      </c>
      <c r="E33" s="34">
        <v>29062</v>
      </c>
      <c r="F33" s="4">
        <v>29582</v>
      </c>
      <c r="G33" s="35">
        <f>IFERROR((F33-E33)/E33,"---")</f>
        <v>1.7892780951070126E-2</v>
      </c>
    </row>
    <row r="34" spans="1:7" x14ac:dyDescent="0.2">
      <c r="A34" s="56" t="s">
        <v>154</v>
      </c>
      <c r="B34" s="4">
        <v>8672</v>
      </c>
      <c r="C34" s="4">
        <v>9080</v>
      </c>
      <c r="D34" s="35">
        <f>(C34-B34)/B34</f>
        <v>4.7047970479704798E-2</v>
      </c>
      <c r="E34" s="34">
        <v>19480</v>
      </c>
      <c r="F34" s="4">
        <v>20216</v>
      </c>
      <c r="G34" s="35">
        <f>IFERROR((F34-E34)/E34,"---")</f>
        <v>3.7782340862422999E-2</v>
      </c>
    </row>
    <row r="35" spans="1:7" x14ac:dyDescent="0.2">
      <c r="A35" s="56" t="s">
        <v>74</v>
      </c>
      <c r="B35" s="4">
        <v>7726</v>
      </c>
      <c r="C35" s="4">
        <v>7726</v>
      </c>
      <c r="D35" s="35">
        <f>(C35-B35)/B35</f>
        <v>0</v>
      </c>
      <c r="E35" s="34">
        <v>19838</v>
      </c>
      <c r="F35" s="4">
        <v>20278</v>
      </c>
      <c r="G35" s="35">
        <f>IFERROR((F35-E35)/E35,"---")</f>
        <v>2.2179655207178142E-2</v>
      </c>
    </row>
    <row r="36" spans="1:7" x14ac:dyDescent="0.2">
      <c r="A36" s="56" t="s">
        <v>7</v>
      </c>
      <c r="B36" s="4" t="s">
        <v>40</v>
      </c>
      <c r="C36" s="4">
        <v>6348</v>
      </c>
      <c r="D36" s="35" t="str">
        <f>IFERROR((C36-B36)/B36,"---")</f>
        <v>---</v>
      </c>
      <c r="E36" s="34" t="s">
        <v>40</v>
      </c>
      <c r="F36" s="4">
        <v>15552</v>
      </c>
      <c r="G36" s="35" t="str">
        <f>IFERROR((F36-E36)/E36,"---")</f>
        <v>---</v>
      </c>
    </row>
    <row r="37" spans="1:7" x14ac:dyDescent="0.2">
      <c r="A37" s="56" t="s">
        <v>72</v>
      </c>
      <c r="B37" s="4">
        <v>8047</v>
      </c>
      <c r="C37" s="4">
        <v>8585</v>
      </c>
      <c r="D37" s="35">
        <f>(C37-B37)/B37</f>
        <v>6.6857213868522433E-2</v>
      </c>
      <c r="E37" s="34">
        <v>20146</v>
      </c>
      <c r="F37" s="4">
        <v>21530</v>
      </c>
      <c r="G37" s="35">
        <f>IFERROR((F37-E37)/E37,"---")</f>
        <v>6.8698500943115262E-2</v>
      </c>
    </row>
    <row r="38" spans="1:7" x14ac:dyDescent="0.2">
      <c r="A38" s="56" t="s">
        <v>137</v>
      </c>
      <c r="B38" s="4">
        <v>9672</v>
      </c>
      <c r="C38" s="4">
        <v>9816</v>
      </c>
      <c r="D38" s="35">
        <f>(C38-B38)/B38</f>
        <v>1.488833746898263E-2</v>
      </c>
      <c r="E38" s="34">
        <v>17632</v>
      </c>
      <c r="F38" s="4">
        <v>17776</v>
      </c>
      <c r="G38" s="35">
        <f>IFERROR((F38-E38)/E38,"---")</f>
        <v>8.1669691470054439E-3</v>
      </c>
    </row>
    <row r="39" spans="1:7" x14ac:dyDescent="0.2">
      <c r="A39" s="56" t="s">
        <v>8</v>
      </c>
      <c r="B39" s="4" t="s">
        <v>40</v>
      </c>
      <c r="C39" s="4">
        <v>9036</v>
      </c>
      <c r="D39" s="35" t="str">
        <f>IFERROR((C39-B39)/B39,"---")</f>
        <v>---</v>
      </c>
      <c r="E39" s="34" t="s">
        <v>40</v>
      </c>
      <c r="F39" s="4">
        <v>19806</v>
      </c>
      <c r="G39" s="35" t="str">
        <f>IFERROR((F39-E39)/E39,"---")</f>
        <v>---</v>
      </c>
    </row>
    <row r="40" spans="1:7" x14ac:dyDescent="0.2">
      <c r="A40" s="56" t="s">
        <v>9</v>
      </c>
      <c r="B40" s="4">
        <v>6989</v>
      </c>
      <c r="C40" s="4">
        <v>7873</v>
      </c>
      <c r="D40" s="35">
        <f>(C40-B40)/B40</f>
        <v>0.12648447560452139</v>
      </c>
      <c r="E40" s="34">
        <v>22265</v>
      </c>
      <c r="F40" s="4">
        <v>25790</v>
      </c>
      <c r="G40" s="35">
        <f>IFERROR((F40-E40)/E40,"---")</f>
        <v>0.15832023355041544</v>
      </c>
    </row>
    <row r="41" spans="1:7" x14ac:dyDescent="0.2">
      <c r="A41" s="56" t="s">
        <v>10</v>
      </c>
      <c r="B41" s="4">
        <v>6574</v>
      </c>
      <c r="C41" s="4">
        <v>7302</v>
      </c>
      <c r="D41" s="35">
        <f>(C41-B41)/B41</f>
        <v>0.11073927593550349</v>
      </c>
      <c r="E41" s="34">
        <v>15196</v>
      </c>
      <c r="F41" s="4">
        <v>18441</v>
      </c>
      <c r="G41" s="35">
        <f>IFERROR((F41-E41)/E41,"---")</f>
        <v>0.21354303764148461</v>
      </c>
    </row>
    <row r="42" spans="1:7" x14ac:dyDescent="0.2">
      <c r="A42" s="56" t="s">
        <v>111</v>
      </c>
      <c r="B42" s="4">
        <v>13595</v>
      </c>
      <c r="C42" s="4">
        <v>13799</v>
      </c>
      <c r="D42" s="35">
        <f>(C42-B42)/B42</f>
        <v>1.5005516734093416E-2</v>
      </c>
      <c r="E42" s="34">
        <v>29159</v>
      </c>
      <c r="F42" s="4">
        <v>29589</v>
      </c>
      <c r="G42" s="35">
        <f>IFERROR((F42-E42)/E42,"---")</f>
        <v>1.4746733427072259E-2</v>
      </c>
    </row>
    <row r="43" spans="1:7" x14ac:dyDescent="0.2">
      <c r="A43" s="56" t="s">
        <v>86</v>
      </c>
      <c r="B43" s="4">
        <v>12623</v>
      </c>
      <c r="C43" s="4">
        <v>12863</v>
      </c>
      <c r="D43" s="35">
        <f>(C43-B43)/B43</f>
        <v>1.9012912936702844E-2</v>
      </c>
      <c r="E43" s="34">
        <v>32580</v>
      </c>
      <c r="F43" s="4">
        <v>33750</v>
      </c>
      <c r="G43" s="35">
        <f>IFERROR((F43-E43)/E43,"---")</f>
        <v>3.591160220994475E-2</v>
      </c>
    </row>
    <row r="44" spans="1:7" x14ac:dyDescent="0.2">
      <c r="A44" s="56" t="s">
        <v>11</v>
      </c>
      <c r="B44" s="4">
        <v>13353</v>
      </c>
      <c r="C44" s="4">
        <v>13728</v>
      </c>
      <c r="D44" s="35">
        <f>(C44-B44)/B44</f>
        <v>2.8083576724331611E-2</v>
      </c>
      <c r="E44" s="34">
        <v>27258</v>
      </c>
      <c r="F44" s="4">
        <v>28608</v>
      </c>
      <c r="G44" s="35">
        <f>IFERROR((F44-E44)/E44,"---")</f>
        <v>4.9526744441998678E-2</v>
      </c>
    </row>
    <row r="45" spans="1:7" x14ac:dyDescent="0.2">
      <c r="A45" s="56" t="s">
        <v>165</v>
      </c>
      <c r="B45" s="4">
        <v>7492</v>
      </c>
      <c r="C45" s="4">
        <v>7840</v>
      </c>
      <c r="D45" s="35">
        <f>(C45-B45)/B45</f>
        <v>4.6449546182594767E-2</v>
      </c>
      <c r="E45" s="34">
        <v>22840</v>
      </c>
      <c r="F45" s="4">
        <v>24070</v>
      </c>
      <c r="G45" s="35">
        <f>IFERROR((F45-E45)/E45,"---")</f>
        <v>5.3852889667250436E-2</v>
      </c>
    </row>
    <row r="46" spans="1:7" x14ac:dyDescent="0.2">
      <c r="A46" s="56" t="s">
        <v>177</v>
      </c>
      <c r="B46" s="4">
        <v>6264</v>
      </c>
      <c r="C46" s="4">
        <v>6772</v>
      </c>
      <c r="D46" s="35">
        <f>(C46-B46)/B46</f>
        <v>8.1098339719029369E-2</v>
      </c>
      <c r="E46" s="34">
        <v>15828</v>
      </c>
      <c r="F46" s="4">
        <v>16960</v>
      </c>
      <c r="G46" s="35">
        <f>IFERROR((F46-E46)/E46,"---")</f>
        <v>7.151882739449078E-2</v>
      </c>
    </row>
    <row r="47" spans="1:7" x14ac:dyDescent="0.2">
      <c r="A47" s="56" t="s">
        <v>12</v>
      </c>
      <c r="B47" s="4">
        <v>9350</v>
      </c>
      <c r="C47" s="4">
        <v>9510</v>
      </c>
      <c r="D47" s="35">
        <f>(C47-B47)/B47</f>
        <v>1.7112299465240642E-2</v>
      </c>
      <c r="E47" s="34">
        <v>23666</v>
      </c>
      <c r="F47" s="4">
        <v>24675</v>
      </c>
      <c r="G47" s="35">
        <f>IFERROR((F47-E47)/E47,"---")</f>
        <v>4.2635003802924024E-2</v>
      </c>
    </row>
    <row r="48" spans="1:7" x14ac:dyDescent="0.2">
      <c r="A48" s="56" t="s">
        <v>65</v>
      </c>
      <c r="B48" s="4">
        <v>6705</v>
      </c>
      <c r="C48" s="4">
        <v>6752</v>
      </c>
      <c r="D48" s="35">
        <f>(C48-B48)/B48</f>
        <v>7.0096942580164055E-3</v>
      </c>
      <c r="E48" s="34">
        <v>20062</v>
      </c>
      <c r="F48" s="4">
        <v>20717</v>
      </c>
      <c r="G48" s="35">
        <f>IFERROR((F48-E48)/E48,"---")</f>
        <v>3.2648788754859936E-2</v>
      </c>
    </row>
    <row r="49" spans="1:7" x14ac:dyDescent="0.2">
      <c r="A49" s="56" t="s">
        <v>13</v>
      </c>
      <c r="B49" s="4">
        <v>7012</v>
      </c>
      <c r="C49" s="4">
        <v>7218</v>
      </c>
      <c r="D49" s="35">
        <f>IFERROR((C49-B49)/B49,"---")</f>
        <v>2.9378208784940102E-2</v>
      </c>
      <c r="E49" s="34">
        <v>16356</v>
      </c>
      <c r="F49" s="4">
        <v>16632</v>
      </c>
      <c r="G49" s="35">
        <f>IFERROR((F49-E49)/E49,"---")</f>
        <v>1.6874541452677916E-2</v>
      </c>
    </row>
    <row r="50" spans="1:7" x14ac:dyDescent="0.2">
      <c r="A50" s="56" t="s">
        <v>14</v>
      </c>
      <c r="B50" s="4">
        <v>14740</v>
      </c>
      <c r="C50" s="4">
        <v>15218</v>
      </c>
      <c r="D50" s="35">
        <f>(C50-B50)/B50</f>
        <v>3.2428765264586157E-2</v>
      </c>
      <c r="E50" s="34">
        <v>27140</v>
      </c>
      <c r="F50" s="4">
        <v>28274</v>
      </c>
      <c r="G50" s="35">
        <f>IFERROR((F50-E50)/E50,"---")</f>
        <v>4.1783345615327927E-2</v>
      </c>
    </row>
    <row r="51" spans="1:7" x14ac:dyDescent="0.2">
      <c r="A51" s="56" t="s">
        <v>48</v>
      </c>
      <c r="B51" s="4">
        <v>6040</v>
      </c>
      <c r="C51" s="4">
        <v>6220</v>
      </c>
      <c r="D51" s="35">
        <f>(C51-B51)/B51</f>
        <v>2.9801324503311258E-2</v>
      </c>
      <c r="E51" s="34">
        <v>19068</v>
      </c>
      <c r="F51" s="4">
        <v>19644</v>
      </c>
      <c r="G51" s="35">
        <f>IFERROR((F51-E51)/E51,"---")</f>
        <v>3.0207677784770296E-2</v>
      </c>
    </row>
    <row r="52" spans="1:7" x14ac:dyDescent="0.2">
      <c r="A52" s="56" t="s">
        <v>15</v>
      </c>
      <c r="B52" s="4" t="s">
        <v>40</v>
      </c>
      <c r="C52" s="4">
        <v>5621.5</v>
      </c>
      <c r="D52" s="35" t="str">
        <f>IFERROR((C52-B52)/B52,"---")</f>
        <v>---</v>
      </c>
      <c r="E52" s="34" t="s">
        <v>40</v>
      </c>
      <c r="F52" s="4">
        <v>16702.5</v>
      </c>
      <c r="G52" s="35" t="str">
        <f>IFERROR((F52-E52)/E52,"---")</f>
        <v>---</v>
      </c>
    </row>
    <row r="53" spans="1:7" x14ac:dyDescent="0.2">
      <c r="A53" s="56" t="s">
        <v>100</v>
      </c>
      <c r="B53" s="4">
        <v>7788</v>
      </c>
      <c r="C53" s="4">
        <v>8206.1</v>
      </c>
      <c r="D53" s="35">
        <f>(C53-B53)/B53</f>
        <v>5.3685156651258392E-2</v>
      </c>
      <c r="E53" s="34">
        <v>20953</v>
      </c>
      <c r="F53" s="4">
        <v>21661.1</v>
      </c>
      <c r="G53" s="35">
        <f>IFERROR((F53-E53)/E53,"---")</f>
        <v>3.3794683338901281E-2</v>
      </c>
    </row>
    <row r="54" spans="1:7" x14ac:dyDescent="0.2">
      <c r="A54" s="56" t="s">
        <v>75</v>
      </c>
      <c r="B54" s="4">
        <v>7353</v>
      </c>
      <c r="C54" s="4">
        <v>7660</v>
      </c>
      <c r="D54" s="35">
        <f>(C54-B54)/B54</f>
        <v>4.1751665986672105E-2</v>
      </c>
      <c r="E54" s="34">
        <v>17599</v>
      </c>
      <c r="F54" s="4">
        <v>18242</v>
      </c>
      <c r="G54" s="35">
        <f>IFERROR((F54-E54)/E54,"---")</f>
        <v>3.6536166827660664E-2</v>
      </c>
    </row>
    <row r="55" spans="1:7" x14ac:dyDescent="0.2">
      <c r="A55" s="56" t="s">
        <v>146</v>
      </c>
      <c r="B55" s="4">
        <v>9272</v>
      </c>
      <c r="C55" s="4">
        <v>9740</v>
      </c>
      <c r="D55" s="35">
        <f>(C55-B55)/B55</f>
        <v>5.0474547023295943E-2</v>
      </c>
      <c r="E55" s="34">
        <v>21636</v>
      </c>
      <c r="F55" s="4">
        <v>22094</v>
      </c>
      <c r="G55" s="35">
        <f>IFERROR((F55-E55)/E55,"---")</f>
        <v>2.116842299870586E-2</v>
      </c>
    </row>
    <row r="56" spans="1:7" x14ac:dyDescent="0.2">
      <c r="A56" s="56" t="s">
        <v>122</v>
      </c>
      <c r="B56" s="4">
        <v>11485</v>
      </c>
      <c r="C56" s="4">
        <v>11745</v>
      </c>
      <c r="D56" s="35">
        <f>(C56-B56)/B56</f>
        <v>2.2638223770134958E-2</v>
      </c>
      <c r="E56" s="34">
        <v>20378</v>
      </c>
      <c r="F56" s="4">
        <v>20816</v>
      </c>
      <c r="G56" s="35">
        <f>IFERROR((F56-E56)/E56,"---")</f>
        <v>2.1493767788791834E-2</v>
      </c>
    </row>
    <row r="57" spans="1:7" x14ac:dyDescent="0.2">
      <c r="A57" s="56" t="s">
        <v>16</v>
      </c>
      <c r="B57" s="4" t="s">
        <v>40</v>
      </c>
      <c r="C57" s="4">
        <v>10612.5</v>
      </c>
      <c r="D57" s="35" t="str">
        <f>IFERROR((C57-B57)/B57,"---")</f>
        <v>---</v>
      </c>
      <c r="E57" s="34" t="s">
        <v>40</v>
      </c>
      <c r="F57" s="4">
        <v>23872.5</v>
      </c>
      <c r="G57" s="35" t="str">
        <f>IFERROR((F57-E57)/E57,"---")</f>
        <v>---</v>
      </c>
    </row>
    <row r="58" spans="1:7" x14ac:dyDescent="0.2">
      <c r="A58" s="56" t="s">
        <v>94</v>
      </c>
      <c r="B58" s="4">
        <v>10037</v>
      </c>
      <c r="C58" s="4">
        <v>10037</v>
      </c>
      <c r="D58" s="35">
        <f>(C58-B58)/B58</f>
        <v>0</v>
      </c>
      <c r="E58" s="34">
        <v>25445</v>
      </c>
      <c r="F58" s="4">
        <v>25757</v>
      </c>
      <c r="G58" s="35">
        <f>IFERROR((F58-E58)/E58,"---")</f>
        <v>1.2261741010021615E-2</v>
      </c>
    </row>
    <row r="59" spans="1:7" x14ac:dyDescent="0.2">
      <c r="A59" s="56" t="s">
        <v>128</v>
      </c>
      <c r="B59" s="4">
        <v>10282</v>
      </c>
      <c r="C59" s="4">
        <v>10446</v>
      </c>
      <c r="D59" s="35">
        <f>(C59-B59)/B59</f>
        <v>1.5950204240420152E-2</v>
      </c>
      <c r="E59" s="34">
        <v>19246</v>
      </c>
      <c r="F59" s="4">
        <v>19410</v>
      </c>
      <c r="G59" s="35">
        <f>IFERROR((F59-E59)/E59,"---")</f>
        <v>8.5212511690740938E-3</v>
      </c>
    </row>
    <row r="60" spans="1:7" x14ac:dyDescent="0.2">
      <c r="A60" s="58" t="s">
        <v>76</v>
      </c>
      <c r="B60" s="13">
        <v>7622</v>
      </c>
      <c r="C60" s="13">
        <v>7442</v>
      </c>
      <c r="D60" s="37">
        <f>(C60-B60)/B60</f>
        <v>-2.3615848858567306E-2</v>
      </c>
      <c r="E60" s="36">
        <v>19637</v>
      </c>
      <c r="F60" s="13">
        <v>20027</v>
      </c>
      <c r="G60" s="37">
        <f>IFERROR((F60-E60)/E60,"---")</f>
        <v>1.9860467484850028E-2</v>
      </c>
    </row>
    <row r="61" spans="1:7" x14ac:dyDescent="0.2">
      <c r="A61" s="56" t="s">
        <v>156</v>
      </c>
      <c r="B61" s="4">
        <v>8450</v>
      </c>
      <c r="C61" s="4">
        <v>8820</v>
      </c>
      <c r="D61" s="35">
        <f>(C61-B61)/B61</f>
        <v>4.3786982248520713E-2</v>
      </c>
      <c r="E61" s="34">
        <v>23330</v>
      </c>
      <c r="F61" s="4">
        <v>24480</v>
      </c>
      <c r="G61" s="35">
        <f>IFERROR((F61-E61)/E61,"---")</f>
        <v>4.929275610801543E-2</v>
      </c>
    </row>
    <row r="62" spans="1:7" x14ac:dyDescent="0.2">
      <c r="A62" s="58" t="s">
        <v>51</v>
      </c>
      <c r="B62" s="13">
        <v>8138</v>
      </c>
      <c r="C62" s="13">
        <v>8322</v>
      </c>
      <c r="D62" s="37">
        <f>(C62-B62)/B62</f>
        <v>2.2609977881543376E-2</v>
      </c>
      <c r="E62" s="36">
        <v>22322</v>
      </c>
      <c r="F62" s="13">
        <v>23514</v>
      </c>
      <c r="G62" s="37">
        <f>IFERROR((F62-E62)/E62,"---")</f>
        <v>5.3400232954036377E-2</v>
      </c>
    </row>
    <row r="63" spans="1:7" x14ac:dyDescent="0.2">
      <c r="A63" s="56" t="s">
        <v>77</v>
      </c>
      <c r="B63" s="4">
        <v>16444</v>
      </c>
      <c r="C63" s="4">
        <v>16992</v>
      </c>
      <c r="D63" s="35">
        <f>(C63-B63)/B63</f>
        <v>3.3325225006081247E-2</v>
      </c>
      <c r="E63" s="34">
        <v>28746</v>
      </c>
      <c r="F63" s="4">
        <v>29566</v>
      </c>
      <c r="G63" s="35">
        <f>IFERROR((F63-E63)/E63,"---")</f>
        <v>2.8525707924580812E-2</v>
      </c>
    </row>
    <row r="64" spans="1:7" x14ac:dyDescent="0.2">
      <c r="A64" s="57" t="s">
        <v>161</v>
      </c>
      <c r="B64" s="4">
        <v>7653</v>
      </c>
      <c r="C64" s="4">
        <v>7878</v>
      </c>
      <c r="D64" s="35">
        <f>(C64-B64)/B64</f>
        <v>2.9400235201881616E-2</v>
      </c>
      <c r="E64" s="34">
        <v>22863</v>
      </c>
      <c r="F64" s="4">
        <v>23088</v>
      </c>
      <c r="G64" s="35">
        <f>IFERROR((F64-E64)/E64,"---")</f>
        <v>9.841228185277523E-3</v>
      </c>
    </row>
    <row r="65" spans="1:7" x14ac:dyDescent="0.2">
      <c r="A65" s="56" t="s">
        <v>95</v>
      </c>
      <c r="B65" s="4">
        <v>9900</v>
      </c>
      <c r="C65" s="4">
        <v>9992</v>
      </c>
      <c r="D65" s="35">
        <f>(C65-B65)/B65</f>
        <v>9.2929292929292938E-3</v>
      </c>
      <c r="E65" s="34">
        <v>28702</v>
      </c>
      <c r="F65" s="4">
        <v>28794</v>
      </c>
      <c r="G65" s="35">
        <f>IFERROR((F65-E65)/E65,"---")</f>
        <v>3.2053515434464497E-3</v>
      </c>
    </row>
    <row r="66" spans="1:7" x14ac:dyDescent="0.2">
      <c r="A66" s="57" t="s">
        <v>83</v>
      </c>
      <c r="B66" s="4">
        <v>13073</v>
      </c>
      <c r="C66" s="4">
        <v>13499</v>
      </c>
      <c r="D66" s="35">
        <f>(C66-B66)/B66</f>
        <v>3.2586246462173944E-2</v>
      </c>
      <c r="E66" s="34">
        <v>26393</v>
      </c>
      <c r="F66" s="4">
        <v>27523</v>
      </c>
      <c r="G66" s="35">
        <f>IFERROR((F66-E66)/E66,"---")</f>
        <v>4.2814382601447355E-2</v>
      </c>
    </row>
    <row r="67" spans="1:7" x14ac:dyDescent="0.2">
      <c r="A67" s="59" t="s">
        <v>118</v>
      </c>
      <c r="B67" s="13">
        <v>12590</v>
      </c>
      <c r="C67" s="13">
        <v>12998</v>
      </c>
      <c r="D67" s="37">
        <f>(C67-B67)/B67</f>
        <v>3.2406671961874502E-2</v>
      </c>
      <c r="E67" s="36">
        <v>25910</v>
      </c>
      <c r="F67" s="13">
        <v>27022</v>
      </c>
      <c r="G67" s="37">
        <f>IFERROR((F67-E67)/E67,"---")</f>
        <v>4.2917792358162871E-2</v>
      </c>
    </row>
    <row r="68" spans="1:7" x14ac:dyDescent="0.2">
      <c r="A68" s="58" t="s">
        <v>17</v>
      </c>
      <c r="B68" s="13" t="s">
        <v>40</v>
      </c>
      <c r="C68" s="13">
        <v>8594</v>
      </c>
      <c r="D68" s="37" t="str">
        <f>IFERROR((C68-B68)/B68,"---")</f>
        <v>---</v>
      </c>
      <c r="E68" s="36" t="s">
        <v>40</v>
      </c>
      <c r="F68" s="13">
        <v>19214</v>
      </c>
      <c r="G68" s="37" t="str">
        <f>IFERROR((F68-E68)/E68,"---")</f>
        <v>---</v>
      </c>
    </row>
    <row r="69" spans="1:7" ht="10.8" thickBot="1" x14ac:dyDescent="0.25">
      <c r="A69" s="66" t="s">
        <v>166</v>
      </c>
      <c r="B69" s="67">
        <v>7076</v>
      </c>
      <c r="C69" s="67">
        <v>6766</v>
      </c>
      <c r="D69" s="68">
        <f>(C69-B69)/B69</f>
        <v>-4.381006218202374E-2</v>
      </c>
      <c r="E69" s="69">
        <v>18236</v>
      </c>
      <c r="F69" s="67">
        <v>17926</v>
      </c>
      <c r="G69" s="68">
        <f>IFERROR((F69-E69)/E69,"---")</f>
        <v>-1.699934196095635E-2</v>
      </c>
    </row>
    <row r="70" spans="1:7" x14ac:dyDescent="0.2">
      <c r="A70" s="70" t="s">
        <v>18</v>
      </c>
      <c r="B70" s="71" t="s">
        <v>40</v>
      </c>
      <c r="C70" s="71">
        <v>9776</v>
      </c>
      <c r="D70" s="72" t="str">
        <f>IFERROR((C70-B70)/B70,"---")</f>
        <v>---</v>
      </c>
      <c r="E70" s="73" t="s">
        <v>40</v>
      </c>
      <c r="F70" s="71">
        <v>18910</v>
      </c>
      <c r="G70" s="72" t="str">
        <f>IFERROR((F70-E70)/E70,"---")</f>
        <v>---</v>
      </c>
    </row>
    <row r="71" spans="1:7" x14ac:dyDescent="0.2">
      <c r="A71" s="56" t="s">
        <v>62</v>
      </c>
      <c r="B71" s="4">
        <v>7404</v>
      </c>
      <c r="C71" s="4">
        <v>7713</v>
      </c>
      <c r="D71" s="35">
        <f>(C71-B71)/B71</f>
        <v>4.1734197730956241E-2</v>
      </c>
      <c r="E71" s="34">
        <v>9350</v>
      </c>
      <c r="F71" s="4">
        <v>9795</v>
      </c>
      <c r="G71" s="35">
        <f>IFERROR((F71-E71)/E71,"---")</f>
        <v>4.7593582887700533E-2</v>
      </c>
    </row>
    <row r="72" spans="1:7" x14ac:dyDescent="0.2">
      <c r="A72" s="56" t="s">
        <v>121</v>
      </c>
      <c r="B72" s="4">
        <v>11528</v>
      </c>
      <c r="C72" s="4">
        <v>12092.880000000001</v>
      </c>
      <c r="D72" s="35">
        <f>(C72-B72)/B72</f>
        <v>4.9000693962526112E-2</v>
      </c>
      <c r="E72" s="34">
        <v>23781</v>
      </c>
      <c r="F72" s="4">
        <v>24715.38</v>
      </c>
      <c r="G72" s="35">
        <f>IFERROR((F72-E72)/E72,"---")</f>
        <v>3.9291030654724404E-2</v>
      </c>
    </row>
    <row r="73" spans="1:7" x14ac:dyDescent="0.2">
      <c r="A73" s="56" t="s">
        <v>164</v>
      </c>
      <c r="B73" s="4">
        <v>7603</v>
      </c>
      <c r="C73" s="4">
        <v>8080</v>
      </c>
      <c r="D73" s="35">
        <f>(C73-B73)/B73</f>
        <v>6.2738392739708007E-2</v>
      </c>
      <c r="E73" s="34">
        <v>16083</v>
      </c>
      <c r="F73" s="4">
        <v>18400</v>
      </c>
      <c r="G73" s="35">
        <f>IFERROR((F73-E73)/E73,"---")</f>
        <v>0.14406516197226885</v>
      </c>
    </row>
    <row r="74" spans="1:7" x14ac:dyDescent="0.2">
      <c r="A74" s="56" t="s">
        <v>163</v>
      </c>
      <c r="B74" s="4">
        <v>7645</v>
      </c>
      <c r="C74" s="4">
        <v>8145</v>
      </c>
      <c r="D74" s="35">
        <f>(C74-B74)/B74</f>
        <v>6.540222367560497E-2</v>
      </c>
      <c r="E74" s="34">
        <v>16795</v>
      </c>
      <c r="F74" s="4">
        <v>18464</v>
      </c>
      <c r="G74" s="35">
        <f>IFERROR((F74-E74)/E74,"---")</f>
        <v>9.9374813932718076E-2</v>
      </c>
    </row>
    <row r="75" spans="1:7" x14ac:dyDescent="0.2">
      <c r="A75" s="56" t="s">
        <v>98</v>
      </c>
      <c r="B75" s="4">
        <v>7989</v>
      </c>
      <c r="C75" s="4">
        <v>8426</v>
      </c>
      <c r="D75" s="35">
        <f>(C75-B75)/B75</f>
        <v>5.4700212792589811E-2</v>
      </c>
      <c r="E75" s="34">
        <v>18609</v>
      </c>
      <c r="F75" s="4">
        <v>20366</v>
      </c>
      <c r="G75" s="35">
        <f>IFERROR((F75-E75)/E75,"---")</f>
        <v>9.4416680101026385E-2</v>
      </c>
    </row>
    <row r="76" spans="1:7" x14ac:dyDescent="0.2">
      <c r="A76" s="56" t="s">
        <v>167</v>
      </c>
      <c r="B76" s="4">
        <v>6719</v>
      </c>
      <c r="C76" s="4">
        <v>7129</v>
      </c>
      <c r="D76" s="35">
        <f>(C76-B76)/B76</f>
        <v>6.1020985265664532E-2</v>
      </c>
      <c r="E76" s="34">
        <v>15969</v>
      </c>
      <c r="F76" s="4">
        <v>16579</v>
      </c>
      <c r="G76" s="35">
        <f>IFERROR((F76-E76)/E76,"---")</f>
        <v>3.8199010583004574E-2</v>
      </c>
    </row>
    <row r="77" spans="1:7" x14ac:dyDescent="0.2">
      <c r="A77" s="56" t="s">
        <v>102</v>
      </c>
      <c r="B77" s="4">
        <v>7560</v>
      </c>
      <c r="C77" s="4">
        <v>7994.5</v>
      </c>
      <c r="D77" s="35">
        <f>(C77-B77)/B77</f>
        <v>5.7473544973544975E-2</v>
      </c>
      <c r="E77" s="34">
        <v>18180</v>
      </c>
      <c r="F77" s="4">
        <v>19934.5</v>
      </c>
      <c r="G77" s="35">
        <f>IFERROR((F77-E77)/E77,"---")</f>
        <v>9.6507150715071502E-2</v>
      </c>
    </row>
    <row r="78" spans="1:7" x14ac:dyDescent="0.2">
      <c r="A78" s="56" t="s">
        <v>110</v>
      </c>
      <c r="B78" s="4">
        <v>13596</v>
      </c>
      <c r="C78" s="4">
        <v>14096</v>
      </c>
      <c r="D78" s="35">
        <f>(C78-B78)/B78</f>
        <v>3.6775522212415417E-2</v>
      </c>
      <c r="E78" s="34">
        <v>23422</v>
      </c>
      <c r="F78" s="4">
        <v>24122</v>
      </c>
      <c r="G78" s="35">
        <f>IFERROR((F78-E78)/E78,"---")</f>
        <v>2.9886431560071727E-2</v>
      </c>
    </row>
    <row r="79" spans="1:7" x14ac:dyDescent="0.2">
      <c r="A79" s="56" t="s">
        <v>168</v>
      </c>
      <c r="B79" s="4">
        <v>6702</v>
      </c>
      <c r="C79" s="4">
        <v>6774</v>
      </c>
      <c r="D79" s="35">
        <f>(C79-B79)/B79</f>
        <v>1.0743061772605193E-2</v>
      </c>
      <c r="E79" s="34">
        <v>19854</v>
      </c>
      <c r="F79" s="4">
        <v>20130</v>
      </c>
      <c r="G79" s="35">
        <f>IFERROR((F79-E79)/E79,"---")</f>
        <v>1.390148080991236E-2</v>
      </c>
    </row>
    <row r="80" spans="1:7" x14ac:dyDescent="0.2">
      <c r="A80" s="57" t="s">
        <v>170</v>
      </c>
      <c r="B80" s="4">
        <v>6583</v>
      </c>
      <c r="C80" s="4">
        <v>6583.4</v>
      </c>
      <c r="D80" s="35">
        <f>(C80-B80)/B80</f>
        <v>6.0762570256666593E-5</v>
      </c>
      <c r="E80" s="34">
        <v>17113</v>
      </c>
      <c r="F80" s="4">
        <v>17203.400000000001</v>
      </c>
      <c r="G80" s="35">
        <f>IFERROR((F80-E80)/E80,"---")</f>
        <v>5.2825337462748473E-3</v>
      </c>
    </row>
    <row r="81" spans="1:7" x14ac:dyDescent="0.2">
      <c r="A81" s="56" t="s">
        <v>69</v>
      </c>
      <c r="B81" s="4">
        <v>7428.6</v>
      </c>
      <c r="C81" s="4">
        <v>7428.6</v>
      </c>
      <c r="D81" s="35">
        <f>IFERROR((C81-B81)/B81,"---")</f>
        <v>0</v>
      </c>
      <c r="E81" s="34">
        <v>17958.599999999999</v>
      </c>
      <c r="F81" s="4">
        <v>18048.600000000002</v>
      </c>
      <c r="G81" s="35">
        <f>IFERROR((F81-E81)/E81,"---")</f>
        <v>5.0115265109754456E-3</v>
      </c>
    </row>
    <row r="82" spans="1:7" x14ac:dyDescent="0.2">
      <c r="A82" s="56" t="s">
        <v>68</v>
      </c>
      <c r="B82" s="4">
        <v>6940.08</v>
      </c>
      <c r="C82" s="4">
        <v>6940.08</v>
      </c>
      <c r="D82" s="35">
        <f>IFERROR((C82-B82)/B82,"---")</f>
        <v>0</v>
      </c>
      <c r="E82" s="34">
        <v>17470.080000000002</v>
      </c>
      <c r="F82" s="4">
        <v>17560.080000000002</v>
      </c>
      <c r="G82" s="35">
        <f>IFERROR((F82-E82)/E82,"---")</f>
        <v>5.1516650181338604E-3</v>
      </c>
    </row>
    <row r="83" spans="1:7" x14ac:dyDescent="0.2">
      <c r="A83" s="56" t="s">
        <v>19</v>
      </c>
      <c r="B83" s="4">
        <v>8506</v>
      </c>
      <c r="C83" s="4">
        <v>8506</v>
      </c>
      <c r="D83" s="35">
        <f>(C83-B83)/B83</f>
        <v>0</v>
      </c>
      <c r="E83" s="34">
        <v>25036</v>
      </c>
      <c r="F83" s="4">
        <v>25126</v>
      </c>
      <c r="G83" s="35">
        <f>IFERROR((F83-E83)/E83,"---")</f>
        <v>3.5948234542259147E-3</v>
      </c>
    </row>
    <row r="84" spans="1:7" x14ac:dyDescent="0.2">
      <c r="A84" s="56" t="s">
        <v>162</v>
      </c>
      <c r="B84" s="4">
        <v>7646</v>
      </c>
      <c r="C84" s="4">
        <v>7946</v>
      </c>
      <c r="D84" s="35">
        <f>(C84-B84)/B84</f>
        <v>3.923620193565263E-2</v>
      </c>
      <c r="E84" s="34">
        <v>16946</v>
      </c>
      <c r="F84" s="4">
        <v>18566</v>
      </c>
      <c r="G84" s="35">
        <f>IFERROR((F84-E84)/E84,"---")</f>
        <v>9.5597781187300834E-2</v>
      </c>
    </row>
    <row r="85" spans="1:7" x14ac:dyDescent="0.2">
      <c r="A85" s="56" t="s">
        <v>20</v>
      </c>
      <c r="B85" s="4">
        <v>8942</v>
      </c>
      <c r="C85" s="4">
        <v>8942.1</v>
      </c>
      <c r="D85" s="35">
        <f>(C85-B85)/B85</f>
        <v>1.1183180496573899E-5</v>
      </c>
      <c r="E85" s="34">
        <v>19472</v>
      </c>
      <c r="F85" s="4">
        <v>19562.099999999999</v>
      </c>
      <c r="G85" s="35">
        <f>IFERROR((F85-E85)/E85,"---")</f>
        <v>4.6271569433031295E-3</v>
      </c>
    </row>
    <row r="86" spans="1:7" x14ac:dyDescent="0.2">
      <c r="A86" s="56" t="s">
        <v>169</v>
      </c>
      <c r="B86" s="4">
        <v>6702</v>
      </c>
      <c r="C86" s="4">
        <v>7469.64</v>
      </c>
      <c r="D86" s="35">
        <f>(C86-B86)/B86</f>
        <v>0.11453894359892575</v>
      </c>
      <c r="E86" s="34">
        <v>17232</v>
      </c>
      <c r="F86" s="4">
        <v>18089.64</v>
      </c>
      <c r="G86" s="35">
        <f>IFERROR((F86-E86)/E86,"---")</f>
        <v>4.9770194986072387E-2</v>
      </c>
    </row>
    <row r="87" spans="1:7" x14ac:dyDescent="0.2">
      <c r="A87" s="56" t="s">
        <v>134</v>
      </c>
      <c r="B87" s="4">
        <v>9863</v>
      </c>
      <c r="C87" s="4">
        <v>10054</v>
      </c>
      <c r="D87" s="35">
        <f>(C87-B87)/B87</f>
        <v>1.9365304674034269E-2</v>
      </c>
      <c r="E87" s="34">
        <v>18063</v>
      </c>
      <c r="F87" s="4">
        <v>18418</v>
      </c>
      <c r="G87" s="35">
        <f>IFERROR((F87-E87)/E87,"---")</f>
        <v>1.9653435199025633E-2</v>
      </c>
    </row>
    <row r="88" spans="1:7" x14ac:dyDescent="0.2">
      <c r="A88" s="56" t="s">
        <v>147</v>
      </c>
      <c r="B88" s="4">
        <v>9200</v>
      </c>
      <c r="C88" s="4">
        <v>9450</v>
      </c>
      <c r="D88" s="35">
        <f>(C88-B88)/B88</f>
        <v>2.717391304347826E-2</v>
      </c>
      <c r="E88" s="34">
        <v>22950</v>
      </c>
      <c r="F88" s="4">
        <v>23950</v>
      </c>
      <c r="G88" s="35">
        <f>IFERROR((F88-E88)/E88,"---")</f>
        <v>4.357298474945534E-2</v>
      </c>
    </row>
    <row r="89" spans="1:7" x14ac:dyDescent="0.2">
      <c r="A89" s="57" t="s">
        <v>157</v>
      </c>
      <c r="B89" s="4">
        <v>8400</v>
      </c>
      <c r="C89" s="4">
        <v>8904</v>
      </c>
      <c r="D89" s="35">
        <f>(C89-B89)/B89</f>
        <v>0.06</v>
      </c>
      <c r="E89" s="34">
        <v>19230</v>
      </c>
      <c r="F89" s="4">
        <v>20394</v>
      </c>
      <c r="G89" s="35">
        <f>IFERROR((F89-E89)/E89,"---")</f>
        <v>6.0530421216848672E-2</v>
      </c>
    </row>
    <row r="90" spans="1:7" x14ac:dyDescent="0.2">
      <c r="A90" s="57" t="s">
        <v>21</v>
      </c>
      <c r="B90" s="4">
        <v>8794</v>
      </c>
      <c r="C90" s="4">
        <v>9192</v>
      </c>
      <c r="D90" s="35">
        <f>(C90-B90)/B90</f>
        <v>4.5258130543552419E-2</v>
      </c>
      <c r="E90" s="34">
        <v>21108</v>
      </c>
      <c r="F90" s="4">
        <v>21506</v>
      </c>
      <c r="G90" s="35">
        <f>IFERROR((F90-E90)/E90,"---")</f>
        <v>1.8855410270987305E-2</v>
      </c>
    </row>
    <row r="91" spans="1:7" x14ac:dyDescent="0.2">
      <c r="A91" s="57" t="s">
        <v>171</v>
      </c>
      <c r="B91" s="4">
        <v>6443</v>
      </c>
      <c r="C91" s="4">
        <v>6563.6</v>
      </c>
      <c r="D91" s="35">
        <f>(C91-B91)/B91</f>
        <v>1.8717988514667137E-2</v>
      </c>
      <c r="E91" s="34">
        <v>19142</v>
      </c>
      <c r="F91" s="4">
        <v>19782.8</v>
      </c>
      <c r="G91" s="35">
        <f>IFERROR((F91-E91)/E91,"---")</f>
        <v>3.3476125796677428E-2</v>
      </c>
    </row>
    <row r="92" spans="1:7" x14ac:dyDescent="0.2">
      <c r="A92" s="56" t="s">
        <v>55</v>
      </c>
      <c r="B92" s="4">
        <v>10070</v>
      </c>
      <c r="C92" s="4">
        <v>10425.700000000001</v>
      </c>
      <c r="D92" s="35">
        <f>(C92-B92)/B92</f>
        <v>3.5322740814299973E-2</v>
      </c>
      <c r="E92" s="34">
        <v>26266</v>
      </c>
      <c r="F92" s="4">
        <v>27107.7</v>
      </c>
      <c r="G92" s="35">
        <f>IFERROR((F92-E92)/E92,"---")</f>
        <v>3.2045229574354704E-2</v>
      </c>
    </row>
    <row r="93" spans="1:7" x14ac:dyDescent="0.2">
      <c r="A93" s="57" t="s">
        <v>73</v>
      </c>
      <c r="B93" s="4">
        <v>7554</v>
      </c>
      <c r="C93" s="4">
        <v>7818</v>
      </c>
      <c r="D93" s="35">
        <f>(C93-B93)/B93</f>
        <v>3.4948371723590152E-2</v>
      </c>
      <c r="E93" s="34">
        <v>18434</v>
      </c>
      <c r="F93" s="4">
        <v>19074</v>
      </c>
      <c r="G93" s="35">
        <f>IFERROR((F93-E93)/E93,"---")</f>
        <v>3.4718455028751219E-2</v>
      </c>
    </row>
    <row r="94" spans="1:7" x14ac:dyDescent="0.2">
      <c r="A94" s="56" t="s">
        <v>22</v>
      </c>
      <c r="B94" s="4" t="s">
        <v>40</v>
      </c>
      <c r="C94" s="4">
        <v>7600.8</v>
      </c>
      <c r="D94" s="35" t="str">
        <f>IFERROR((C94-B94)/B94,"---")</f>
        <v>---</v>
      </c>
      <c r="E94" s="34" t="s">
        <v>40</v>
      </c>
      <c r="F94" s="4">
        <v>16197.5</v>
      </c>
      <c r="G94" s="35" t="str">
        <f>IFERROR((F94-E94)/E94,"---")</f>
        <v>---</v>
      </c>
    </row>
    <row r="95" spans="1:7" x14ac:dyDescent="0.2">
      <c r="A95" s="56" t="s">
        <v>71</v>
      </c>
      <c r="B95" s="4">
        <v>12874</v>
      </c>
      <c r="C95" s="4">
        <v>12864</v>
      </c>
      <c r="D95" s="35">
        <f>(C95-B95)/B95</f>
        <v>-7.7675935995028737E-4</v>
      </c>
      <c r="E95" s="34">
        <v>35752</v>
      </c>
      <c r="F95" s="4">
        <v>35742</v>
      </c>
      <c r="G95" s="35">
        <f>IFERROR((F95-E95)/E95,"---")</f>
        <v>-2.7970463190870443E-4</v>
      </c>
    </row>
    <row r="96" spans="1:7" x14ac:dyDescent="0.2">
      <c r="A96" s="56" t="s">
        <v>80</v>
      </c>
      <c r="B96" s="4">
        <v>13877</v>
      </c>
      <c r="C96" s="4">
        <v>13896</v>
      </c>
      <c r="D96" s="35">
        <f>(C96-B96)/B96</f>
        <v>1.3691720112416227E-3</v>
      </c>
      <c r="E96" s="34">
        <v>36755</v>
      </c>
      <c r="F96" s="4">
        <v>36774</v>
      </c>
      <c r="G96" s="35">
        <f>IFERROR((F96-E96)/E96,"---")</f>
        <v>5.1693647122840435E-4</v>
      </c>
    </row>
    <row r="97" spans="1:7" x14ac:dyDescent="0.2">
      <c r="A97" s="56" t="s">
        <v>79</v>
      </c>
      <c r="B97" s="4">
        <v>14226</v>
      </c>
      <c r="C97" s="4">
        <f>14507.97+180</f>
        <v>14687.97</v>
      </c>
      <c r="D97" s="35">
        <f>(C97-B97)/B97</f>
        <v>3.2473639814424249E-2</v>
      </c>
      <c r="E97" s="34">
        <v>37104</v>
      </c>
      <c r="F97" s="4">
        <f>37385.97+180</f>
        <v>37565.97</v>
      </c>
      <c r="G97" s="35">
        <f>IFERROR((F97-E97)/E97,"---")</f>
        <v>1.2450679172056953E-2</v>
      </c>
    </row>
    <row r="98" spans="1:7" x14ac:dyDescent="0.2">
      <c r="A98" s="56" t="s">
        <v>87</v>
      </c>
      <c r="B98" s="4">
        <v>12692</v>
      </c>
      <c r="C98" s="4">
        <v>12697</v>
      </c>
      <c r="D98" s="35">
        <f>(C98-B98)/B98</f>
        <v>3.9394894421682948E-4</v>
      </c>
      <c r="E98" s="34">
        <v>35570</v>
      </c>
      <c r="F98" s="4">
        <v>35575</v>
      </c>
      <c r="G98" s="35">
        <f>IFERROR((F98-E98)/E98,"---")</f>
        <v>1.4056789429294349E-4</v>
      </c>
    </row>
    <row r="99" spans="1:7" x14ac:dyDescent="0.2">
      <c r="A99" s="56" t="s">
        <v>109</v>
      </c>
      <c r="B99" s="4">
        <v>13787</v>
      </c>
      <c r="C99" s="4">
        <v>14184.24</v>
      </c>
      <c r="D99" s="35">
        <f>(C99-B99)/B99</f>
        <v>2.8812649597446855E-2</v>
      </c>
      <c r="E99" s="34">
        <v>36665</v>
      </c>
      <c r="F99" s="4">
        <v>37062.239999999998</v>
      </c>
      <c r="G99" s="35">
        <f>IFERROR((F99-E99)/E99,"---")</f>
        <v>1.0834310650484057E-2</v>
      </c>
    </row>
    <row r="100" spans="1:7" x14ac:dyDescent="0.2">
      <c r="A100" s="56" t="s">
        <v>84</v>
      </c>
      <c r="B100" s="4">
        <v>13379</v>
      </c>
      <c r="C100" s="4">
        <v>13453</v>
      </c>
      <c r="D100" s="35">
        <f>(C100-B100)/B100</f>
        <v>5.5310561327453472E-3</v>
      </c>
      <c r="E100" s="34">
        <v>36257</v>
      </c>
      <c r="F100" s="4">
        <v>36331</v>
      </c>
      <c r="G100" s="35">
        <f>IFERROR((F100-E100)/E100,"---")</f>
        <v>2.0409851890669387E-3</v>
      </c>
    </row>
    <row r="101" spans="1:7" x14ac:dyDescent="0.2">
      <c r="A101" s="56" t="s">
        <v>81</v>
      </c>
      <c r="B101" s="4">
        <v>13660</v>
      </c>
      <c r="C101" s="4">
        <v>13746.4</v>
      </c>
      <c r="D101" s="35">
        <f>(C101-B101)/B101</f>
        <v>6.3250366032210565E-3</v>
      </c>
      <c r="E101" s="34">
        <v>36538</v>
      </c>
      <c r="F101" s="4">
        <v>36624.400000000001</v>
      </c>
      <c r="G101" s="35">
        <f>IFERROR((F101-E101)/E101,"---")</f>
        <v>2.3646614483551769E-3</v>
      </c>
    </row>
    <row r="102" spans="1:7" x14ac:dyDescent="0.2">
      <c r="A102" s="56" t="s">
        <v>113</v>
      </c>
      <c r="B102" s="4">
        <v>13416</v>
      </c>
      <c r="C102" s="4">
        <v>13398</v>
      </c>
      <c r="D102" s="35">
        <f>(C102-B102)/B102</f>
        <v>-1.3416815742397137E-3</v>
      </c>
      <c r="E102" s="34">
        <v>36294</v>
      </c>
      <c r="F102" s="4">
        <v>36276</v>
      </c>
      <c r="G102" s="35">
        <f>IFERROR((F102-E102)/E102,"---")</f>
        <v>-4.9594974375929903E-4</v>
      </c>
    </row>
    <row r="103" spans="1:7" x14ac:dyDescent="0.2">
      <c r="A103" s="56" t="s">
        <v>178</v>
      </c>
      <c r="B103" s="4">
        <v>6247</v>
      </c>
      <c r="C103" s="4">
        <v>6317</v>
      </c>
      <c r="D103" s="35">
        <f>(C103-B103)/B103</f>
        <v>1.1205378581719225E-2</v>
      </c>
      <c r="E103" s="34">
        <v>22345</v>
      </c>
      <c r="F103" s="4">
        <v>22415</v>
      </c>
      <c r="G103" s="35">
        <f>IFERROR((F103-E103)/E103,"---")</f>
        <v>3.1326918773774892E-3</v>
      </c>
    </row>
    <row r="104" spans="1:7" x14ac:dyDescent="0.2">
      <c r="A104" s="56" t="s">
        <v>124</v>
      </c>
      <c r="B104" s="4">
        <v>10784</v>
      </c>
      <c r="C104" s="4">
        <v>10784</v>
      </c>
      <c r="D104" s="35">
        <f>(C104-B104)/B104</f>
        <v>0</v>
      </c>
      <c r="E104" s="34">
        <v>25816</v>
      </c>
      <c r="F104" s="4">
        <v>25816</v>
      </c>
      <c r="G104" s="35">
        <f>IFERROR((F104-E104)/E104,"---")</f>
        <v>0</v>
      </c>
    </row>
    <row r="105" spans="1:7" x14ac:dyDescent="0.2">
      <c r="A105" s="56" t="s">
        <v>67</v>
      </c>
      <c r="B105" s="4">
        <v>9482</v>
      </c>
      <c r="C105" s="4">
        <v>10347</v>
      </c>
      <c r="D105" s="35">
        <f>(C105-B105)/B105</f>
        <v>9.1225479856570341E-2</v>
      </c>
      <c r="E105" s="34">
        <v>31378</v>
      </c>
      <c r="F105" s="4">
        <v>32124</v>
      </c>
      <c r="G105" s="35">
        <f>IFERROR((F105-E105)/E105,"---")</f>
        <v>2.3774619159920962E-2</v>
      </c>
    </row>
    <row r="106" spans="1:7" x14ac:dyDescent="0.2">
      <c r="A106" s="57" t="s">
        <v>183</v>
      </c>
      <c r="B106" s="4">
        <v>9090</v>
      </c>
      <c r="C106" s="4">
        <v>9625</v>
      </c>
      <c r="D106" s="35">
        <f>IFERROR((C106-B106)/B106,"---")</f>
        <v>5.8855885588558858E-2</v>
      </c>
      <c r="E106" s="34">
        <v>25980</v>
      </c>
      <c r="F106" s="4">
        <v>26105</v>
      </c>
      <c r="G106" s="35">
        <f>IFERROR((F106-E106)/E106,"---")</f>
        <v>4.8113933795227099E-3</v>
      </c>
    </row>
    <row r="107" spans="1:7" x14ac:dyDescent="0.2">
      <c r="A107" s="56" t="s">
        <v>123</v>
      </c>
      <c r="B107" s="4">
        <v>11362</v>
      </c>
      <c r="C107" s="4">
        <v>12022</v>
      </c>
      <c r="D107" s="35">
        <f>(C107-B107)/B107</f>
        <v>5.8088364724520329E-2</v>
      </c>
      <c r="E107" s="34">
        <v>29194</v>
      </c>
      <c r="F107" s="4">
        <v>30970</v>
      </c>
      <c r="G107" s="35">
        <f>IFERROR((F107-E107)/E107,"---")</f>
        <v>6.0834418031102282E-2</v>
      </c>
    </row>
    <row r="108" spans="1:7" x14ac:dyDescent="0.2">
      <c r="A108" s="56" t="s">
        <v>23</v>
      </c>
      <c r="B108" s="4">
        <v>11682</v>
      </c>
      <c r="C108" s="4">
        <v>12112</v>
      </c>
      <c r="D108" s="35">
        <f>(C108-B108)/B108</f>
        <v>3.6808765622324942E-2</v>
      </c>
      <c r="E108" s="34">
        <v>28772</v>
      </c>
      <c r="F108" s="4">
        <v>29932</v>
      </c>
      <c r="G108" s="35">
        <f>IFERROR((F108-E108)/E108,"---")</f>
        <v>4.0316974836646736E-2</v>
      </c>
    </row>
    <row r="109" spans="1:7" x14ac:dyDescent="0.2">
      <c r="A109" s="56" t="s">
        <v>104</v>
      </c>
      <c r="B109" s="4">
        <v>6143</v>
      </c>
      <c r="C109" s="4">
        <v>6270</v>
      </c>
      <c r="D109" s="35">
        <f>(C109-B109)/B109</f>
        <v>2.0673937815399644E-2</v>
      </c>
      <c r="E109" s="34">
        <v>28420</v>
      </c>
      <c r="F109" s="4">
        <v>28548</v>
      </c>
      <c r="G109" s="35">
        <f>IFERROR((F109-E109)/E109,"---")</f>
        <v>4.5038705137227302E-3</v>
      </c>
    </row>
    <row r="110" spans="1:7" x14ac:dyDescent="0.2">
      <c r="A110" s="56" t="s">
        <v>135</v>
      </c>
      <c r="B110" s="4">
        <v>9842</v>
      </c>
      <c r="C110" s="4">
        <v>10262</v>
      </c>
      <c r="D110" s="35">
        <f>(C110-B110)/B110</f>
        <v>4.2674253200568987E-2</v>
      </c>
      <c r="E110" s="34">
        <v>28052</v>
      </c>
      <c r="F110" s="4">
        <v>28472</v>
      </c>
      <c r="G110" s="35">
        <f>IFERROR((F110-E110)/E110,"---")</f>
        <v>1.4972194495936118E-2</v>
      </c>
    </row>
    <row r="111" spans="1:7" x14ac:dyDescent="0.2">
      <c r="A111" s="56" t="s">
        <v>142</v>
      </c>
      <c r="B111" s="4">
        <v>9404</v>
      </c>
      <c r="C111" s="4">
        <v>9904</v>
      </c>
      <c r="D111" s="35">
        <f>(C111-B111)/B111</f>
        <v>5.316886431305827E-2</v>
      </c>
      <c r="E111" s="34">
        <v>25652</v>
      </c>
      <c r="F111" s="4">
        <v>27472</v>
      </c>
      <c r="G111" s="35">
        <f>IFERROR((F111-E111)/E111,"---")</f>
        <v>7.0949633556837671E-2</v>
      </c>
    </row>
    <row r="112" spans="1:7" x14ac:dyDescent="0.2">
      <c r="A112" s="56" t="s">
        <v>132</v>
      </c>
      <c r="B112" s="4">
        <v>9888</v>
      </c>
      <c r="C112" s="4">
        <v>10272</v>
      </c>
      <c r="D112" s="35">
        <f>(C112-B112)/B112</f>
        <v>3.8834951456310676E-2</v>
      </c>
      <c r="E112" s="34">
        <v>20418</v>
      </c>
      <c r="F112" s="4">
        <v>20892</v>
      </c>
      <c r="G112" s="35">
        <f>IFERROR((F112-E112)/E112,"---")</f>
        <v>2.3214810461357625E-2</v>
      </c>
    </row>
    <row r="113" spans="1:7" x14ac:dyDescent="0.2">
      <c r="A113" s="56" t="s">
        <v>47</v>
      </c>
      <c r="B113" s="4">
        <v>6212</v>
      </c>
      <c r="C113" s="4">
        <v>6524</v>
      </c>
      <c r="D113" s="35">
        <f>(C113-B113)/B113</f>
        <v>5.0225370251126854E-2</v>
      </c>
      <c r="E113" s="34">
        <v>19000</v>
      </c>
      <c r="F113" s="4">
        <v>19600</v>
      </c>
      <c r="G113" s="35">
        <f>IFERROR((F113-E113)/E113,"---")</f>
        <v>3.1578947368421054E-2</v>
      </c>
    </row>
    <row r="114" spans="1:7" x14ac:dyDescent="0.2">
      <c r="A114" s="56" t="s">
        <v>115</v>
      </c>
      <c r="B114" s="4">
        <v>13130</v>
      </c>
      <c r="C114" s="4">
        <v>13410</v>
      </c>
      <c r="D114" s="35">
        <f>(C114-B114)/B114</f>
        <v>2.1325209444021324E-2</v>
      </c>
      <c r="E114" s="34">
        <v>25520</v>
      </c>
      <c r="F114" s="4">
        <v>25800</v>
      </c>
      <c r="G114" s="35">
        <f>IFERROR((F114-E114)/E114,"---")</f>
        <v>1.0971786833855799E-2</v>
      </c>
    </row>
    <row r="115" spans="1:7" x14ac:dyDescent="0.2">
      <c r="A115" s="56" t="s">
        <v>78</v>
      </c>
      <c r="B115" s="4">
        <v>14960</v>
      </c>
      <c r="C115" s="4">
        <v>15258</v>
      </c>
      <c r="D115" s="35">
        <f>(C115-B115)/B115</f>
        <v>1.9919786096256685E-2</v>
      </c>
      <c r="E115" s="34">
        <v>29102</v>
      </c>
      <c r="F115" s="4">
        <v>29640</v>
      </c>
      <c r="G115" s="35">
        <f>IFERROR((F115-E115)/E115,"---")</f>
        <v>1.8486701944883513E-2</v>
      </c>
    </row>
    <row r="116" spans="1:7" x14ac:dyDescent="0.2">
      <c r="A116" s="56" t="s">
        <v>101</v>
      </c>
      <c r="B116" s="14">
        <v>8057</v>
      </c>
      <c r="C116" s="14">
        <v>8061</v>
      </c>
      <c r="D116" s="33">
        <f>(C116-B116)/B116</f>
        <v>4.9646270323941909E-4</v>
      </c>
      <c r="E116" s="32">
        <v>26279</v>
      </c>
      <c r="F116" s="14">
        <v>26931</v>
      </c>
      <c r="G116" s="33">
        <f>IFERROR((F116-E116)/E116,"---")</f>
        <v>2.4810685338102666E-2</v>
      </c>
    </row>
    <row r="117" spans="1:7" x14ac:dyDescent="0.2">
      <c r="A117" s="60" t="s">
        <v>93</v>
      </c>
      <c r="B117" s="13">
        <v>9678</v>
      </c>
      <c r="C117" s="13">
        <v>10107</v>
      </c>
      <c r="D117" s="37">
        <f>(C117-B117)/B117</f>
        <v>4.4327340359578422E-2</v>
      </c>
      <c r="E117" s="36">
        <v>23748</v>
      </c>
      <c r="F117" s="13">
        <v>24873</v>
      </c>
      <c r="G117" s="37">
        <f>IFERROR((F117-E117)/E117,"---")</f>
        <v>4.7372410308236482E-2</v>
      </c>
    </row>
    <row r="118" spans="1:7" x14ac:dyDescent="0.2">
      <c r="A118" s="56" t="s">
        <v>136</v>
      </c>
      <c r="B118" s="4">
        <v>9676</v>
      </c>
      <c r="C118" s="4">
        <v>9966</v>
      </c>
      <c r="D118" s="35">
        <f>(C118-B118)/B118</f>
        <v>2.9971062422488631E-2</v>
      </c>
      <c r="E118" s="34">
        <v>19864</v>
      </c>
      <c r="F118" s="4">
        <v>21052</v>
      </c>
      <c r="G118" s="35">
        <f>IFERROR((F118-E118)/E118,"---")</f>
        <v>5.9806685461135725E-2</v>
      </c>
    </row>
    <row r="119" spans="1:7" x14ac:dyDescent="0.2">
      <c r="A119" s="56" t="s">
        <v>24</v>
      </c>
      <c r="B119" s="14">
        <v>5412</v>
      </c>
      <c r="C119" s="14">
        <v>6268</v>
      </c>
      <c r="D119" s="33">
        <f>(C119-B119)/B119</f>
        <v>0.15816703621581671</v>
      </c>
      <c r="E119" s="32">
        <v>14382</v>
      </c>
      <c r="F119" s="14">
        <v>15818</v>
      </c>
      <c r="G119" s="33">
        <f>IFERROR((F119-E119)/E119,"---")</f>
        <v>9.9847031010985951E-2</v>
      </c>
    </row>
    <row r="120" spans="1:7" x14ac:dyDescent="0.2">
      <c r="A120" s="56" t="s">
        <v>140</v>
      </c>
      <c r="B120" s="4">
        <v>9466</v>
      </c>
      <c r="C120" s="4">
        <v>9750</v>
      </c>
      <c r="D120" s="35">
        <f>(C120-B120)/B120</f>
        <v>3.000211282484682E-2</v>
      </c>
      <c r="E120" s="34">
        <v>22950</v>
      </c>
      <c r="F120" s="4">
        <v>23638</v>
      </c>
      <c r="G120" s="35">
        <f>IFERROR((F120-E120)/E120,"---")</f>
        <v>2.9978213507625272E-2</v>
      </c>
    </row>
    <row r="121" spans="1:7" x14ac:dyDescent="0.2">
      <c r="A121" s="56" t="s">
        <v>125</v>
      </c>
      <c r="B121" s="4">
        <v>10594</v>
      </c>
      <c r="C121" s="4">
        <v>10600</v>
      </c>
      <c r="D121" s="35">
        <f>(C121-B121)/B121</f>
        <v>5.6635831602794035E-4</v>
      </c>
      <c r="E121" s="34">
        <v>27454</v>
      </c>
      <c r="F121" s="4">
        <v>27970</v>
      </c>
      <c r="G121" s="35">
        <f>IFERROR((F121-E121)/E121,"---")</f>
        <v>1.8795075398848983E-2</v>
      </c>
    </row>
    <row r="122" spans="1:7" x14ac:dyDescent="0.2">
      <c r="A122" s="56" t="s">
        <v>26</v>
      </c>
      <c r="B122" s="4" t="s">
        <v>40</v>
      </c>
      <c r="C122" s="4">
        <v>10068</v>
      </c>
      <c r="D122" s="35" t="str">
        <f>IFERROR((C122-B122)/B122,"---")</f>
        <v>---</v>
      </c>
      <c r="E122" s="34" t="s">
        <v>40</v>
      </c>
      <c r="F122" s="4">
        <v>21642</v>
      </c>
      <c r="G122" s="35" t="str">
        <f>IFERROR((F122-E122)/E122,"---")</f>
        <v>---</v>
      </c>
    </row>
    <row r="123" spans="1:7" x14ac:dyDescent="0.2">
      <c r="A123" s="56" t="s">
        <v>25</v>
      </c>
      <c r="B123" s="4">
        <v>8908</v>
      </c>
      <c r="C123" s="4">
        <v>9162</v>
      </c>
      <c r="D123" s="35">
        <f>(C123-B123)/B123</f>
        <v>2.85136955545577E-2</v>
      </c>
      <c r="E123" s="34">
        <v>27288</v>
      </c>
      <c r="F123" s="4">
        <v>28348</v>
      </c>
      <c r="G123" s="35">
        <f>IFERROR((F123-E123)/E123,"---")</f>
        <v>3.8844913515098209E-2</v>
      </c>
    </row>
    <row r="124" spans="1:7" x14ac:dyDescent="0.2">
      <c r="A124" s="56" t="s">
        <v>70</v>
      </c>
      <c r="B124" s="4" t="s">
        <v>40</v>
      </c>
      <c r="C124" s="4">
        <v>12584</v>
      </c>
      <c r="D124" s="35" t="str">
        <f>IFERROR((C124-B124)/B124,"---")</f>
        <v>---</v>
      </c>
      <c r="E124" s="34" t="s">
        <v>40</v>
      </c>
      <c r="F124" s="4">
        <v>28048</v>
      </c>
      <c r="G124" s="35" t="str">
        <f>IFERROR((F124-E124)/E124,"---")</f>
        <v>---</v>
      </c>
    </row>
    <row r="125" spans="1:7" x14ac:dyDescent="0.2">
      <c r="A125" s="57" t="s">
        <v>119</v>
      </c>
      <c r="B125" s="4">
        <v>12047</v>
      </c>
      <c r="C125" s="4">
        <v>12297</v>
      </c>
      <c r="D125" s="35">
        <f>(C125-B125)/B125</f>
        <v>2.0752054453390886E-2</v>
      </c>
      <c r="E125" s="34">
        <v>25096</v>
      </c>
      <c r="F125" s="4">
        <v>26346</v>
      </c>
      <c r="G125" s="35">
        <f>IFERROR((F125-E125)/E125,"---")</f>
        <v>4.9808734459674847E-2</v>
      </c>
    </row>
    <row r="126" spans="1:7" x14ac:dyDescent="0.2">
      <c r="A126" s="56" t="s">
        <v>114</v>
      </c>
      <c r="B126" s="4">
        <v>13415</v>
      </c>
      <c r="C126" s="4">
        <v>13443</v>
      </c>
      <c r="D126" s="35">
        <f>(C126-B126)/B126</f>
        <v>2.0872158032053671E-3</v>
      </c>
      <c r="E126" s="34">
        <v>26830</v>
      </c>
      <c r="F126" s="4">
        <v>28159</v>
      </c>
      <c r="G126" s="35">
        <f>IFERROR((F126-E126)/E126,"---")</f>
        <v>4.9534103615355943E-2</v>
      </c>
    </row>
    <row r="127" spans="1:7" x14ac:dyDescent="0.2">
      <c r="A127" s="56" t="s">
        <v>159</v>
      </c>
      <c r="B127" s="4">
        <v>8234</v>
      </c>
      <c r="C127" s="4">
        <v>8666</v>
      </c>
      <c r="D127" s="35">
        <f>(C127-B127)/B127</f>
        <v>5.2465387418022834E-2</v>
      </c>
      <c r="E127" s="34">
        <v>23684</v>
      </c>
      <c r="F127" s="4">
        <v>24116</v>
      </c>
      <c r="G127" s="35">
        <f>IFERROR((F127-E127)/E127,"---")</f>
        <v>1.8240162134774533E-2</v>
      </c>
    </row>
    <row r="128" spans="1:7" x14ac:dyDescent="0.2">
      <c r="A128" s="56" t="s">
        <v>85</v>
      </c>
      <c r="B128" s="4">
        <v>12994</v>
      </c>
      <c r="C128" s="4">
        <v>13142</v>
      </c>
      <c r="D128" s="35">
        <f>(C128-B128)/B128</f>
        <v>1.1389872248730183E-2</v>
      </c>
      <c r="E128" s="34">
        <v>39122</v>
      </c>
      <c r="F128" s="4">
        <v>40392</v>
      </c>
      <c r="G128" s="35">
        <f>IFERROR((F128-E128)/E128,"---")</f>
        <v>3.2462553039210675E-2</v>
      </c>
    </row>
    <row r="129" spans="1:7" x14ac:dyDescent="0.2">
      <c r="A129" s="58" t="s">
        <v>82</v>
      </c>
      <c r="B129" s="13">
        <v>13459</v>
      </c>
      <c r="C129" s="13">
        <v>13555</v>
      </c>
      <c r="D129" s="37">
        <f>(C129-B129)/B129</f>
        <v>7.1327736087376473E-3</v>
      </c>
      <c r="E129" s="36">
        <v>18709</v>
      </c>
      <c r="F129" s="13">
        <v>19805</v>
      </c>
      <c r="G129" s="37">
        <f>IFERROR((F129-E129)/E129,"---")</f>
        <v>5.8581431396654018E-2</v>
      </c>
    </row>
    <row r="130" spans="1:7" x14ac:dyDescent="0.2">
      <c r="A130" s="58" t="s">
        <v>176</v>
      </c>
      <c r="B130" s="13">
        <v>6282</v>
      </c>
      <c r="C130" s="13">
        <v>6760</v>
      </c>
      <c r="D130" s="37">
        <f>(C130-B130)/B130</f>
        <v>7.6090417064629101E-2</v>
      </c>
      <c r="E130" s="36">
        <v>16266</v>
      </c>
      <c r="F130" s="13">
        <v>17728</v>
      </c>
      <c r="G130" s="37">
        <f>IFERROR((F130-E130)/E130,"---")</f>
        <v>8.9880732816918732E-2</v>
      </c>
    </row>
    <row r="131" spans="1:7" ht="10.8" thickBot="1" x14ac:dyDescent="0.25">
      <c r="A131" s="66" t="s">
        <v>97</v>
      </c>
      <c r="B131" s="74">
        <v>9257</v>
      </c>
      <c r="C131" s="74">
        <v>9415</v>
      </c>
      <c r="D131" s="68">
        <f>(C131-B131)/B131</f>
        <v>1.706816463217025E-2</v>
      </c>
      <c r="E131" s="75">
        <v>23366</v>
      </c>
      <c r="F131" s="74">
        <v>23764</v>
      </c>
      <c r="G131" s="68">
        <f>IFERROR((F131-E131)/E131,"---")</f>
        <v>1.7033296242403493E-2</v>
      </c>
    </row>
    <row r="132" spans="1:7" x14ac:dyDescent="0.2">
      <c r="A132" s="70" t="s">
        <v>145</v>
      </c>
      <c r="B132" s="71">
        <v>9299</v>
      </c>
      <c r="C132" s="71">
        <v>9455.7000000000007</v>
      </c>
      <c r="D132" s="72">
        <f>(C132-B132)/B132</f>
        <v>1.6851274330573259E-2</v>
      </c>
      <c r="E132" s="73">
        <v>21833</v>
      </c>
      <c r="F132" s="71">
        <v>22202.7</v>
      </c>
      <c r="G132" s="72">
        <f>IFERROR((F132-E132)/E132,"---")</f>
        <v>1.6933082947831298E-2</v>
      </c>
    </row>
    <row r="133" spans="1:7" x14ac:dyDescent="0.2">
      <c r="A133" s="57" t="s">
        <v>144</v>
      </c>
      <c r="B133" s="4">
        <v>9314</v>
      </c>
      <c r="C133" s="4">
        <v>9480</v>
      </c>
      <c r="D133" s="35">
        <f>(C133-B133)/B133</f>
        <v>1.7822632596091903E-2</v>
      </c>
      <c r="E133" s="34">
        <v>22883</v>
      </c>
      <c r="F133" s="4">
        <v>24420</v>
      </c>
      <c r="G133" s="35">
        <f>IFERROR((F133-E133)/E133,"---")</f>
        <v>6.7167766464187387E-2</v>
      </c>
    </row>
    <row r="134" spans="1:7" x14ac:dyDescent="0.2">
      <c r="A134" s="56" t="s">
        <v>181</v>
      </c>
      <c r="B134" s="4">
        <v>5985</v>
      </c>
      <c r="C134" s="4">
        <v>6045</v>
      </c>
      <c r="D134" s="35">
        <f>(C134-B134)/B134</f>
        <v>1.0025062656641603E-2</v>
      </c>
      <c r="E134" s="34">
        <v>21077</v>
      </c>
      <c r="F134" s="4">
        <v>21719</v>
      </c>
      <c r="G134" s="35">
        <f>IFERROR((F134-E134)/E134,"---")</f>
        <v>3.0459742847653841E-2</v>
      </c>
    </row>
    <row r="135" spans="1:7" x14ac:dyDescent="0.2">
      <c r="A135" s="56" t="s">
        <v>50</v>
      </c>
      <c r="B135" s="4">
        <v>7897</v>
      </c>
      <c r="C135" s="4">
        <v>7975</v>
      </c>
      <c r="D135" s="35">
        <f>(C135-B135)/B135</f>
        <v>9.8771685450170944E-3</v>
      </c>
      <c r="E135" s="34">
        <v>20647</v>
      </c>
      <c r="F135" s="4">
        <v>21302</v>
      </c>
      <c r="G135" s="35">
        <f>IFERROR((F135-E135)/E135,"---")</f>
        <v>3.1723737104664113E-2</v>
      </c>
    </row>
    <row r="136" spans="1:7" x14ac:dyDescent="0.2">
      <c r="A136" s="56" t="s">
        <v>27</v>
      </c>
      <c r="B136" s="4">
        <v>7248</v>
      </c>
      <c r="C136" s="4">
        <v>7557.42</v>
      </c>
      <c r="D136" s="35">
        <f>IFERROR((C136-B136)/B136,"---")</f>
        <v>4.2690397350993385E-2</v>
      </c>
      <c r="E136" s="34">
        <v>18895</v>
      </c>
      <c r="F136" s="4">
        <v>19594.919999999998</v>
      </c>
      <c r="G136" s="35">
        <f>IFERROR((F136-E136)/E136,"---")</f>
        <v>3.7042603863455849E-2</v>
      </c>
    </row>
    <row r="137" spans="1:7" x14ac:dyDescent="0.2">
      <c r="A137" s="56" t="s">
        <v>28</v>
      </c>
      <c r="B137" s="4">
        <v>6705</v>
      </c>
      <c r="C137" s="4">
        <v>6690</v>
      </c>
      <c r="D137" s="35">
        <f>(C137-B137)/B137</f>
        <v>-2.2371364653243847E-3</v>
      </c>
      <c r="E137" s="34">
        <v>20615</v>
      </c>
      <c r="F137" s="4">
        <v>20600</v>
      </c>
      <c r="G137" s="35">
        <f>IFERROR((F137-E137)/E137,"---")</f>
        <v>-7.2762551540140675E-4</v>
      </c>
    </row>
    <row r="138" spans="1:7" x14ac:dyDescent="0.2">
      <c r="A138" s="56" t="s">
        <v>103</v>
      </c>
      <c r="B138" s="4">
        <v>6603</v>
      </c>
      <c r="C138" s="4">
        <v>6653</v>
      </c>
      <c r="D138" s="35">
        <f>(C138-B138)/B138</f>
        <v>7.5723156141147959E-3</v>
      </c>
      <c r="E138" s="34">
        <v>20513</v>
      </c>
      <c r="F138" s="4">
        <v>20563</v>
      </c>
      <c r="G138" s="35">
        <f>IFERROR((F138-E138)/E138,"---")</f>
        <v>2.4374786720616193E-3</v>
      </c>
    </row>
    <row r="139" spans="1:7" x14ac:dyDescent="0.2">
      <c r="A139" s="56" t="s">
        <v>106</v>
      </c>
      <c r="B139" s="4">
        <v>16422</v>
      </c>
      <c r="C139" s="4">
        <v>16496</v>
      </c>
      <c r="D139" s="35">
        <f>(C139-B139)/B139</f>
        <v>4.5061502862014371E-3</v>
      </c>
      <c r="E139" s="34">
        <v>28882</v>
      </c>
      <c r="F139" s="4">
        <v>29216</v>
      </c>
      <c r="G139" s="35">
        <f>IFERROR((F139-E139)/E139,"---")</f>
        <v>1.1564296101378021E-2</v>
      </c>
    </row>
    <row r="140" spans="1:7" x14ac:dyDescent="0.2">
      <c r="A140" s="56" t="s">
        <v>49</v>
      </c>
      <c r="B140" s="4">
        <v>6049</v>
      </c>
      <c r="C140" s="4">
        <v>6446.7</v>
      </c>
      <c r="D140" s="35">
        <f>(C140-B140)/B140</f>
        <v>6.5746404364357719E-2</v>
      </c>
      <c r="E140" s="34">
        <v>20688</v>
      </c>
      <c r="F140" s="4">
        <v>20688</v>
      </c>
      <c r="G140" s="35">
        <f>IFERROR((F140-E140)/E140,"---")</f>
        <v>0</v>
      </c>
    </row>
    <row r="141" spans="1:7" x14ac:dyDescent="0.2">
      <c r="A141" s="56" t="s">
        <v>29</v>
      </c>
      <c r="B141" s="4">
        <v>5922</v>
      </c>
      <c r="C141" s="4">
        <v>6662</v>
      </c>
      <c r="D141" s="35">
        <f>(C141-B141)/B141</f>
        <v>0.12495778453225262</v>
      </c>
      <c r="E141" s="34">
        <v>17934</v>
      </c>
      <c r="F141" s="4">
        <v>19152</v>
      </c>
      <c r="G141" s="35">
        <f>IFERROR((F141-E141)/E141,"---")</f>
        <v>6.7915690866510545E-2</v>
      </c>
    </row>
    <row r="142" spans="1:7" x14ac:dyDescent="0.2">
      <c r="A142" s="56" t="s">
        <v>99</v>
      </c>
      <c r="B142" s="4">
        <v>7693</v>
      </c>
      <c r="C142" s="4">
        <v>8340</v>
      </c>
      <c r="D142" s="35">
        <f>(C142-B142)/B142</f>
        <v>8.4102430781229684E-2</v>
      </c>
      <c r="E142" s="34">
        <v>28442</v>
      </c>
      <c r="F142" s="4">
        <v>30122</v>
      </c>
      <c r="G142" s="35">
        <f>IFERROR((F142-E142)/E142,"---")</f>
        <v>5.9067576119822794E-2</v>
      </c>
    </row>
    <row r="143" spans="1:7" x14ac:dyDescent="0.2">
      <c r="A143" s="56" t="s">
        <v>182</v>
      </c>
      <c r="B143" s="4">
        <v>5493</v>
      </c>
      <c r="C143" s="4">
        <v>6388</v>
      </c>
      <c r="D143" s="35">
        <f>(C143-B143)/B143</f>
        <v>0.16293464409248135</v>
      </c>
      <c r="E143" s="34">
        <v>18018</v>
      </c>
      <c r="F143" s="4">
        <v>20186</v>
      </c>
      <c r="G143" s="35">
        <f>IFERROR((F143-E143)/E143,"---")</f>
        <v>0.12032412032412032</v>
      </c>
    </row>
    <row r="144" spans="1:7" x14ac:dyDescent="0.2">
      <c r="A144" s="56" t="s">
        <v>30</v>
      </c>
      <c r="B144" s="4">
        <v>5873</v>
      </c>
      <c r="C144" s="4">
        <v>6107</v>
      </c>
      <c r="D144" s="35">
        <f>IFERROR((C144-B144)/B144,"---")</f>
        <v>3.9843350927975481E-2</v>
      </c>
      <c r="E144" s="34">
        <v>18402</v>
      </c>
      <c r="F144" s="4">
        <v>18636</v>
      </c>
      <c r="G144" s="35">
        <f>IFERROR((F144-E144)/E144,"---")</f>
        <v>1.2716009129442452E-2</v>
      </c>
    </row>
    <row r="145" spans="1:7" x14ac:dyDescent="0.2">
      <c r="A145" s="56" t="s">
        <v>31</v>
      </c>
      <c r="B145" s="4">
        <v>7254</v>
      </c>
      <c r="C145" s="4">
        <v>7508</v>
      </c>
      <c r="D145" s="35">
        <f>(C145-B145)/B145</f>
        <v>3.5015164047422109E-2</v>
      </c>
      <c r="E145" s="34">
        <v>17170</v>
      </c>
      <c r="F145" s="4">
        <v>17793</v>
      </c>
      <c r="G145" s="35">
        <f>IFERROR((F145-E145)/E145,"---")</f>
        <v>3.6284216656959814E-2</v>
      </c>
    </row>
    <row r="146" spans="1:7" x14ac:dyDescent="0.2">
      <c r="A146" s="56" t="s">
        <v>152</v>
      </c>
      <c r="B146" s="4">
        <v>8717</v>
      </c>
      <c r="C146" s="4">
        <v>9105</v>
      </c>
      <c r="D146" s="35">
        <f>(C146-B146)/B146</f>
        <v>4.451072616725938E-2</v>
      </c>
      <c r="E146" s="34">
        <v>19247</v>
      </c>
      <c r="F146" s="4">
        <v>19725</v>
      </c>
      <c r="G146" s="35">
        <f>IFERROR((F146-E146)/E146,"---")</f>
        <v>2.4835039226892501E-2</v>
      </c>
    </row>
    <row r="147" spans="1:7" x14ac:dyDescent="0.2">
      <c r="A147" s="56" t="s">
        <v>153</v>
      </c>
      <c r="B147" s="4">
        <v>6837</v>
      </c>
      <c r="C147" s="4">
        <v>7168</v>
      </c>
      <c r="D147" s="35">
        <f>(C147-B147)/B147</f>
        <v>4.8413046657890889E-2</v>
      </c>
      <c r="E147" s="34">
        <v>18361</v>
      </c>
      <c r="F147" s="4">
        <v>18712</v>
      </c>
      <c r="G147" s="35">
        <f>IFERROR((F147-E147)/E147,"---")</f>
        <v>1.9116605849354609E-2</v>
      </c>
    </row>
    <row r="148" spans="1:7" x14ac:dyDescent="0.2">
      <c r="A148" s="56" t="s">
        <v>32</v>
      </c>
      <c r="B148" s="4">
        <v>8706</v>
      </c>
      <c r="C148" s="4">
        <v>8916</v>
      </c>
      <c r="D148" s="35">
        <f>(C148-B148)/B148</f>
        <v>2.4121295658166782E-2</v>
      </c>
      <c r="E148" s="34">
        <v>20343</v>
      </c>
      <c r="F148" s="4">
        <v>21105</v>
      </c>
      <c r="G148" s="35">
        <f>IFERROR((F148-E148)/E148,"---")</f>
        <v>3.745760212358059E-2</v>
      </c>
    </row>
    <row r="149" spans="1:7" x14ac:dyDescent="0.2">
      <c r="A149" s="56" t="s">
        <v>56</v>
      </c>
      <c r="B149" s="4">
        <v>9310</v>
      </c>
      <c r="C149" s="4">
        <v>9762.75</v>
      </c>
      <c r="D149" s="35">
        <f>(C149-B149)/B149</f>
        <v>4.8630504833512354E-2</v>
      </c>
      <c r="E149" s="34">
        <v>28660</v>
      </c>
      <c r="F149" s="4">
        <v>29787.75</v>
      </c>
      <c r="G149" s="35">
        <f>IFERROR((F149-E149)/E149,"---")</f>
        <v>3.9349267271458481E-2</v>
      </c>
    </row>
    <row r="150" spans="1:7" x14ac:dyDescent="0.2">
      <c r="A150" s="56" t="s">
        <v>33</v>
      </c>
      <c r="B150" s="4">
        <v>16590</v>
      </c>
      <c r="C150" s="4">
        <v>17100</v>
      </c>
      <c r="D150" s="35">
        <f>(C150-B150)/B150</f>
        <v>3.074141048824593E-2</v>
      </c>
      <c r="E150" s="34">
        <v>26280</v>
      </c>
      <c r="F150" s="4">
        <v>27106</v>
      </c>
      <c r="G150" s="35">
        <f>IFERROR((F150-E150)/E150,"---")</f>
        <v>3.1430745814307458E-2</v>
      </c>
    </row>
    <row r="151" spans="1:7" x14ac:dyDescent="0.2">
      <c r="A151" s="56" t="s">
        <v>89</v>
      </c>
      <c r="B151" s="4">
        <v>12450</v>
      </c>
      <c r="C151" s="4">
        <v>12450</v>
      </c>
      <c r="D151" s="35">
        <f>(C151-B151)/B151</f>
        <v>0</v>
      </c>
      <c r="E151" s="34">
        <v>28016</v>
      </c>
      <c r="F151" s="4">
        <v>28016</v>
      </c>
      <c r="G151" s="35">
        <f>IFERROR((F151-E151)/E151,"---")</f>
        <v>0</v>
      </c>
    </row>
    <row r="152" spans="1:7" x14ac:dyDescent="0.2">
      <c r="A152" s="56" t="s">
        <v>34</v>
      </c>
      <c r="B152" s="4" t="s">
        <v>40</v>
      </c>
      <c r="C152" s="4">
        <v>8310</v>
      </c>
      <c r="D152" s="35" t="str">
        <f>IFERROR((C152-B152)/B152,"---")</f>
        <v>---</v>
      </c>
      <c r="E152" s="34" t="s">
        <v>40</v>
      </c>
      <c r="F152" s="4">
        <v>16620</v>
      </c>
      <c r="G152" s="35" t="str">
        <f>IFERROR((F152-E152)/E152,"---")</f>
        <v>---</v>
      </c>
    </row>
    <row r="153" spans="1:7" x14ac:dyDescent="0.2">
      <c r="A153" s="56" t="s">
        <v>126</v>
      </c>
      <c r="B153" s="4">
        <v>10488</v>
      </c>
      <c r="C153" s="4">
        <v>10816</v>
      </c>
      <c r="D153" s="35">
        <f>(C153-B153)/B153</f>
        <v>3.1273836765827616E-2</v>
      </c>
      <c r="E153" s="34">
        <v>27644</v>
      </c>
      <c r="F153" s="4">
        <v>28528</v>
      </c>
      <c r="G153" s="35">
        <f>IFERROR((F153-E153)/E153,"---")</f>
        <v>3.1978006077268126E-2</v>
      </c>
    </row>
    <row r="154" spans="1:7" x14ac:dyDescent="0.2">
      <c r="A154" s="56" t="s">
        <v>63</v>
      </c>
      <c r="B154" s="4">
        <v>7704</v>
      </c>
      <c r="C154" s="4">
        <v>8022</v>
      </c>
      <c r="D154" s="35">
        <f>(C154-B154)/B154</f>
        <v>4.1277258566978191E-2</v>
      </c>
      <c r="E154" s="34">
        <v>9650</v>
      </c>
      <c r="F154" s="4">
        <v>10104</v>
      </c>
      <c r="G154" s="35">
        <f>IFERROR((F154-E154)/E154,"---")</f>
        <v>4.7046632124352332E-2</v>
      </c>
    </row>
    <row r="155" spans="1:7" x14ac:dyDescent="0.2">
      <c r="A155" s="56" t="s">
        <v>35</v>
      </c>
      <c r="B155" s="4">
        <v>6334</v>
      </c>
      <c r="C155" s="4">
        <v>6410</v>
      </c>
      <c r="D155" s="35">
        <f>(C155-B155)/B155</f>
        <v>1.1998736975055258E-2</v>
      </c>
      <c r="E155" s="34">
        <v>16257</v>
      </c>
      <c r="F155" s="4">
        <v>17324</v>
      </c>
      <c r="G155" s="35">
        <f>IFERROR((F155-E155)/E155,"---")</f>
        <v>6.5633265670172844E-2</v>
      </c>
    </row>
    <row r="156" spans="1:7" x14ac:dyDescent="0.2">
      <c r="A156" s="56" t="s">
        <v>175</v>
      </c>
      <c r="B156" s="4">
        <v>6336</v>
      </c>
      <c r="C156" s="4">
        <v>6744</v>
      </c>
      <c r="D156" s="35">
        <f>(C156-B156)/B156</f>
        <v>6.4393939393939392E-2</v>
      </c>
      <c r="E156" s="34">
        <v>14448</v>
      </c>
      <c r="F156" s="4">
        <v>15024</v>
      </c>
      <c r="G156" s="35">
        <f>IFERROR((F156-E156)/E156,"---")</f>
        <v>3.9867109634551492E-2</v>
      </c>
    </row>
    <row r="157" spans="1:7" x14ac:dyDescent="0.2">
      <c r="A157" s="56" t="s">
        <v>148</v>
      </c>
      <c r="B157" s="4">
        <v>9092</v>
      </c>
      <c r="C157" s="4">
        <v>11194</v>
      </c>
      <c r="D157" s="35">
        <f>(C157-B157)/B157</f>
        <v>0.2311922569291685</v>
      </c>
      <c r="E157" s="34">
        <v>27582</v>
      </c>
      <c r="F157" s="4">
        <v>29684</v>
      </c>
      <c r="G157" s="35">
        <f>IFERROR((F157-E157)/E157,"---")</f>
        <v>7.6209121891088388E-2</v>
      </c>
    </row>
    <row r="158" spans="1:7" x14ac:dyDescent="0.2">
      <c r="A158" s="56" t="s">
        <v>151</v>
      </c>
      <c r="B158" s="4">
        <v>8878</v>
      </c>
      <c r="C158" s="4">
        <v>8878</v>
      </c>
      <c r="D158" s="35">
        <f>(C158-B158)/B158</f>
        <v>0</v>
      </c>
      <c r="E158" s="34">
        <v>19408</v>
      </c>
      <c r="F158" s="4">
        <v>19498</v>
      </c>
      <c r="G158" s="35">
        <f>IFERROR((F158-E158)/E158,"---")</f>
        <v>4.637262984336356E-3</v>
      </c>
    </row>
    <row r="159" spans="1:7" x14ac:dyDescent="0.2">
      <c r="A159" s="56" t="s">
        <v>96</v>
      </c>
      <c r="B159" s="4">
        <v>9790</v>
      </c>
      <c r="C159" s="4">
        <v>9798</v>
      </c>
      <c r="D159" s="35">
        <f>(C159-B159)/B159</f>
        <v>8.1716036772216548E-4</v>
      </c>
      <c r="E159" s="34">
        <v>33128</v>
      </c>
      <c r="F159" s="4">
        <v>33842</v>
      </c>
      <c r="G159" s="35">
        <f>IFERROR((F159-E159)/E159,"---")</f>
        <v>2.1552765032600819E-2</v>
      </c>
    </row>
    <row r="160" spans="1:7" x14ac:dyDescent="0.2">
      <c r="A160" s="56" t="s">
        <v>120</v>
      </c>
      <c r="B160" s="4">
        <v>11592</v>
      </c>
      <c r="C160" s="4">
        <v>11806</v>
      </c>
      <c r="D160" s="35">
        <f>(C160-B160)/B160</f>
        <v>1.8461007591442376E-2</v>
      </c>
      <c r="E160" s="34">
        <v>29266</v>
      </c>
      <c r="F160" s="4">
        <v>30378</v>
      </c>
      <c r="G160" s="35">
        <f>IFERROR((F160-E160)/E160,"---")</f>
        <v>3.7996309710927358E-2</v>
      </c>
    </row>
    <row r="161" spans="1:7" x14ac:dyDescent="0.2">
      <c r="A161" s="56" t="s">
        <v>37</v>
      </c>
      <c r="B161" s="4" t="s">
        <v>40</v>
      </c>
      <c r="C161" s="4">
        <v>7238.6</v>
      </c>
      <c r="D161" s="35" t="str">
        <f>IFERROR((C161-B161)/B161,"---")</f>
        <v>---</v>
      </c>
      <c r="E161" s="34" t="s">
        <v>40</v>
      </c>
      <c r="F161" s="4">
        <v>18958.899999999998</v>
      </c>
      <c r="G161" s="35" t="str">
        <f>IFERROR((F161-E161)/E161,"---")</f>
        <v>---</v>
      </c>
    </row>
    <row r="162" spans="1:7" x14ac:dyDescent="0.2">
      <c r="A162" s="56" t="s">
        <v>38</v>
      </c>
      <c r="B162" s="4" t="s">
        <v>40</v>
      </c>
      <c r="C162" s="4">
        <v>9082</v>
      </c>
      <c r="D162" s="35" t="str">
        <f>IFERROR((C162-B162)/B162,"---")</f>
        <v>---</v>
      </c>
      <c r="E162" s="34" t="s">
        <v>40</v>
      </c>
      <c r="F162" s="4">
        <v>19800</v>
      </c>
      <c r="G162" s="35" t="str">
        <f>IFERROR((F162-E162)/E162,"---")</f>
        <v>---</v>
      </c>
    </row>
    <row r="163" spans="1:7" x14ac:dyDescent="0.2">
      <c r="A163" s="56" t="s">
        <v>149</v>
      </c>
      <c r="B163" s="4">
        <v>9054</v>
      </c>
      <c r="C163" s="4">
        <v>9054.4</v>
      </c>
      <c r="D163" s="35">
        <f>(C163-B163)/B163</f>
        <v>4.4179368234994056E-5</v>
      </c>
      <c r="E163" s="34">
        <v>18174</v>
      </c>
      <c r="F163" s="4">
        <v>18174.400000000001</v>
      </c>
      <c r="G163" s="35">
        <f>IFERROR((F163-E163)/E163,"---")</f>
        <v>2.2009464069629976E-5</v>
      </c>
    </row>
    <row r="164" spans="1:7" x14ac:dyDescent="0.2">
      <c r="A164" s="56" t="s">
        <v>52</v>
      </c>
      <c r="B164" s="4">
        <v>7139</v>
      </c>
      <c r="C164" s="4">
        <v>7457</v>
      </c>
      <c r="D164" s="35">
        <f>(C164-B164)/B164</f>
        <v>4.4544053789046086E-2</v>
      </c>
      <c r="E164" s="34">
        <v>22642</v>
      </c>
      <c r="F164" s="4">
        <v>23736</v>
      </c>
      <c r="G164" s="35">
        <f>IFERROR((F164-E164)/E164,"---")</f>
        <v>4.8317286458793393E-2</v>
      </c>
    </row>
    <row r="165" spans="1:7" x14ac:dyDescent="0.2">
      <c r="A165" s="56" t="s">
        <v>108</v>
      </c>
      <c r="B165" s="4">
        <v>15284</v>
      </c>
      <c r="C165" s="4">
        <v>15718</v>
      </c>
      <c r="D165" s="35">
        <f>(C165-B165)/B165</f>
        <v>2.8395707929861291E-2</v>
      </c>
      <c r="E165" s="34">
        <v>35612</v>
      </c>
      <c r="F165" s="4">
        <v>36646</v>
      </c>
      <c r="G165" s="35">
        <f>IFERROR((F165-E165)/E165,"---")</f>
        <v>2.90351566887566E-2</v>
      </c>
    </row>
    <row r="166" spans="1:7" x14ac:dyDescent="0.2">
      <c r="A166" s="56" t="s">
        <v>88</v>
      </c>
      <c r="B166" s="4">
        <v>12216</v>
      </c>
      <c r="C166" s="4">
        <v>12668</v>
      </c>
      <c r="D166" s="35">
        <f>(C166-B166)/B166</f>
        <v>3.7000654878847412E-2</v>
      </c>
      <c r="E166" s="34">
        <v>38228</v>
      </c>
      <c r="F166" s="4">
        <v>40054</v>
      </c>
      <c r="G166" s="35">
        <f>IFERROR((F166-E166)/E166,"---")</f>
        <v>4.7766035366746888E-2</v>
      </c>
    </row>
    <row r="167" spans="1:7" x14ac:dyDescent="0.2">
      <c r="A167" s="56" t="s">
        <v>36</v>
      </c>
      <c r="B167" s="4">
        <v>12383</v>
      </c>
      <c r="C167" s="4">
        <v>12397</v>
      </c>
      <c r="D167" s="35">
        <f>(C167-B167)/B167</f>
        <v>1.1305822498586771E-3</v>
      </c>
      <c r="E167" s="34">
        <v>29938</v>
      </c>
      <c r="F167" s="4">
        <v>31971</v>
      </c>
      <c r="G167" s="35">
        <f>IFERROR((F167-E167)/E167,"---")</f>
        <v>6.7907007816153386E-2</v>
      </c>
    </row>
    <row r="168" spans="1:7" x14ac:dyDescent="0.2">
      <c r="A168" s="56" t="s">
        <v>39</v>
      </c>
      <c r="B168" s="4" t="s">
        <v>40</v>
      </c>
      <c r="C168" s="4">
        <v>6366.1</v>
      </c>
      <c r="D168" s="35" t="str">
        <f>IFERROR((C168-B168)/B168,"---")</f>
        <v>---</v>
      </c>
      <c r="E168" s="34" t="s">
        <v>40</v>
      </c>
      <c r="F168" s="4">
        <v>19247.8</v>
      </c>
      <c r="G168" s="35" t="str">
        <f>IFERROR((F168-E168)/E168,"---")</f>
        <v>---</v>
      </c>
    </row>
    <row r="169" spans="1:7" x14ac:dyDescent="0.2">
      <c r="A169" s="56" t="s">
        <v>92</v>
      </c>
      <c r="B169" s="4">
        <v>10385</v>
      </c>
      <c r="C169" s="4">
        <v>10403</v>
      </c>
      <c r="D169" s="35">
        <f>(C169-B169)/B169</f>
        <v>1.7332691381800674E-3</v>
      </c>
      <c r="E169" s="34">
        <v>26634</v>
      </c>
      <c r="F169" s="4">
        <v>26653</v>
      </c>
      <c r="G169" s="35">
        <f>IFERROR((F169-E169)/E169,"---")</f>
        <v>7.1337388300668318E-4</v>
      </c>
    </row>
    <row r="170" spans="1:7" x14ac:dyDescent="0.2">
      <c r="A170" s="56" t="s">
        <v>129</v>
      </c>
      <c r="B170" s="4">
        <v>9181</v>
      </c>
      <c r="C170" s="4">
        <v>9300</v>
      </c>
      <c r="D170" s="35">
        <f>(C170-B170)/B170</f>
        <v>1.2961551029299641E-2</v>
      </c>
      <c r="E170" s="34">
        <v>18909</v>
      </c>
      <c r="F170" s="4">
        <v>19029</v>
      </c>
      <c r="G170" s="35">
        <f>IFERROR((F170-E170)/E170,"---")</f>
        <v>6.3461843566555605E-3</v>
      </c>
    </row>
    <row r="171" spans="1:7" ht="10.199999999999999" customHeight="1" x14ac:dyDescent="0.2">
      <c r="A171" s="61" t="s">
        <v>45</v>
      </c>
      <c r="B171" s="15">
        <v>4278</v>
      </c>
      <c r="C171" s="15">
        <v>4404.38</v>
      </c>
      <c r="D171" s="40">
        <f>(C171-B171)/B171</f>
        <v>2.9541841982234713E-2</v>
      </c>
      <c r="E171" s="39">
        <v>13488</v>
      </c>
      <c r="F171" s="15">
        <v>14124.380000000001</v>
      </c>
      <c r="G171" s="40">
        <f>IFERROR((F171-E171)/E171,"---")</f>
        <v>4.718119810201668E-2</v>
      </c>
    </row>
    <row r="172" spans="1:7" x14ac:dyDescent="0.2">
      <c r="A172" s="56" t="s">
        <v>46</v>
      </c>
      <c r="B172" s="4">
        <v>5931</v>
      </c>
      <c r="C172" s="4">
        <v>6185</v>
      </c>
      <c r="D172" s="35">
        <f>(C172-B172)/B172</f>
        <v>4.2825830382734784E-2</v>
      </c>
      <c r="E172" s="34">
        <v>17078</v>
      </c>
      <c r="F172" s="4">
        <v>17888</v>
      </c>
      <c r="G172" s="35">
        <f>IFERROR((F172-E172)/E172,"---")</f>
        <v>4.7429441386579223E-2</v>
      </c>
    </row>
    <row r="173" spans="1:7" x14ac:dyDescent="0.2">
      <c r="A173" s="56" t="s">
        <v>133</v>
      </c>
      <c r="B173" s="4">
        <v>9885</v>
      </c>
      <c r="C173" s="4">
        <v>12002</v>
      </c>
      <c r="D173" s="35">
        <f>(C173-B173)/B173</f>
        <v>0.21416287303995954</v>
      </c>
      <c r="E173" s="34">
        <v>23912</v>
      </c>
      <c r="F173" s="4">
        <v>29473</v>
      </c>
      <c r="G173" s="35">
        <f>IFERROR((F173-E173)/E173,"---")</f>
        <v>0.23256105720976916</v>
      </c>
    </row>
    <row r="174" spans="1:7" x14ac:dyDescent="0.2">
      <c r="A174" s="56" t="s">
        <v>90</v>
      </c>
      <c r="B174" s="4">
        <v>10923</v>
      </c>
      <c r="C174" s="4">
        <v>11455</v>
      </c>
      <c r="D174" s="35">
        <f>(C174-B174)/B174</f>
        <v>4.8704568342030581E-2</v>
      </c>
      <c r="E174" s="34">
        <v>25915</v>
      </c>
      <c r="F174" s="4">
        <v>27211</v>
      </c>
      <c r="G174" s="35">
        <f>IFERROR((F174-E174)/E174,"---")</f>
        <v>5.0009646922631677E-2</v>
      </c>
    </row>
    <row r="175" spans="1:7" x14ac:dyDescent="0.2">
      <c r="A175" s="56" t="s">
        <v>54</v>
      </c>
      <c r="B175" s="4">
        <v>12300</v>
      </c>
      <c r="C175" s="4">
        <v>12327</v>
      </c>
      <c r="D175" s="35">
        <f>(C175-B175)/B175</f>
        <v>2.1951219512195124E-3</v>
      </c>
      <c r="E175" s="34">
        <v>25382</v>
      </c>
      <c r="F175" s="4">
        <v>25409</v>
      </c>
      <c r="G175" s="35">
        <f>IFERROR((F175-E175)/E175,"---")</f>
        <v>1.0637459617051455E-3</v>
      </c>
    </row>
    <row r="176" spans="1:7" x14ac:dyDescent="0.2">
      <c r="A176" s="56" t="s">
        <v>130</v>
      </c>
      <c r="B176" s="4">
        <v>10189.9</v>
      </c>
      <c r="C176" s="4">
        <v>11093.7</v>
      </c>
      <c r="D176" s="35">
        <f>(C176-B176)/B176</f>
        <v>8.8695669241111413E-2</v>
      </c>
      <c r="E176" s="34">
        <v>21735.4</v>
      </c>
      <c r="F176" s="4">
        <v>23713.200000000001</v>
      </c>
      <c r="G176" s="35">
        <f>IFERROR((F176-E176)/E176,"---")</f>
        <v>9.0994414641552446E-2</v>
      </c>
    </row>
    <row r="177" spans="1:7" x14ac:dyDescent="0.2">
      <c r="A177" s="56" t="s">
        <v>179</v>
      </c>
      <c r="B177" s="4">
        <v>6090</v>
      </c>
      <c r="C177" s="4">
        <v>6456</v>
      </c>
      <c r="D177" s="35">
        <f>(C177-B177)/B177</f>
        <v>6.0098522167487685E-2</v>
      </c>
      <c r="E177" s="34">
        <v>18868</v>
      </c>
      <c r="F177" s="4">
        <v>19632</v>
      </c>
      <c r="G177" s="35">
        <f>IFERROR((F177-E177)/E177,"---")</f>
        <v>4.0491838032647873E-2</v>
      </c>
    </row>
    <row r="178" spans="1:7" x14ac:dyDescent="0.2">
      <c r="A178" s="56" t="s">
        <v>131</v>
      </c>
      <c r="B178" s="13">
        <v>9982</v>
      </c>
      <c r="C178" s="13">
        <v>10355</v>
      </c>
      <c r="D178" s="41">
        <f>(C178-B178)/B178</f>
        <v>3.7367261069925869E-2</v>
      </c>
      <c r="E178" s="36">
        <v>23262</v>
      </c>
      <c r="F178" s="13">
        <v>24109</v>
      </c>
      <c r="G178" s="41">
        <f>IFERROR((F178-E178)/E178,"---")</f>
        <v>3.6411314590318974E-2</v>
      </c>
    </row>
    <row r="179" spans="1:7" x14ac:dyDescent="0.2">
      <c r="A179" s="58" t="s">
        <v>173</v>
      </c>
      <c r="B179" s="13">
        <v>6408</v>
      </c>
      <c r="C179" s="12">
        <v>6927</v>
      </c>
      <c r="D179" s="41">
        <f>(C179-B179)/B179</f>
        <v>8.0992509363295884E-2</v>
      </c>
      <c r="E179" s="36">
        <v>14442</v>
      </c>
      <c r="F179" s="12">
        <v>14961</v>
      </c>
      <c r="G179" s="41">
        <f>IFERROR((F179-E179)/E179,"---")</f>
        <v>3.5936850851682592E-2</v>
      </c>
    </row>
    <row r="180" spans="1:7" x14ac:dyDescent="0.2">
      <c r="A180" s="62" t="s">
        <v>158</v>
      </c>
      <c r="B180" s="18">
        <v>8354</v>
      </c>
      <c r="C180" s="18">
        <v>8542</v>
      </c>
      <c r="D180" s="42">
        <f>(C180-B180)/B180</f>
        <v>2.2504189609767775E-2</v>
      </c>
      <c r="E180" s="38">
        <v>16182</v>
      </c>
      <c r="F180" s="18">
        <v>16546</v>
      </c>
      <c r="G180" s="42">
        <f>IFERROR((F180-E180)/E180,"---")</f>
        <v>2.2494129279446298E-2</v>
      </c>
    </row>
    <row r="181" spans="1:7" ht="9" customHeight="1" x14ac:dyDescent="0.25">
      <c r="A181" s="63"/>
      <c r="B181" s="21"/>
      <c r="C181" s="44"/>
      <c r="D181" s="45"/>
      <c r="E181" s="43"/>
      <c r="F181" s="44"/>
      <c r="G181" s="45"/>
    </row>
    <row r="182" spans="1:7" x14ac:dyDescent="0.2">
      <c r="A182" s="64" t="s">
        <v>44</v>
      </c>
      <c r="B182" s="22">
        <f>AVERAGE(B8:B170,B172:B180)</f>
        <v>9375.4242307692293</v>
      </c>
      <c r="C182" s="22">
        <f>AVERAGE(C8:C170,C172:C180)</f>
        <v>9585.8276744186023</v>
      </c>
      <c r="D182" s="47">
        <f>(C182-B182)/B182</f>
        <v>2.2442018459159361E-2</v>
      </c>
      <c r="E182" s="46">
        <f>AVERAGE(E8:E170,E172:E180)</f>
        <v>23282.655000000002</v>
      </c>
      <c r="F182" s="22">
        <f>AVERAGE(F8:F170,F172:F180)</f>
        <v>23656.718953488373</v>
      </c>
      <c r="G182" s="47">
        <f>(F182-E182)/E182</f>
        <v>1.6066206946259792E-2</v>
      </c>
    </row>
    <row r="183" spans="1:7" ht="9" customHeight="1" thickBot="1" x14ac:dyDescent="0.3">
      <c r="A183" s="65"/>
      <c r="B183" s="52"/>
      <c r="C183" s="49"/>
      <c r="D183" s="50"/>
      <c r="E183" s="48"/>
      <c r="F183" s="49"/>
      <c r="G183" s="50"/>
    </row>
    <row r="184" spans="1:7" ht="6.75" customHeight="1" x14ac:dyDescent="0.2"/>
    <row r="185" spans="1:7" x14ac:dyDescent="0.2">
      <c r="A185" s="16" t="s">
        <v>184</v>
      </c>
    </row>
    <row r="186" spans="1:7" ht="6.6" customHeight="1" x14ac:dyDescent="0.2"/>
    <row r="187" spans="1:7" x14ac:dyDescent="0.2">
      <c r="A187" s="5" t="s">
        <v>105</v>
      </c>
    </row>
    <row r="188" spans="1:7" x14ac:dyDescent="0.2">
      <c r="A188" s="5" t="s">
        <v>191</v>
      </c>
    </row>
    <row r="189" spans="1:7" x14ac:dyDescent="0.2">
      <c r="A189" s="5" t="s">
        <v>185</v>
      </c>
      <c r="D189" s="7"/>
      <c r="G189" s="7"/>
    </row>
    <row r="190" spans="1:7" x14ac:dyDescent="0.2">
      <c r="A190" s="5" t="s">
        <v>186</v>
      </c>
      <c r="D190" s="7"/>
      <c r="G190" s="7" t="s">
        <v>43</v>
      </c>
    </row>
    <row r="191" spans="1:7" x14ac:dyDescent="0.2">
      <c r="A191" s="5"/>
      <c r="D191" s="7"/>
      <c r="G191" s="7" t="s">
        <v>42</v>
      </c>
    </row>
    <row r="192" spans="1:7" x14ac:dyDescent="0.2">
      <c r="A192" s="1" t="s">
        <v>41</v>
      </c>
      <c r="D192" s="8"/>
      <c r="G192" s="8">
        <v>41647</v>
      </c>
    </row>
  </sheetData>
  <sortState ref="A8:E180">
    <sortCondition ref="A8:A180"/>
  </sortState>
  <mergeCells count="1">
    <mergeCell ref="A4:A7"/>
  </mergeCells>
  <printOptions horizontalCentered="1"/>
  <pageMargins left="0.27" right="0.5" top="0.45" bottom="0.45" header="0.3" footer="0.25"/>
  <pageSetup firstPageNumber="5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Ugrad</vt:lpstr>
      <vt:lpstr>Ugrad!Print_Titles</vt:lpstr>
    </vt:vector>
  </TitlesOfParts>
  <Company>University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Institutional Analysis</dc:creator>
  <cp:lastModifiedBy>Institutional Analysis</cp:lastModifiedBy>
  <cp:lastPrinted>2014-01-31T23:59:26Z</cp:lastPrinted>
  <dcterms:created xsi:type="dcterms:W3CDTF">2013-11-07T16:56:53Z</dcterms:created>
  <dcterms:modified xsi:type="dcterms:W3CDTF">2014-02-01T00:00:44Z</dcterms:modified>
</cp:coreProperties>
</file>