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pivotTables/pivotTable62.xml" ContentType="application/vnd.openxmlformats-officedocument.spreadsheetml.pivotTable+xml"/>
  <Override PartName="/xl/pivotTables/pivotTable63.xml" ContentType="application/vnd.openxmlformats-officedocument.spreadsheetml.pivotTable+xml"/>
  <Override PartName="/xl/pivotTables/pivotTable64.xml" ContentType="application/vnd.openxmlformats-officedocument.spreadsheetml.pivotTable+xml"/>
  <Override PartName="/xl/pivotTables/pivotTable65.xml" ContentType="application/vnd.openxmlformats-officedocument.spreadsheetml.pivotTable+xml"/>
  <Override PartName="/xl/pivotTables/pivotTable66.xml" ContentType="application/vnd.openxmlformats-officedocument.spreadsheetml.pivotTable+xml"/>
  <Override PartName="/xl/pivotTables/pivotTable67.xml" ContentType="application/vnd.openxmlformats-officedocument.spreadsheetml.pivotTable+xml"/>
  <Override PartName="/xl/pivotTables/pivotTable68.xml" ContentType="application/vnd.openxmlformats-officedocument.spreadsheetml.pivotTable+xml"/>
  <Override PartName="/xl/pivotTables/pivotTable69.xml" ContentType="application/vnd.openxmlformats-officedocument.spreadsheetml.pivotTable+xml"/>
  <Override PartName="/xl/pivotTables/pivotTable70.xml" ContentType="application/vnd.openxmlformats-officedocument.spreadsheetml.pivotTable+xml"/>
  <Override PartName="/xl/pivotTables/pivotTable71.xml" ContentType="application/vnd.openxmlformats-officedocument.spreadsheetml.pivotTable+xml"/>
  <Override PartName="/xl/pivotTables/pivotTable72.xml" ContentType="application/vnd.openxmlformats-officedocument.spreadsheetml.pivotTable+xml"/>
  <Override PartName="/xl/pivotTables/pivotTable73.xml" ContentType="application/vnd.openxmlformats-officedocument.spreadsheetml.pivotTable+xml"/>
  <Override PartName="/xl/pivotTables/pivotTable74.xml" ContentType="application/vnd.openxmlformats-officedocument.spreadsheetml.pivotTable+xml"/>
  <Override PartName="/xl/pivotTables/pivotTable75.xml" ContentType="application/vnd.openxmlformats-officedocument.spreadsheetml.pivotTable+xml"/>
  <Override PartName="/xl/pivotTables/pivotTable76.xml" ContentType="application/vnd.openxmlformats-officedocument.spreadsheetml.pivotTable+xml"/>
  <Override PartName="/xl/pivotTables/pivotTable77.xml" ContentType="application/vnd.openxmlformats-officedocument.spreadsheetml.pivotTable+xml"/>
  <Override PartName="/xl/pivotTables/pivotTable78.xml" ContentType="application/vnd.openxmlformats-officedocument.spreadsheetml.pivotTable+xml"/>
  <Override PartName="/xl/pivotTables/pivotTable79.xml" ContentType="application/vnd.openxmlformats-officedocument.spreadsheetml.pivotTable+xml"/>
  <Override PartName="/xl/pivotTables/pivotTable80.xml" ContentType="application/vnd.openxmlformats-officedocument.spreadsheetml.pivotTable+xml"/>
  <Override PartName="/xl/pivotTables/pivotTable81.xml" ContentType="application/vnd.openxmlformats-officedocument.spreadsheetml.pivotTable+xml"/>
  <Override PartName="/xl/pivotTables/pivotTable82.xml" ContentType="application/vnd.openxmlformats-officedocument.spreadsheetml.pivotTable+xml"/>
  <Override PartName="/xl/pivotTables/pivotTable83.xml" ContentType="application/vnd.openxmlformats-officedocument.spreadsheetml.pivotTable+xml"/>
  <Override PartName="/xl/pivotTables/pivotTable84.xml" ContentType="application/vnd.openxmlformats-officedocument.spreadsheetml.pivotTable+xml"/>
  <Override PartName="/xl/pivotTables/pivotTable85.xml" ContentType="application/vnd.openxmlformats-officedocument.spreadsheetml.pivotTab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pivotTables/pivotTable91.xml" ContentType="application/vnd.openxmlformats-officedocument.spreadsheetml.pivotTab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pivotTables/pivotTable97.xml" ContentType="application/vnd.openxmlformats-officedocument.spreadsheetml.pivotTab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pivotTables/pivotTable101.xml" ContentType="application/vnd.openxmlformats-officedocument.spreadsheetml.pivotTable+xml"/>
  <Override PartName="/xl/pivotTables/pivotTable102.xml" ContentType="application/vnd.openxmlformats-officedocument.spreadsheetml.pivotTable+xml"/>
  <Override PartName="/xl/pivotTables/pivotTable103.xml" ContentType="application/vnd.openxmlformats-officedocument.spreadsheetml.pivotTable+xml"/>
  <Override PartName="/xl/pivotTables/pivotTable104.xml" ContentType="application/vnd.openxmlformats-officedocument.spreadsheetml.pivotTable+xml"/>
  <Override PartName="/xl/pivotTables/pivotTable105.xml" ContentType="application/vnd.openxmlformats-officedocument.spreadsheetml.pivotTable+xml"/>
  <Override PartName="/xl/pivotTables/pivotTable106.xml" ContentType="application/vnd.openxmlformats-officedocument.spreadsheetml.pivotTable+xml"/>
  <Override PartName="/xl/pivotTables/pivotTable107.xml" ContentType="application/vnd.openxmlformats-officedocument.spreadsheetml.pivotTable+xml"/>
  <Override PartName="/xl/pivotTables/pivotTable108.xml" ContentType="application/vnd.openxmlformats-officedocument.spreadsheetml.pivotTable+xml"/>
  <Override PartName="/xl/pivotTables/pivotTable109.xml" ContentType="application/vnd.openxmlformats-officedocument.spreadsheetml.pivotTable+xml"/>
  <Override PartName="/xl/pivotTables/pivotTable110.xml" ContentType="application/vnd.openxmlformats-officedocument.spreadsheetml.pivotTable+xml"/>
  <Override PartName="/xl/pivotTables/pivotTable111.xml" ContentType="application/vnd.openxmlformats-officedocument.spreadsheetml.pivotTable+xml"/>
  <Override PartName="/xl/pivotTables/pivotTable112.xml" ContentType="application/vnd.openxmlformats-officedocument.spreadsheetml.pivotTable+xml"/>
  <Override PartName="/xl/pivotTables/pivotTable113.xml" ContentType="application/vnd.openxmlformats-officedocument.spreadsheetml.pivotTable+xml"/>
  <Override PartName="/xl/pivotTables/pivotTable114.xml" ContentType="application/vnd.openxmlformats-officedocument.spreadsheetml.pivotTable+xml"/>
  <Override PartName="/xl/pivotTables/pivotTable115.xml" ContentType="application/vnd.openxmlformats-officedocument.spreadsheetml.pivotTable+xml"/>
  <Override PartName="/xl/pivotTables/pivotTable116.xml" ContentType="application/vnd.openxmlformats-officedocument.spreadsheetml.pivotTable+xml"/>
  <Override PartName="/xl/pivotTables/pivotTable117.xml" ContentType="application/vnd.openxmlformats-officedocument.spreadsheetml.pivotTable+xml"/>
  <Override PartName="/xl/pivotTables/pivotTable118.xml" ContentType="application/vnd.openxmlformats-officedocument.spreadsheetml.pivotTable+xml"/>
  <Override PartName="/xl/pivotTables/pivotTable119.xml" ContentType="application/vnd.openxmlformats-officedocument.spreadsheetml.pivotTable+xml"/>
  <Override PartName="/xl/pivotTables/pivotTable120.xml" ContentType="application/vnd.openxmlformats-officedocument.spreadsheetml.pivotTable+xml"/>
  <Override PartName="/xl/pivotTables/pivotTable121.xml" ContentType="application/vnd.openxmlformats-officedocument.spreadsheetml.pivotTable+xml"/>
  <Override PartName="/xl/pivotTables/pivotTable122.xml" ContentType="application/vnd.openxmlformats-officedocument.spreadsheetml.pivotTable+xml"/>
  <Override PartName="/xl/pivotTables/pivotTable123.xml" ContentType="application/vnd.openxmlformats-officedocument.spreadsheetml.pivotTable+xml"/>
  <Override PartName="/xl/pivotTables/pivotTable124.xml" ContentType="application/vnd.openxmlformats-officedocument.spreadsheetml.pivotTable+xml"/>
  <Override PartName="/xl/pivotTables/pivotTable125.xml" ContentType="application/vnd.openxmlformats-officedocument.spreadsheetml.pivotTable+xml"/>
  <Override PartName="/xl/pivotTables/pivotTable126.xml" ContentType="application/vnd.openxmlformats-officedocument.spreadsheetml.pivotTable+xml"/>
  <Override PartName="/xl/pivotTables/pivotTable127.xml" ContentType="application/vnd.openxmlformats-officedocument.spreadsheetml.pivotTable+xml"/>
  <Override PartName="/xl/pivotTables/pivotTable128.xml" ContentType="application/vnd.openxmlformats-officedocument.spreadsheetml.pivotTable+xml"/>
  <Override PartName="/xl/pivotTables/pivotTable129.xml" ContentType="application/vnd.openxmlformats-officedocument.spreadsheetml.pivotTable+xml"/>
  <Override PartName="/xl/pivotTables/pivotTable130.xml" ContentType="application/vnd.openxmlformats-officedocument.spreadsheetml.pivotTable+xml"/>
  <Override PartName="/xl/pivotTables/pivotTable131.xml" ContentType="application/vnd.openxmlformats-officedocument.spreadsheetml.pivotTable+xml"/>
  <Override PartName="/xl/pivotTables/pivotTable132.xml" ContentType="application/vnd.openxmlformats-officedocument.spreadsheetml.pivotTable+xml"/>
  <Override PartName="/xl/pivotTables/pivotTable133.xml" ContentType="application/vnd.openxmlformats-officedocument.spreadsheetml.pivotTable+xml"/>
  <Override PartName="/xl/pivotTables/pivotTable134.xml" ContentType="application/vnd.openxmlformats-officedocument.spreadsheetml.pivotTable+xml"/>
  <Override PartName="/xl/pivotTables/pivotTable135.xml" ContentType="application/vnd.openxmlformats-officedocument.spreadsheetml.pivotTable+xml"/>
  <Override PartName="/xl/pivotTables/pivotTable136.xml" ContentType="application/vnd.openxmlformats-officedocument.spreadsheetml.pivotTable+xml"/>
  <Override PartName="/xl/pivotTables/pivotTable137.xml" ContentType="application/vnd.openxmlformats-officedocument.spreadsheetml.pivotTable+xml"/>
  <Override PartName="/xl/pivotTables/pivotTable138.xml" ContentType="application/vnd.openxmlformats-officedocument.spreadsheetml.pivotTable+xml"/>
  <Override PartName="/xl/pivotTables/pivotTable139.xml" ContentType="application/vnd.openxmlformats-officedocument.spreadsheetml.pivotTable+xml"/>
  <Override PartName="/xl/pivotTables/pivotTable140.xml" ContentType="application/vnd.openxmlformats-officedocument.spreadsheetml.pivotTable+xml"/>
  <Override PartName="/xl/pivotTables/pivotTable141.xml" ContentType="application/vnd.openxmlformats-officedocument.spreadsheetml.pivotTable+xml"/>
  <Override PartName="/xl/pivotTables/pivotTable142.xml" ContentType="application/vnd.openxmlformats-officedocument.spreadsheetml.pivotTable+xml"/>
  <Override PartName="/xl/pivotTables/pivotTable143.xml" ContentType="application/vnd.openxmlformats-officedocument.spreadsheetml.pivotTable+xml"/>
  <Override PartName="/xl/pivotTables/pivotTable144.xml" ContentType="application/vnd.openxmlformats-officedocument.spreadsheetml.pivotTable+xml"/>
  <Override PartName="/xl/pivotTables/pivotTable145.xml" ContentType="application/vnd.openxmlformats-officedocument.spreadsheetml.pivotTable+xml"/>
  <Override PartName="/xl/pivotTables/pivotTable146.xml" ContentType="application/vnd.openxmlformats-officedocument.spreadsheetml.pivotTable+xml"/>
  <Override PartName="/xl/pivotTables/pivotTable147.xml" ContentType="application/vnd.openxmlformats-officedocument.spreadsheetml.pivotTable+xml"/>
  <Override PartName="/xl/pivotTables/pivotTable148.xml" ContentType="application/vnd.openxmlformats-officedocument.spreadsheetml.pivotTable+xml"/>
  <Override PartName="/xl/pivotTables/pivotTable149.xml" ContentType="application/vnd.openxmlformats-officedocument.spreadsheetml.pivotTable+xml"/>
  <Override PartName="/xl/pivotTables/pivotTable150.xml" ContentType="application/vnd.openxmlformats-officedocument.spreadsheetml.pivotTable+xml"/>
  <Override PartName="/xl/pivotTables/pivotTable151.xml" ContentType="application/vnd.openxmlformats-officedocument.spreadsheetml.pivotTable+xml"/>
  <Override PartName="/xl/pivotTables/pivotTable152.xml" ContentType="application/vnd.openxmlformats-officedocument.spreadsheetml.pivotTable+xml"/>
  <Override PartName="/xl/pivotTables/pivotTable153.xml" ContentType="application/vnd.openxmlformats-officedocument.spreadsheetml.pivotTable+xml"/>
  <Override PartName="/xl/pivotTables/pivotTable154.xml" ContentType="application/vnd.openxmlformats-officedocument.spreadsheetml.pivotTable+xml"/>
  <Override PartName="/xl/pivotTables/pivotTable155.xml" ContentType="application/vnd.openxmlformats-officedocument.spreadsheetml.pivotTable+xml"/>
  <Override PartName="/xl/pivotTables/pivotTable156.xml" ContentType="application/vnd.openxmlformats-officedocument.spreadsheetml.pivotTable+xml"/>
  <Override PartName="/xl/pivotTables/pivotTable157.xml" ContentType="application/vnd.openxmlformats-officedocument.spreadsheetml.pivotTable+xml"/>
  <Override PartName="/xl/pivotTables/pivotTable158.xml" ContentType="application/vnd.openxmlformats-officedocument.spreadsheetml.pivotTable+xml"/>
  <Override PartName="/xl/pivotTables/pivotTable159.xml" ContentType="application/vnd.openxmlformats-officedocument.spreadsheetml.pivotTable+xml"/>
  <Override PartName="/xl/pivotTables/pivotTable160.xml" ContentType="application/vnd.openxmlformats-officedocument.spreadsheetml.pivotTable+xml"/>
  <Override PartName="/xl/pivotTables/pivotTable161.xml" ContentType="application/vnd.openxmlformats-officedocument.spreadsheetml.pivotTable+xml"/>
  <Override PartName="/xl/pivotTables/pivotTable162.xml" ContentType="application/vnd.openxmlformats-officedocument.spreadsheetml.pivotTable+xml"/>
  <Override PartName="/xl/pivotTables/pivotTable163.xml" ContentType="application/vnd.openxmlformats-officedocument.spreadsheetml.pivotTable+xml"/>
  <Override PartName="/xl/pivotTables/pivotTable164.xml" ContentType="application/vnd.openxmlformats-officedocument.spreadsheetml.pivotTable+xml"/>
  <Override PartName="/xl/pivotTables/pivotTable165.xml" ContentType="application/vnd.openxmlformats-officedocument.spreadsheetml.pivotTable+xml"/>
  <Override PartName="/xl/pivotTables/pivotTable166.xml" ContentType="application/vnd.openxmlformats-officedocument.spreadsheetml.pivotTable+xml"/>
  <Override PartName="/xl/pivotTables/pivotTable167.xml" ContentType="application/vnd.openxmlformats-officedocument.spreadsheetml.pivotTable+xml"/>
  <Override PartName="/xl/pivotTables/pivotTable168.xml" ContentType="application/vnd.openxmlformats-officedocument.spreadsheetml.pivotTable+xml"/>
  <Override PartName="/xl/pivotTables/pivotTable169.xml" ContentType="application/vnd.openxmlformats-officedocument.spreadsheetml.pivotTable+xml"/>
  <Override PartName="/xl/pivotTables/pivotTable170.xml" ContentType="application/vnd.openxmlformats-officedocument.spreadsheetml.pivotTable+xml"/>
  <Override PartName="/xl/pivotTables/pivotTable171.xml" ContentType="application/vnd.openxmlformats-officedocument.spreadsheetml.pivotTable+xml"/>
  <Override PartName="/xl/pivotTables/pivotTable172.xml" ContentType="application/vnd.openxmlformats-officedocument.spreadsheetml.pivotTable+xml"/>
  <Override PartName="/xl/pivotTables/pivotTable173.xml" ContentType="application/vnd.openxmlformats-officedocument.spreadsheetml.pivotTable+xml"/>
  <Override PartName="/xl/pivotTables/pivotTable174.xml" ContentType="application/vnd.openxmlformats-officedocument.spreadsheetml.pivotTable+xml"/>
  <Override PartName="/xl/pivotTables/pivotTable175.xml" ContentType="application/vnd.openxmlformats-officedocument.spreadsheetml.pivotTable+xml"/>
  <Override PartName="/xl/pivotTables/pivotTable176.xml" ContentType="application/vnd.openxmlformats-officedocument.spreadsheetml.pivotTable+xml"/>
  <Override PartName="/xl/pivotTables/pivotTable177.xml" ContentType="application/vnd.openxmlformats-officedocument.spreadsheetml.pivotTable+xml"/>
  <Override PartName="/xl/pivotTables/pivotTable178.xml" ContentType="application/vnd.openxmlformats-officedocument.spreadsheetml.pivotTable+xml"/>
  <Override PartName="/xl/pivotTables/pivotTable179.xml" ContentType="application/vnd.openxmlformats-officedocument.spreadsheetml.pivotTable+xml"/>
  <Override PartName="/xl/pivotTables/pivotTable180.xml" ContentType="application/vnd.openxmlformats-officedocument.spreadsheetml.pivotTable+xml"/>
  <Override PartName="/xl/pivotTables/pivotTable181.xml" ContentType="application/vnd.openxmlformats-officedocument.spreadsheetml.pivotTable+xml"/>
  <Override PartName="/xl/pivotTables/pivotTable182.xml" ContentType="application/vnd.openxmlformats-officedocument.spreadsheetml.pivotTable+xml"/>
  <Override PartName="/xl/pivotTables/pivotTable183.xml" ContentType="application/vnd.openxmlformats-officedocument.spreadsheetml.pivotTable+xml"/>
  <Override PartName="/xl/pivotTables/pivotTable184.xml" ContentType="application/vnd.openxmlformats-officedocument.spreadsheetml.pivotTable+xml"/>
  <Override PartName="/xl/pivotTables/pivotTable185.xml" ContentType="application/vnd.openxmlformats-officedocument.spreadsheetml.pivotTable+xml"/>
  <Override PartName="/xl/pivotTables/pivotTable186.xml" ContentType="application/vnd.openxmlformats-officedocument.spreadsheetml.pivotTable+xml"/>
  <Override PartName="/xl/pivotTables/pivotTable187.xml" ContentType="application/vnd.openxmlformats-officedocument.spreadsheetml.pivotTable+xml"/>
  <Override PartName="/xl/pivotTables/pivotTable188.xml" ContentType="application/vnd.openxmlformats-officedocument.spreadsheetml.pivotTable+xml"/>
  <Override PartName="/xl/pivotTables/pivotTable189.xml" ContentType="application/vnd.openxmlformats-officedocument.spreadsheetml.pivotTable+xml"/>
  <Override PartName="/xl/pivotTables/pivotTable190.xml" ContentType="application/vnd.openxmlformats-officedocument.spreadsheetml.pivotTable+xml"/>
  <Override PartName="/xl/pivotTables/pivotTable191.xml" ContentType="application/vnd.openxmlformats-officedocument.spreadsheetml.pivotTable+xml"/>
  <Override PartName="/xl/pivotTables/pivotTable192.xml" ContentType="application/vnd.openxmlformats-officedocument.spreadsheetml.pivotTable+xml"/>
  <Override PartName="/xl/pivotTables/pivotTable193.xml" ContentType="application/vnd.openxmlformats-officedocument.spreadsheetml.pivotTable+xml"/>
  <Override PartName="/xl/pivotTables/pivotTable194.xml" ContentType="application/vnd.openxmlformats-officedocument.spreadsheetml.pivotTable+xml"/>
  <Override PartName="/xl/pivotTables/pivotTable195.xml" ContentType="application/vnd.openxmlformats-officedocument.spreadsheetml.pivotTable+xml"/>
  <Override PartName="/xl/pivotTables/pivotTable196.xml" ContentType="application/vnd.openxmlformats-officedocument.spreadsheetml.pivotTable+xml"/>
  <Override PartName="/xl/pivotTables/pivotTable197.xml" ContentType="application/vnd.openxmlformats-officedocument.spreadsheetml.pivotTable+xml"/>
  <Override PartName="/xl/pivotTables/pivotTable198.xml" ContentType="application/vnd.openxmlformats-officedocument.spreadsheetml.pivotTable+xml"/>
  <Override PartName="/xl/pivotTables/pivotTable199.xml" ContentType="application/vnd.openxmlformats-officedocument.spreadsheetml.pivotTable+xml"/>
  <Override PartName="/xl/pivotTables/pivotTable200.xml" ContentType="application/vnd.openxmlformats-officedocument.spreadsheetml.pivotTable+xml"/>
  <Override PartName="/xl/pivotTables/pivotTable201.xml" ContentType="application/vnd.openxmlformats-officedocument.spreadsheetml.pivotTable+xml"/>
  <Override PartName="/xl/pivotTables/pivotTable202.xml" ContentType="application/vnd.openxmlformats-officedocument.spreadsheetml.pivotTable+xml"/>
  <Override PartName="/xl/pivotTables/pivotTable203.xml" ContentType="application/vnd.openxmlformats-officedocument.spreadsheetml.pivotTable+xml"/>
  <Override PartName="/xl/pivotTables/pivotTable204.xml" ContentType="application/vnd.openxmlformats-officedocument.spreadsheetml.pivotTable+xml"/>
  <Override PartName="/xl/pivotTables/pivotTable205.xml" ContentType="application/vnd.openxmlformats-officedocument.spreadsheetml.pivotTable+xml"/>
  <Override PartName="/xl/pivotTables/pivotTable206.xml" ContentType="application/vnd.openxmlformats-officedocument.spreadsheetml.pivotTable+xml"/>
  <Override PartName="/xl/pivotTables/pivotTable207.xml" ContentType="application/vnd.openxmlformats-officedocument.spreadsheetml.pivotTable+xml"/>
  <Override PartName="/xl/pivotTables/pivotTable208.xml" ContentType="application/vnd.openxmlformats-officedocument.spreadsheetml.pivotTable+xml"/>
  <Override PartName="/xl/pivotTables/pivotTable209.xml" ContentType="application/vnd.openxmlformats-officedocument.spreadsheetml.pivotTable+xml"/>
  <Override PartName="/xl/pivotTables/pivotTable21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uwy-my.sharepoint.com/personal/akean_uwyo_edu/Documents/budget committee/FY 21 budget development/"/>
    </mc:Choice>
  </mc:AlternateContent>
  <bookViews>
    <workbookView xWindow="0" yWindow="0" windowWidth="28800" windowHeight="14235" activeTab="3"/>
  </bookViews>
  <sheets>
    <sheet name="Data2" sheetId="387" r:id="rId1"/>
    <sheet name="Natural Accounts" sheetId="3" r:id="rId2"/>
    <sheet name="Organizations" sheetId="196" r:id="rId3"/>
    <sheet name="O_00001" sheetId="596" r:id="rId4"/>
    <sheet name="O_10001" sheetId="595" r:id="rId5"/>
    <sheet name="O_10003" sheetId="594" r:id="rId6"/>
    <sheet name="O_10004" sheetId="593" r:id="rId7"/>
    <sheet name="O_10012" sheetId="592" r:id="rId8"/>
    <sheet name="O_10021" sheetId="591" r:id="rId9"/>
    <sheet name="O_10022" sheetId="590" r:id="rId10"/>
    <sheet name="O_10031" sheetId="589" r:id="rId11"/>
    <sheet name="O_10032" sheetId="588" r:id="rId12"/>
    <sheet name="O_10033" sheetId="587" r:id="rId13"/>
    <sheet name="O_10035" sheetId="586" r:id="rId14"/>
    <sheet name="O_10041" sheetId="585" r:id="rId15"/>
    <sheet name="O_10042" sheetId="584" r:id="rId16"/>
    <sheet name="O_10043" sheetId="583" r:id="rId17"/>
    <sheet name="O_10045" sheetId="582" r:id="rId18"/>
    <sheet name="O_10051" sheetId="581" r:id="rId19"/>
    <sheet name="O_10101" sheetId="580" r:id="rId20"/>
    <sheet name="O_10103" sheetId="579" r:id="rId21"/>
    <sheet name="O_10105" sheetId="578" r:id="rId22"/>
    <sheet name="O_10201" sheetId="577" r:id="rId23"/>
    <sheet name="O_10203" sheetId="576" r:id="rId24"/>
    <sheet name="O_10204" sheetId="575" r:id="rId25"/>
    <sheet name="O_10301" sheetId="574" r:id="rId26"/>
    <sheet name="O_10401" sheetId="573" r:id="rId27"/>
    <sheet name="O_10501" sheetId="572" r:id="rId28"/>
    <sheet name="O_11041" sheetId="571" r:id="rId29"/>
    <sheet name="O_12001" sheetId="570" r:id="rId30"/>
    <sheet name="O_12102" sheetId="569" r:id="rId31"/>
    <sheet name="O_12103" sheetId="568" r:id="rId32"/>
    <sheet name="O_12104" sheetId="567" r:id="rId33"/>
    <sheet name="O_12105" sheetId="566" r:id="rId34"/>
    <sheet name="O_12106" sheetId="565" r:id="rId35"/>
    <sheet name="O_12151" sheetId="564" r:id="rId36"/>
    <sheet name="O_12152" sheetId="563" r:id="rId37"/>
    <sheet name="O_12201" sheetId="562" r:id="rId38"/>
    <sheet name="O_12206" sheetId="561" r:id="rId39"/>
    <sheet name="O_12211" sheetId="560" r:id="rId40"/>
    <sheet name="O_13001" sheetId="559" r:id="rId41"/>
    <sheet name="O_13101" sheetId="558" r:id="rId42"/>
    <sheet name="O_13111" sheetId="557" r:id="rId43"/>
    <sheet name="O_13121" sheetId="556" r:id="rId44"/>
    <sheet name="O_13131" sheetId="555" r:id="rId45"/>
    <sheet name="O_13141" sheetId="554" r:id="rId46"/>
    <sheet name="O_13151" sheetId="553" r:id="rId47"/>
    <sheet name="O_13161" sheetId="552" r:id="rId48"/>
    <sheet name="O_13171" sheetId="551" r:id="rId49"/>
    <sheet name="O_13181" sheetId="550" r:id="rId50"/>
    <sheet name="O_13201" sheetId="549" r:id="rId51"/>
    <sheet name="O_13211" sheetId="548" r:id="rId52"/>
    <sheet name="O_13221" sheetId="547" r:id="rId53"/>
    <sheet name="O_13231" sheetId="546" r:id="rId54"/>
    <sheet name="O_13241" sheetId="545" r:id="rId55"/>
    <sheet name="O_13251" sheetId="544" r:id="rId56"/>
    <sheet name="O_13261" sheetId="543" r:id="rId57"/>
    <sheet name="O_13271" sheetId="542" r:id="rId58"/>
    <sheet name="O_13291" sheetId="541" r:id="rId59"/>
    <sheet name="O_13404" sheetId="540" r:id="rId60"/>
    <sheet name="O_14001" sheetId="539" r:id="rId61"/>
    <sheet name="O_14101" sheetId="538" r:id="rId62"/>
    <sheet name="O_14102" sheetId="537" r:id="rId63"/>
    <sheet name="O_14103" sheetId="536" r:id="rId64"/>
    <sheet name="O_14104" sheetId="535" r:id="rId65"/>
    <sheet name="O_15001" sheetId="534" r:id="rId66"/>
    <sheet name="O_15102" sheetId="533" r:id="rId67"/>
    <sheet name="O_15103" sheetId="532" r:id="rId68"/>
    <sheet name="O_15112" sheetId="531" r:id="rId69"/>
    <sheet name="O_15113" sheetId="530" r:id="rId70"/>
    <sheet name="O_15114" sheetId="529" r:id="rId71"/>
    <sheet name="O_16001" sheetId="528" r:id="rId72"/>
    <sheet name="O_16101" sheetId="527" r:id="rId73"/>
    <sheet name="O_16102" sheetId="526" r:id="rId74"/>
    <sheet name="O_16103" sheetId="525" r:id="rId75"/>
    <sheet name="O_16104" sheetId="524" r:id="rId76"/>
    <sheet name="O_16105" sheetId="523" r:id="rId77"/>
    <sheet name="O_16106" sheetId="522" r:id="rId78"/>
    <sheet name="O_16107" sheetId="521" r:id="rId79"/>
    <sheet name="O_17001" sheetId="520" r:id="rId80"/>
    <sheet name="O_17011" sheetId="519" r:id="rId81"/>
    <sheet name="O_17012" sheetId="518" r:id="rId82"/>
    <sheet name="O_17013" sheetId="517" r:id="rId83"/>
    <sheet name="O_17014" sheetId="516" r:id="rId84"/>
    <sheet name="O_17015" sheetId="515" r:id="rId85"/>
    <sheet name="O_17016" sheetId="514" r:id="rId86"/>
    <sheet name="O_17018" sheetId="513" r:id="rId87"/>
    <sheet name="O_18001" sheetId="512" r:id="rId88"/>
    <sheet name="O_18002" sheetId="511" r:id="rId89"/>
    <sheet name="O_18003" sheetId="510" r:id="rId90"/>
    <sheet name="O_19001" sheetId="509" r:id="rId91"/>
    <sheet name="O_19002" sheetId="508" r:id="rId92"/>
    <sheet name="O_20001" sheetId="507" r:id="rId93"/>
    <sheet name="O_22001" sheetId="506" r:id="rId94"/>
    <sheet name="O_22111" sheetId="505" r:id="rId95"/>
    <sheet name="O_22112" sheetId="504" r:id="rId96"/>
    <sheet name="O_22201" sheetId="503" r:id="rId97"/>
    <sheet name="O_22301" sheetId="502" r:id="rId98"/>
    <sheet name="O_24001" sheetId="501" r:id="rId99"/>
    <sheet name="O_24002" sheetId="500" r:id="rId100"/>
    <sheet name="O_24003" sheetId="499" r:id="rId101"/>
    <sheet name="O_24004" sheetId="498" r:id="rId102"/>
    <sheet name="O_24005" sheetId="497" r:id="rId103"/>
    <sheet name="O_24006" sheetId="496" r:id="rId104"/>
    <sheet name="O_24007" sheetId="495" r:id="rId105"/>
    <sheet name="O_24008" sheetId="494" r:id="rId106"/>
    <sheet name="O_24009" sheetId="493" r:id="rId107"/>
    <sheet name="O_24010" sheetId="492" r:id="rId108"/>
    <sheet name="O_25001" sheetId="491" r:id="rId109"/>
    <sheet name="O_26001" sheetId="490" r:id="rId110"/>
    <sheet name="O_26002" sheetId="489" r:id="rId111"/>
    <sheet name="O_26102" sheetId="488" r:id="rId112"/>
    <sheet name="O_26103" sheetId="487" r:id="rId113"/>
    <sheet name="O_26104" sheetId="486" r:id="rId114"/>
    <sheet name="O_26105" sheetId="485" r:id="rId115"/>
    <sheet name="O_26106" sheetId="484" r:id="rId116"/>
    <sheet name="O_26107" sheetId="483" r:id="rId117"/>
    <sheet name="O_26108" sheetId="482" r:id="rId118"/>
    <sheet name="O_26109" sheetId="481" r:id="rId119"/>
    <sheet name="O_26201" sheetId="480" r:id="rId120"/>
    <sheet name="O_26302" sheetId="479" r:id="rId121"/>
    <sheet name="O_26303" sheetId="478" r:id="rId122"/>
    <sheet name="O_26304" sheetId="477" r:id="rId123"/>
    <sheet name="O_26305" sheetId="476" r:id="rId124"/>
    <sheet name="O_26401" sheetId="475" r:id="rId125"/>
    <sheet name="O_26601" sheetId="474" r:id="rId126"/>
    <sheet name="O_26602" sheetId="473" r:id="rId127"/>
    <sheet name="O_26701" sheetId="472" r:id="rId128"/>
    <sheet name="O_30001" sheetId="471" r:id="rId129"/>
    <sheet name="O_30002" sheetId="470" r:id="rId130"/>
    <sheet name="O_31011" sheetId="469" r:id="rId131"/>
    <sheet name="O_31012" sheetId="468" r:id="rId132"/>
    <sheet name="O_31013" sheetId="467" r:id="rId133"/>
    <sheet name="O_31014" sheetId="466" r:id="rId134"/>
    <sheet name="O_31015" sheetId="465" r:id="rId135"/>
    <sheet name="O_31021" sheetId="464" r:id="rId136"/>
    <sheet name="O_31031" sheetId="463" r:id="rId137"/>
    <sheet name="O_31035" sheetId="462" r:id="rId138"/>
    <sheet name="O_31036" sheetId="461" r:id="rId139"/>
    <sheet name="O_31037" sheetId="460" r:id="rId140"/>
    <sheet name="O_32001" sheetId="459" r:id="rId141"/>
    <sheet name="O_33001" sheetId="458" r:id="rId142"/>
    <sheet name="O_33003" sheetId="457" r:id="rId143"/>
    <sheet name="O_33004" sheetId="456" r:id="rId144"/>
    <sheet name="O_33011" sheetId="455" r:id="rId145"/>
    <sheet name="O_40001" sheetId="454" r:id="rId146"/>
    <sheet name="O_40002" sheetId="453" r:id="rId147"/>
    <sheet name="O_40004" sheetId="452" r:id="rId148"/>
    <sheet name="O_40005" sheetId="451" r:id="rId149"/>
    <sheet name="O_50001" sheetId="450" r:id="rId150"/>
    <sheet name="O_61002" sheetId="449" r:id="rId151"/>
    <sheet name="O_70002" sheetId="448" r:id="rId152"/>
    <sheet name="O_70004" sheetId="447" r:id="rId153"/>
    <sheet name="O_70005" sheetId="446" r:id="rId154"/>
    <sheet name="O_70006" sheetId="445" r:id="rId155"/>
    <sheet name="O_70010" sheetId="444" r:id="rId156"/>
    <sheet name="O_70011" sheetId="443" r:id="rId157"/>
    <sheet name="O_70013" sheetId="442" r:id="rId158"/>
    <sheet name="O_70017" sheetId="441" r:id="rId159"/>
    <sheet name="O_80001" sheetId="440" r:id="rId160"/>
    <sheet name="O_80002" sheetId="439" r:id="rId161"/>
    <sheet name="O_90001" sheetId="438" r:id="rId162"/>
    <sheet name="O_90002" sheetId="437" r:id="rId163"/>
    <sheet name="O_90003" sheetId="436" r:id="rId164"/>
    <sheet name="O_90004" sheetId="435" r:id="rId165"/>
    <sheet name="O_90005" sheetId="434" r:id="rId166"/>
    <sheet name="O_90007" sheetId="433" r:id="rId167"/>
    <sheet name="O_90008" sheetId="432" r:id="rId168"/>
    <sheet name="O_90010" sheetId="431" r:id="rId169"/>
    <sheet name="O_90011" sheetId="430" r:id="rId170"/>
    <sheet name="O_90012" sheetId="429" r:id="rId171"/>
    <sheet name="O_90013" sheetId="428" r:id="rId172"/>
    <sheet name="O_90014" sheetId="427" r:id="rId173"/>
    <sheet name="O_90015" sheetId="426" r:id="rId174"/>
    <sheet name="O_90017" sheetId="425" r:id="rId175"/>
    <sheet name="O_90018" sheetId="424" r:id="rId176"/>
    <sheet name="O_90020" sheetId="423" r:id="rId177"/>
    <sheet name="O_90101" sheetId="422" r:id="rId178"/>
    <sheet name="O_90201" sheetId="421" r:id="rId179"/>
    <sheet name="O_90202" sheetId="420" r:id="rId180"/>
    <sheet name="O_90203" sheetId="419" r:id="rId181"/>
    <sheet name="O_90204" sheetId="418" r:id="rId182"/>
    <sheet name="O_90205" sheetId="417" r:id="rId183"/>
    <sheet name="O_90206" sheetId="416" r:id="rId184"/>
    <sheet name="O_90251" sheetId="415" r:id="rId185"/>
    <sheet name="O_90252" sheetId="414" r:id="rId186"/>
    <sheet name="O_90253" sheetId="413" r:id="rId187"/>
    <sheet name="O_90254" sheetId="412" r:id="rId188"/>
    <sheet name="O_90255" sheetId="411" r:id="rId189"/>
    <sheet name="O_90256" sheetId="410" r:id="rId190"/>
    <sheet name="O_90257" sheetId="409" r:id="rId191"/>
    <sheet name="O_90301" sheetId="408" r:id="rId192"/>
    <sheet name="O_13191" sheetId="407" r:id="rId193"/>
    <sheet name="O_13281" sheetId="406" r:id="rId194"/>
    <sheet name="O_90016" sheetId="405" r:id="rId195"/>
    <sheet name="O_13103" sheetId="404" r:id="rId196"/>
    <sheet name="O_90009" sheetId="403" r:id="rId197"/>
    <sheet name="O_23001" sheetId="402" r:id="rId198"/>
    <sheet name="O_12202" sheetId="401" r:id="rId199"/>
    <sheet name="O_12204" sheetId="400" r:id="rId200"/>
    <sheet name="O_12205" sheetId="399" r:id="rId201"/>
    <sheet name="O_12002" sheetId="398" r:id="rId202"/>
    <sheet name="O_12203" sheetId="397" r:id="rId203"/>
    <sheet name="O_14002" sheetId="396" r:id="rId204"/>
    <sheet name="O_14003" sheetId="395" r:id="rId205"/>
    <sheet name="O_12101" sheetId="394" r:id="rId206"/>
    <sheet name="O_12107" sheetId="393" r:id="rId207"/>
    <sheet name="O_13403" sheetId="392" r:id="rId208"/>
    <sheet name="O_13402" sheetId="391" r:id="rId209"/>
    <sheet name="O_70001" sheetId="390" r:id="rId210"/>
    <sheet name="O_10023" sheetId="389" r:id="rId211"/>
    <sheet name="O_22102" sheetId="388" r:id="rId212"/>
    <sheet name="Pivot" sheetId="2" r:id="rId213"/>
  </sheets>
  <definedNames>
    <definedName name="_xlnm.Print_Area" localSheetId="1">'Natural Accounts'!$A$1:$D$325</definedName>
  </definedNames>
  <calcPr calcId="162913"/>
  <pivotCaches>
    <pivotCache cacheId="111" r:id="rId21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 i="387" l="1"/>
  <c r="Z4" i="387"/>
  <c r="Z5" i="387"/>
  <c r="Z6" i="387"/>
  <c r="Z7" i="387"/>
  <c r="Z8" i="387"/>
  <c r="Z9" i="387"/>
  <c r="Z10" i="387"/>
  <c r="Z11" i="387"/>
  <c r="Z12" i="387"/>
  <c r="Z13" i="387"/>
  <c r="Z14" i="387"/>
  <c r="Z15" i="387"/>
  <c r="Z16" i="387"/>
  <c r="Z17" i="387"/>
  <c r="Z18" i="387"/>
  <c r="Z19" i="387"/>
  <c r="Z20" i="387"/>
  <c r="Z21" i="387"/>
  <c r="Z22" i="387"/>
  <c r="Z23" i="387"/>
  <c r="Z24" i="387"/>
  <c r="Z25" i="387"/>
  <c r="Z26" i="387"/>
  <c r="Z27" i="387"/>
  <c r="Z28" i="387"/>
  <c r="Z29" i="387"/>
  <c r="Z30" i="387"/>
  <c r="Z31" i="387"/>
  <c r="Z32" i="387"/>
  <c r="Z33" i="387"/>
  <c r="Z34" i="387"/>
  <c r="Z35" i="387"/>
  <c r="Z36" i="387"/>
  <c r="Z37" i="387"/>
  <c r="Z38" i="387"/>
  <c r="Z39" i="387"/>
  <c r="Z40" i="387"/>
  <c r="Z41" i="387"/>
  <c r="Z42" i="387"/>
  <c r="Z43" i="387"/>
  <c r="Z44" i="387"/>
  <c r="Z45" i="387"/>
  <c r="Z46" i="387"/>
  <c r="Z47" i="387"/>
  <c r="Z48" i="387"/>
  <c r="Z49" i="387"/>
  <c r="Z50" i="387"/>
  <c r="Z51" i="387"/>
  <c r="Z52" i="387"/>
  <c r="Z53" i="387"/>
  <c r="Z54" i="387"/>
  <c r="Z55" i="387"/>
  <c r="Z56" i="387"/>
  <c r="Z57" i="387"/>
  <c r="Z58" i="387"/>
  <c r="Z59" i="387"/>
  <c r="Z60" i="387"/>
  <c r="Z61" i="387"/>
  <c r="Z62" i="387"/>
  <c r="Z63" i="387"/>
  <c r="Z64" i="387"/>
  <c r="Z65" i="387"/>
  <c r="Z66" i="387"/>
  <c r="Z67" i="387"/>
  <c r="Z68" i="387"/>
  <c r="Z69" i="387"/>
  <c r="Z70" i="387"/>
  <c r="Z71" i="387"/>
  <c r="Z72" i="387"/>
  <c r="Z73" i="387"/>
  <c r="Z74" i="387"/>
  <c r="Z75" i="387"/>
  <c r="Z76" i="387"/>
  <c r="Z77" i="387"/>
  <c r="Z78" i="387"/>
  <c r="Z79" i="387"/>
  <c r="Z80" i="387"/>
  <c r="Z81" i="387"/>
  <c r="Z82" i="387"/>
  <c r="Z83" i="387"/>
  <c r="Z84" i="387"/>
  <c r="Z85" i="387"/>
  <c r="Z86" i="387"/>
  <c r="Z87" i="387"/>
  <c r="Z88" i="387"/>
  <c r="Z89" i="387"/>
  <c r="Z90" i="387"/>
  <c r="Z91" i="387"/>
  <c r="Z92" i="387"/>
  <c r="Z93" i="387"/>
  <c r="Z94" i="387"/>
  <c r="Z95" i="387"/>
  <c r="Z96" i="387"/>
  <c r="Z97" i="387"/>
  <c r="Z98" i="387"/>
  <c r="Z99" i="387"/>
  <c r="Z100" i="387"/>
  <c r="Z101" i="387"/>
  <c r="Z102" i="387"/>
  <c r="Z103" i="387"/>
  <c r="Z104" i="387"/>
  <c r="Z105" i="387"/>
  <c r="Z106" i="387"/>
  <c r="Z107" i="387"/>
  <c r="Z108" i="387"/>
  <c r="Z109" i="387"/>
  <c r="Z110" i="387"/>
  <c r="Z111" i="387"/>
  <c r="Z112" i="387"/>
  <c r="Z113" i="387"/>
  <c r="Z114" i="387"/>
  <c r="Z115" i="387"/>
  <c r="Z116" i="387"/>
  <c r="Z117" i="387"/>
  <c r="Z118" i="387"/>
  <c r="Z119" i="387"/>
  <c r="Z120" i="387"/>
  <c r="Z121" i="387"/>
  <c r="Z122" i="387"/>
  <c r="Z123" i="387"/>
  <c r="Z124" i="387"/>
  <c r="Z125" i="387"/>
  <c r="Z126" i="387"/>
  <c r="Z127" i="387"/>
  <c r="Z128" i="387"/>
  <c r="Z129" i="387"/>
  <c r="Z130" i="387"/>
  <c r="Z131" i="387"/>
  <c r="Z132" i="387"/>
  <c r="Z133" i="387"/>
  <c r="Z134" i="387"/>
  <c r="Z135" i="387"/>
  <c r="Z136" i="387"/>
  <c r="Z137" i="387"/>
  <c r="Z138" i="387"/>
  <c r="Z139" i="387"/>
  <c r="Z140" i="387"/>
  <c r="Z141" i="387"/>
  <c r="Z142" i="387"/>
  <c r="Z143" i="387"/>
  <c r="Z144" i="387"/>
  <c r="Z145" i="387"/>
  <c r="Z146" i="387"/>
  <c r="Z147" i="387"/>
  <c r="Z148" i="387"/>
  <c r="Z149" i="387"/>
  <c r="Z150" i="387"/>
  <c r="Z151" i="387"/>
  <c r="Z152" i="387"/>
  <c r="Z153" i="387"/>
  <c r="Z154" i="387"/>
  <c r="Z155" i="387"/>
  <c r="Z156" i="387"/>
  <c r="Z157" i="387"/>
  <c r="Z158" i="387"/>
  <c r="Z159" i="387"/>
  <c r="Z160" i="387"/>
  <c r="Z161" i="387"/>
  <c r="Z162" i="387"/>
  <c r="Z163" i="387"/>
  <c r="Z164" i="387"/>
  <c r="Z165" i="387"/>
  <c r="Z166" i="387"/>
  <c r="Z167" i="387"/>
  <c r="Z168" i="387"/>
  <c r="Z169" i="387"/>
  <c r="Z170" i="387"/>
  <c r="Z171" i="387"/>
  <c r="Z172" i="387"/>
  <c r="Z173" i="387"/>
  <c r="Z174" i="387"/>
  <c r="Z175" i="387"/>
  <c r="Z176" i="387"/>
  <c r="Z177" i="387"/>
  <c r="Z178" i="387"/>
  <c r="Z179" i="387"/>
  <c r="Z180" i="387"/>
  <c r="Z181" i="387"/>
  <c r="Z182" i="387"/>
  <c r="Z183" i="387"/>
  <c r="Z184" i="387"/>
  <c r="Z185" i="387"/>
  <c r="Z186" i="387"/>
  <c r="Z187" i="387"/>
  <c r="Z188" i="387"/>
  <c r="Z189" i="387"/>
  <c r="Z190" i="387"/>
  <c r="Z191" i="387"/>
  <c r="Z192" i="387"/>
  <c r="Z193" i="387"/>
  <c r="Z194" i="387"/>
  <c r="Z195" i="387"/>
  <c r="Z196" i="387"/>
  <c r="Z197" i="387"/>
  <c r="Z198" i="387"/>
  <c r="Z199" i="387"/>
  <c r="Z200" i="387"/>
  <c r="Z201" i="387"/>
  <c r="Z202" i="387"/>
  <c r="Z203" i="387"/>
  <c r="Z204" i="387"/>
  <c r="Z205" i="387"/>
  <c r="Z206" i="387"/>
  <c r="Z207" i="387"/>
  <c r="Z208" i="387"/>
  <c r="Z209" i="387"/>
  <c r="Z210" i="387"/>
  <c r="Z211" i="387"/>
  <c r="Z212" i="387"/>
  <c r="Z213" i="387"/>
  <c r="Z214" i="387"/>
  <c r="Z215" i="387"/>
  <c r="Z216" i="387"/>
  <c r="Z217" i="387"/>
  <c r="Z218" i="387"/>
  <c r="Z219" i="387"/>
  <c r="Z220" i="387"/>
  <c r="Z221" i="387"/>
  <c r="Z222" i="387"/>
  <c r="Z223" i="387"/>
  <c r="Z224" i="387"/>
  <c r="Z225" i="387"/>
  <c r="Z226" i="387"/>
  <c r="Z227" i="387"/>
  <c r="Z228" i="387"/>
  <c r="Z229" i="387"/>
  <c r="Z230" i="387"/>
  <c r="Z231" i="387"/>
  <c r="Z232" i="387"/>
  <c r="Z233" i="387"/>
  <c r="Z234" i="387"/>
  <c r="Z235" i="387"/>
  <c r="Z236" i="387"/>
  <c r="Z237" i="387"/>
  <c r="Z238" i="387"/>
  <c r="Z239" i="387"/>
  <c r="Z240" i="387"/>
  <c r="Z241" i="387"/>
  <c r="Z242" i="387"/>
  <c r="Z243" i="387"/>
  <c r="Z244" i="387"/>
  <c r="Z245" i="387"/>
  <c r="Z246" i="387"/>
  <c r="Z247" i="387"/>
  <c r="Z248" i="387"/>
  <c r="Z249" i="387"/>
  <c r="Z250" i="387"/>
  <c r="Z251" i="387"/>
  <c r="Z252" i="387"/>
  <c r="Z253" i="387"/>
  <c r="Z254" i="387"/>
  <c r="Z255" i="387"/>
  <c r="Z256" i="387"/>
  <c r="Z257" i="387"/>
  <c r="Z258" i="387"/>
  <c r="Z259" i="387"/>
  <c r="Z260" i="387"/>
  <c r="Z261" i="387"/>
  <c r="Z262" i="387"/>
  <c r="Z263" i="387"/>
  <c r="Z264" i="387"/>
  <c r="Z265" i="387"/>
  <c r="Z266" i="387"/>
  <c r="Z267" i="387"/>
  <c r="Z268" i="387"/>
  <c r="Z269" i="387"/>
  <c r="Z270" i="387"/>
  <c r="Z271" i="387"/>
  <c r="Z272" i="387"/>
  <c r="Z273" i="387"/>
  <c r="Z274" i="387"/>
  <c r="Z275" i="387"/>
  <c r="Z276" i="387"/>
  <c r="Z277" i="387"/>
  <c r="Z278" i="387"/>
  <c r="Z279" i="387"/>
  <c r="Z280" i="387"/>
  <c r="Z281" i="387"/>
  <c r="Z282" i="387"/>
  <c r="Z283" i="387"/>
  <c r="Z284" i="387"/>
  <c r="Z285" i="387"/>
  <c r="Z286" i="387"/>
  <c r="Z287" i="387"/>
  <c r="Z288" i="387"/>
  <c r="Z289" i="387"/>
  <c r="Z290" i="387"/>
  <c r="Z291" i="387"/>
  <c r="Z292" i="387"/>
  <c r="Z293" i="387"/>
  <c r="Z294" i="387"/>
  <c r="Z295" i="387"/>
  <c r="Z296" i="387"/>
  <c r="Z297" i="387"/>
  <c r="Z298" i="387"/>
  <c r="Z299" i="387"/>
  <c r="Z300" i="387"/>
  <c r="Z301" i="387"/>
  <c r="Z302" i="387"/>
  <c r="Z303" i="387"/>
  <c r="Z304" i="387"/>
  <c r="Z305" i="387"/>
  <c r="Z306" i="387"/>
  <c r="Z307" i="387"/>
  <c r="Z308" i="387"/>
  <c r="Z309" i="387"/>
  <c r="Z310" i="387"/>
  <c r="Z311" i="387"/>
  <c r="Z312" i="387"/>
  <c r="Z313" i="387"/>
  <c r="Z314" i="387"/>
  <c r="Z315" i="387"/>
  <c r="Z316" i="387"/>
  <c r="Z317" i="387"/>
  <c r="Z318" i="387"/>
  <c r="Z319" i="387"/>
  <c r="Z320" i="387"/>
  <c r="Z321" i="387"/>
  <c r="Z322" i="387"/>
  <c r="Z323" i="387"/>
  <c r="Z324" i="387"/>
  <c r="Z325" i="387"/>
  <c r="Z326" i="387"/>
  <c r="Z327" i="387"/>
  <c r="Z328" i="387"/>
  <c r="Z329" i="387"/>
  <c r="Z330" i="387"/>
  <c r="Z331" i="387"/>
  <c r="Z332" i="387"/>
  <c r="Z333" i="387"/>
  <c r="Z334" i="387"/>
  <c r="Z335" i="387"/>
  <c r="Z336" i="387"/>
  <c r="Z337" i="387"/>
  <c r="Z338" i="387"/>
  <c r="Z339" i="387"/>
  <c r="Z340" i="387"/>
  <c r="Z341" i="387"/>
  <c r="Z342" i="387"/>
  <c r="Z343" i="387"/>
  <c r="Z344" i="387"/>
  <c r="Z345" i="387"/>
  <c r="Z346" i="387"/>
  <c r="Z347" i="387"/>
  <c r="Z348" i="387"/>
  <c r="Z349" i="387"/>
  <c r="Z350" i="387"/>
  <c r="Z351" i="387"/>
  <c r="Z352" i="387"/>
  <c r="Z353" i="387"/>
  <c r="Z354" i="387"/>
  <c r="Z355" i="387"/>
  <c r="Z356" i="387"/>
  <c r="Z357" i="387"/>
  <c r="Z358" i="387"/>
  <c r="Z359" i="387"/>
  <c r="Z360" i="387"/>
  <c r="Z361" i="387"/>
  <c r="Z362" i="387"/>
  <c r="Z363" i="387"/>
  <c r="Z364" i="387"/>
  <c r="Z365" i="387"/>
  <c r="Z366" i="387"/>
  <c r="Z367" i="387"/>
  <c r="Z368" i="387"/>
  <c r="Z369" i="387"/>
  <c r="Z370" i="387"/>
  <c r="Z371" i="387"/>
  <c r="Z372" i="387"/>
  <c r="Z373" i="387"/>
  <c r="Z374" i="387"/>
  <c r="Z375" i="387"/>
  <c r="Z376" i="387"/>
  <c r="Z377" i="387"/>
  <c r="Z378" i="387"/>
  <c r="Z379" i="387"/>
  <c r="Z380" i="387"/>
  <c r="Z381" i="387"/>
  <c r="Z382" i="387"/>
  <c r="Z383" i="387"/>
  <c r="Z384" i="387"/>
  <c r="Z385" i="387"/>
  <c r="Z386" i="387"/>
  <c r="Z387" i="387"/>
  <c r="Z388" i="387"/>
  <c r="Z389" i="387"/>
  <c r="Z390" i="387"/>
  <c r="Z391" i="387"/>
  <c r="Z392" i="387"/>
  <c r="Z393" i="387"/>
  <c r="Z394" i="387"/>
  <c r="Z395" i="387"/>
  <c r="Z396" i="387"/>
  <c r="Z397" i="387"/>
  <c r="Z398" i="387"/>
  <c r="Z399" i="387"/>
  <c r="Z400" i="387"/>
  <c r="Z401" i="387"/>
  <c r="Z402" i="387"/>
  <c r="Z403" i="387"/>
  <c r="Z404" i="387"/>
  <c r="Z405" i="387"/>
  <c r="Z406" i="387"/>
  <c r="Z407" i="387"/>
  <c r="Z408" i="387"/>
  <c r="Z409" i="387"/>
  <c r="Z410" i="387"/>
  <c r="Z411" i="387"/>
  <c r="Z412" i="387"/>
  <c r="Z413" i="387"/>
  <c r="Z414" i="387"/>
  <c r="Z415" i="387"/>
  <c r="Z416" i="387"/>
  <c r="Z417" i="387"/>
  <c r="Z418" i="387"/>
  <c r="Z419" i="387"/>
  <c r="Z420" i="387"/>
  <c r="Z421" i="387"/>
  <c r="Z422" i="387"/>
  <c r="Z423" i="387"/>
  <c r="Z424" i="387"/>
  <c r="Z425" i="387"/>
  <c r="Z426" i="387"/>
  <c r="Z427" i="387"/>
  <c r="Z428" i="387"/>
  <c r="Z429" i="387"/>
  <c r="Z430" i="387"/>
  <c r="Z431" i="387"/>
  <c r="Z432" i="387"/>
  <c r="Z433" i="387"/>
  <c r="Z434" i="387"/>
  <c r="Z435" i="387"/>
  <c r="Z436" i="387"/>
  <c r="Z437" i="387"/>
  <c r="Z438" i="387"/>
  <c r="Z439" i="387"/>
  <c r="Z440" i="387"/>
  <c r="Z441" i="387"/>
  <c r="Z442" i="387"/>
  <c r="Z443" i="387"/>
  <c r="Z444" i="387"/>
  <c r="Z445" i="387"/>
  <c r="Z446" i="387"/>
  <c r="Z447" i="387"/>
  <c r="Z448" i="387"/>
  <c r="Z449" i="387"/>
  <c r="Z450" i="387"/>
  <c r="Z451" i="387"/>
  <c r="Z452" i="387"/>
  <c r="Z453" i="387"/>
  <c r="Z454" i="387"/>
  <c r="Z455" i="387"/>
  <c r="Z456" i="387"/>
  <c r="Z457" i="387"/>
  <c r="Z458" i="387"/>
  <c r="Z459" i="387"/>
  <c r="Z460" i="387"/>
  <c r="Z461" i="387"/>
  <c r="Z462" i="387"/>
  <c r="Z463" i="387"/>
  <c r="Z464" i="387"/>
  <c r="Z465" i="387"/>
  <c r="Z466" i="387"/>
  <c r="Z467" i="387"/>
  <c r="Z468" i="387"/>
  <c r="Z469" i="387"/>
  <c r="Z470" i="387"/>
  <c r="Z471" i="387"/>
  <c r="Z472" i="387"/>
  <c r="Z473" i="387"/>
  <c r="Z474" i="387"/>
  <c r="Z475" i="387"/>
  <c r="Z476" i="387"/>
  <c r="Z477" i="387"/>
  <c r="Z478" i="387"/>
  <c r="Z479" i="387"/>
  <c r="Z480" i="387"/>
  <c r="Z481" i="387"/>
  <c r="Z482" i="387"/>
  <c r="Z483" i="387"/>
  <c r="Z484" i="387"/>
  <c r="Z485" i="387"/>
  <c r="Z486" i="387"/>
  <c r="Z487" i="387"/>
  <c r="Z488" i="387"/>
  <c r="Z489" i="387"/>
  <c r="Z490" i="387"/>
  <c r="Z491" i="387"/>
  <c r="Z492" i="387"/>
  <c r="Z493" i="387"/>
  <c r="Z494" i="387"/>
  <c r="Z495" i="387"/>
  <c r="Z496" i="387"/>
  <c r="Z497" i="387"/>
  <c r="Z498" i="387"/>
  <c r="Z499" i="387"/>
  <c r="Z500" i="387"/>
  <c r="Z501" i="387"/>
  <c r="Z502" i="387"/>
  <c r="Z503" i="387"/>
  <c r="Z504" i="387"/>
  <c r="Z505" i="387"/>
  <c r="Z506" i="387"/>
  <c r="Z507" i="387"/>
  <c r="Z508" i="387"/>
  <c r="Z509" i="387"/>
  <c r="Z510" i="387"/>
  <c r="Z511" i="387"/>
  <c r="Z512" i="387"/>
  <c r="Z513" i="387"/>
  <c r="Z514" i="387"/>
  <c r="Z515" i="387"/>
  <c r="Z516" i="387"/>
  <c r="Z517" i="387"/>
  <c r="Z518" i="387"/>
  <c r="Z519" i="387"/>
  <c r="Z520" i="387"/>
  <c r="Z521" i="387"/>
  <c r="Z522" i="387"/>
  <c r="Z523" i="387"/>
  <c r="Z524" i="387"/>
  <c r="Z525" i="387"/>
  <c r="Z526" i="387"/>
  <c r="Z527" i="387"/>
  <c r="Z528" i="387"/>
  <c r="Z529" i="387"/>
  <c r="Z530" i="387"/>
  <c r="Z531" i="387"/>
  <c r="Z532" i="387"/>
  <c r="Z533" i="387"/>
  <c r="Z534" i="387"/>
  <c r="Z535" i="387"/>
  <c r="Z536" i="387"/>
  <c r="Z537" i="387"/>
  <c r="Z538" i="387"/>
  <c r="Z539" i="387"/>
  <c r="Z540" i="387"/>
  <c r="Z541" i="387"/>
  <c r="Z542" i="387"/>
  <c r="Z543" i="387"/>
  <c r="Z544" i="387"/>
  <c r="Z545" i="387"/>
  <c r="Z546" i="387"/>
  <c r="Z547" i="387"/>
  <c r="Z548" i="387"/>
  <c r="Z549" i="387"/>
  <c r="Z550" i="387"/>
  <c r="Z551" i="387"/>
  <c r="Z552" i="387"/>
  <c r="Z553" i="387"/>
  <c r="Z554" i="387"/>
  <c r="Z555" i="387"/>
  <c r="Z556" i="387"/>
  <c r="Z557" i="387"/>
  <c r="Z558" i="387"/>
  <c r="Z559" i="387"/>
  <c r="Z560" i="387"/>
  <c r="Z561" i="387"/>
  <c r="Z562" i="387"/>
  <c r="Z563" i="387"/>
  <c r="Z564" i="387"/>
  <c r="Z565" i="387"/>
  <c r="Z566" i="387"/>
  <c r="Z567" i="387"/>
  <c r="Z568" i="387"/>
  <c r="Z569" i="387"/>
  <c r="Z570" i="387"/>
  <c r="Z571" i="387"/>
  <c r="Z572" i="387"/>
  <c r="Z573" i="387"/>
  <c r="Z574" i="387"/>
  <c r="Z575" i="387"/>
  <c r="Z576" i="387"/>
  <c r="Z577" i="387"/>
  <c r="Z578" i="387"/>
  <c r="Z579" i="387"/>
  <c r="Z580" i="387"/>
  <c r="Z581" i="387"/>
  <c r="Z582" i="387"/>
  <c r="Z583" i="387"/>
  <c r="Z584" i="387"/>
  <c r="Z585" i="387"/>
  <c r="Z586" i="387"/>
  <c r="Z587" i="387"/>
  <c r="Z588" i="387"/>
  <c r="Z589" i="387"/>
  <c r="Z590" i="387"/>
  <c r="Z591" i="387"/>
  <c r="Z592" i="387"/>
  <c r="Z593" i="387"/>
  <c r="Z594" i="387"/>
  <c r="Z595" i="387"/>
  <c r="Z596" i="387"/>
  <c r="Z597" i="387"/>
  <c r="Z598" i="387"/>
  <c r="Z599" i="387"/>
  <c r="Z600" i="387"/>
  <c r="Z601" i="387"/>
  <c r="Z602" i="387"/>
  <c r="Z603" i="387"/>
  <c r="Z604" i="387"/>
  <c r="Z605" i="387"/>
  <c r="Z606" i="387"/>
  <c r="Z607" i="387"/>
  <c r="Z608" i="387"/>
  <c r="Z609" i="387"/>
  <c r="Z610" i="387"/>
  <c r="Z611" i="387"/>
  <c r="Z612" i="387"/>
  <c r="Z613" i="387"/>
  <c r="Z614" i="387"/>
  <c r="Z615" i="387"/>
  <c r="Z616" i="387"/>
  <c r="Z617" i="387"/>
  <c r="Z618" i="387"/>
  <c r="Z619" i="387"/>
  <c r="Z620" i="387"/>
  <c r="Z621" i="387"/>
  <c r="Z622" i="387"/>
  <c r="Z623" i="387"/>
  <c r="Z624" i="387"/>
  <c r="Z625" i="387"/>
  <c r="Z626" i="387"/>
  <c r="Z627" i="387"/>
  <c r="Z628" i="387"/>
  <c r="Z629" i="387"/>
  <c r="Z630" i="387"/>
  <c r="Z631" i="387"/>
  <c r="Z632" i="387"/>
  <c r="Z633" i="387"/>
  <c r="Z634" i="387"/>
  <c r="Z635" i="387"/>
  <c r="Z636" i="387"/>
  <c r="Z637" i="387"/>
  <c r="Z638" i="387"/>
  <c r="Z639" i="387"/>
  <c r="Z640" i="387"/>
  <c r="Z641" i="387"/>
  <c r="Z642" i="387"/>
  <c r="Z643" i="387"/>
  <c r="Z644" i="387"/>
  <c r="Z645" i="387"/>
  <c r="Z646" i="387"/>
  <c r="Z647" i="387"/>
  <c r="Z648" i="387"/>
  <c r="Z649" i="387"/>
  <c r="Z650" i="387"/>
  <c r="Z651" i="387"/>
  <c r="Z652" i="387"/>
  <c r="Z653" i="387"/>
  <c r="Z654" i="387"/>
  <c r="Z655" i="387"/>
  <c r="Z656" i="387"/>
  <c r="Z657" i="387"/>
  <c r="Z658" i="387"/>
  <c r="Z659" i="387"/>
  <c r="Z660" i="387"/>
  <c r="Z661" i="387"/>
  <c r="Z662" i="387"/>
  <c r="Z663" i="387"/>
  <c r="Z664" i="387"/>
  <c r="Z665" i="387"/>
  <c r="Z666" i="387"/>
  <c r="Z667" i="387"/>
  <c r="Z668" i="387"/>
  <c r="Z669" i="387"/>
  <c r="Z670" i="387"/>
  <c r="Z671" i="387"/>
  <c r="Z672" i="387"/>
  <c r="Z673" i="387"/>
  <c r="Z674" i="387"/>
  <c r="Z675" i="387"/>
  <c r="Z676" i="387"/>
  <c r="Z677" i="387"/>
  <c r="Z678" i="387"/>
  <c r="Z679" i="387"/>
  <c r="Z680" i="387"/>
  <c r="Z681" i="387"/>
  <c r="Z682" i="387"/>
  <c r="Z683" i="387"/>
  <c r="Z684" i="387"/>
  <c r="Z685" i="387"/>
  <c r="Z686" i="387"/>
  <c r="Z687" i="387"/>
  <c r="Z688" i="387"/>
  <c r="Z689" i="387"/>
  <c r="Z690" i="387"/>
  <c r="Z691" i="387"/>
  <c r="Z692" i="387"/>
  <c r="Z693" i="387"/>
  <c r="Z694" i="387"/>
  <c r="Z695" i="387"/>
  <c r="Z696" i="387"/>
  <c r="Z697" i="387"/>
  <c r="Z698" i="387"/>
  <c r="Z699" i="387"/>
  <c r="Z700" i="387"/>
  <c r="Z701" i="387"/>
  <c r="Z702" i="387"/>
  <c r="Z703" i="387"/>
  <c r="Z704" i="387"/>
  <c r="Z705" i="387"/>
  <c r="Z706" i="387"/>
  <c r="Z707" i="387"/>
  <c r="Z708" i="387"/>
  <c r="Z709" i="387"/>
  <c r="Z710" i="387"/>
  <c r="Z711" i="387"/>
  <c r="Z712" i="387"/>
  <c r="Z713" i="387"/>
  <c r="Z714" i="387"/>
  <c r="Z715" i="387"/>
  <c r="Z716" i="387"/>
  <c r="Z717" i="387"/>
  <c r="Z718" i="387"/>
  <c r="Z719" i="387"/>
  <c r="Z720" i="387"/>
  <c r="Z721" i="387"/>
  <c r="Z722" i="387"/>
  <c r="Z723" i="387"/>
  <c r="Z724" i="387"/>
  <c r="Z2" i="387"/>
  <c r="I725" i="387"/>
  <c r="J725" i="387"/>
  <c r="K725" i="387"/>
  <c r="L725" i="387"/>
  <c r="M725" i="387"/>
  <c r="N725" i="387"/>
  <c r="O725" i="387"/>
  <c r="P725" i="387"/>
  <c r="Q725" i="387"/>
  <c r="R725" i="387"/>
  <c r="S725" i="387"/>
  <c r="T725" i="387"/>
  <c r="U725" i="387"/>
  <c r="V725" i="387"/>
  <c r="W725" i="387"/>
  <c r="X725" i="387"/>
  <c r="Y725" i="387"/>
  <c r="V692" i="387"/>
  <c r="U692" i="387"/>
  <c r="V689" i="387"/>
  <c r="U689" i="387"/>
  <c r="Z725" i="387" l="1"/>
  <c r="AA48" i="387"/>
  <c r="AA112" i="387"/>
  <c r="AA277" i="387"/>
  <c r="AA310" i="387"/>
  <c r="AA342" i="387"/>
  <c r="AA374" i="387"/>
  <c r="AA406" i="387"/>
  <c r="AA438" i="387"/>
  <c r="AA470" i="387"/>
  <c r="AA502" i="387"/>
  <c r="AA534" i="387"/>
  <c r="AA566" i="387"/>
  <c r="AA598" i="387"/>
  <c r="AA611" i="387"/>
  <c r="AA622" i="387"/>
  <c r="AA665" i="387"/>
  <c r="AA707" i="387"/>
  <c r="AA723" i="387"/>
  <c r="Y3" i="387"/>
  <c r="Y4" i="387"/>
  <c r="Y5" i="387"/>
  <c r="Y6" i="387"/>
  <c r="Y7" i="387"/>
  <c r="Y8" i="387"/>
  <c r="Y9" i="387"/>
  <c r="Y10" i="387"/>
  <c r="Y11" i="387"/>
  <c r="Y12" i="387"/>
  <c r="Y13" i="387"/>
  <c r="Y14" i="387"/>
  <c r="Y15" i="387"/>
  <c r="Y16" i="387"/>
  <c r="AA16" i="387" s="1"/>
  <c r="Y17" i="387"/>
  <c r="Y18" i="387"/>
  <c r="Y19" i="387"/>
  <c r="Y20" i="387"/>
  <c r="Y21" i="387"/>
  <c r="Y22" i="387"/>
  <c r="Y23" i="387"/>
  <c r="Y24" i="387"/>
  <c r="Y25" i="387"/>
  <c r="Y26" i="387"/>
  <c r="Y27" i="387"/>
  <c r="Y28" i="387"/>
  <c r="Y29" i="387"/>
  <c r="Y30" i="387"/>
  <c r="Y31" i="387"/>
  <c r="Y32" i="387"/>
  <c r="Y33" i="387"/>
  <c r="Y34" i="387"/>
  <c r="Y35" i="387"/>
  <c r="Y36" i="387"/>
  <c r="Y37" i="387"/>
  <c r="Y38" i="387"/>
  <c r="Y39" i="387"/>
  <c r="Y40" i="387"/>
  <c r="Y41" i="387"/>
  <c r="Y42" i="387"/>
  <c r="Y43" i="387"/>
  <c r="Y44" i="387"/>
  <c r="Y45" i="387"/>
  <c r="Y46" i="387"/>
  <c r="Y47" i="387"/>
  <c r="Y48" i="387"/>
  <c r="Y49" i="387"/>
  <c r="Y50" i="387"/>
  <c r="Y51" i="387"/>
  <c r="Y52" i="387"/>
  <c r="Y53" i="387"/>
  <c r="Y54" i="387"/>
  <c r="Y55" i="387"/>
  <c r="Y56" i="387"/>
  <c r="Y57" i="387"/>
  <c r="Y58" i="387"/>
  <c r="Y59" i="387"/>
  <c r="Y60" i="387"/>
  <c r="Y61" i="387"/>
  <c r="Y62" i="387"/>
  <c r="Y63" i="387"/>
  <c r="Y64" i="387"/>
  <c r="AA64" i="387" s="1"/>
  <c r="Y65" i="387"/>
  <c r="Y66" i="387"/>
  <c r="Y67" i="387"/>
  <c r="Y68" i="387"/>
  <c r="Y69" i="387"/>
  <c r="Y70" i="387"/>
  <c r="Y71" i="387"/>
  <c r="Y72" i="387"/>
  <c r="Y73" i="387"/>
  <c r="Y74" i="387"/>
  <c r="Y75" i="387"/>
  <c r="Y76" i="387"/>
  <c r="Y77" i="387"/>
  <c r="Y78" i="387"/>
  <c r="Y79" i="387"/>
  <c r="Y80" i="387"/>
  <c r="AA80" i="387" s="1"/>
  <c r="Y81" i="387"/>
  <c r="Y82" i="387"/>
  <c r="Y83" i="387"/>
  <c r="Y84" i="387"/>
  <c r="Y85" i="387"/>
  <c r="Y86" i="387"/>
  <c r="Y87" i="387"/>
  <c r="Y88" i="387"/>
  <c r="Y89" i="387"/>
  <c r="Y90" i="387"/>
  <c r="Y91" i="387"/>
  <c r="Y92" i="387"/>
  <c r="Y93" i="387"/>
  <c r="Y94" i="387"/>
  <c r="Y95" i="387"/>
  <c r="Y96" i="387"/>
  <c r="Y97" i="387"/>
  <c r="Y98" i="387"/>
  <c r="Y99" i="387"/>
  <c r="Y100" i="387"/>
  <c r="Y101" i="387"/>
  <c r="Y102" i="387"/>
  <c r="Y103" i="387"/>
  <c r="Y104" i="387"/>
  <c r="Y105" i="387"/>
  <c r="Y106" i="387"/>
  <c r="Y107" i="387"/>
  <c r="Y108" i="387"/>
  <c r="Y109" i="387"/>
  <c r="Y110" i="387"/>
  <c r="Y111" i="387"/>
  <c r="Y112" i="387"/>
  <c r="Y113" i="387"/>
  <c r="Y114" i="387"/>
  <c r="Y115" i="387"/>
  <c r="Y116" i="387"/>
  <c r="Y117" i="387"/>
  <c r="Y118" i="387"/>
  <c r="Y119" i="387"/>
  <c r="Y120" i="387"/>
  <c r="Y121" i="387"/>
  <c r="Y122" i="387"/>
  <c r="Y123" i="387"/>
  <c r="Y124" i="387"/>
  <c r="Y125" i="387"/>
  <c r="Y126" i="387"/>
  <c r="Y127" i="387"/>
  <c r="Y128" i="387"/>
  <c r="Y129" i="387"/>
  <c r="Y130" i="387"/>
  <c r="Y131" i="387"/>
  <c r="Y132" i="387"/>
  <c r="Y133" i="387"/>
  <c r="Y134" i="387"/>
  <c r="Y135" i="387"/>
  <c r="Y136" i="387"/>
  <c r="Y137" i="387"/>
  <c r="Y138" i="387"/>
  <c r="Y139" i="387"/>
  <c r="Y140" i="387"/>
  <c r="Y141" i="387"/>
  <c r="Y142" i="387"/>
  <c r="Y143" i="387"/>
  <c r="Y144" i="387"/>
  <c r="Y145" i="387"/>
  <c r="Y146" i="387"/>
  <c r="Y147" i="387"/>
  <c r="Y148" i="387"/>
  <c r="Y149" i="387"/>
  <c r="Y150" i="387"/>
  <c r="Y151" i="387"/>
  <c r="Y152" i="387"/>
  <c r="Y153" i="387"/>
  <c r="Y154" i="387"/>
  <c r="Y155" i="387"/>
  <c r="Y156" i="387"/>
  <c r="Y157" i="387"/>
  <c r="Y158" i="387"/>
  <c r="Y159" i="387"/>
  <c r="Y160" i="387"/>
  <c r="Y161" i="387"/>
  <c r="Y162" i="387"/>
  <c r="Y163" i="387"/>
  <c r="Y164" i="387"/>
  <c r="Y165" i="387"/>
  <c r="Y166" i="387"/>
  <c r="Y167" i="387"/>
  <c r="Y168" i="387"/>
  <c r="Y169" i="387"/>
  <c r="Y170" i="387"/>
  <c r="Y171" i="387"/>
  <c r="Y172" i="387"/>
  <c r="Y173" i="387"/>
  <c r="Y174" i="387"/>
  <c r="Y175" i="387"/>
  <c r="Y176" i="387"/>
  <c r="Y177" i="387"/>
  <c r="Y178" i="387"/>
  <c r="Y179" i="387"/>
  <c r="Y180" i="387"/>
  <c r="Y181" i="387"/>
  <c r="Y182" i="387"/>
  <c r="Y183" i="387"/>
  <c r="Y184" i="387"/>
  <c r="Y185" i="387"/>
  <c r="Y186" i="387"/>
  <c r="Y187" i="387"/>
  <c r="Y188" i="387"/>
  <c r="Y189" i="387"/>
  <c r="Y190" i="387"/>
  <c r="Y191" i="387"/>
  <c r="Y192" i="387"/>
  <c r="Y193" i="387"/>
  <c r="Y194" i="387"/>
  <c r="Y195" i="387"/>
  <c r="Y196" i="387"/>
  <c r="Y197" i="387"/>
  <c r="Y198" i="387"/>
  <c r="Y199" i="387"/>
  <c r="Y200" i="387"/>
  <c r="Y201" i="387"/>
  <c r="Y202" i="387"/>
  <c r="Y203" i="387"/>
  <c r="Y204" i="387"/>
  <c r="Y205" i="387"/>
  <c r="Y206" i="387"/>
  <c r="Y207" i="387"/>
  <c r="Y208" i="387"/>
  <c r="Y209" i="387"/>
  <c r="Y210" i="387"/>
  <c r="Y211" i="387"/>
  <c r="Y212" i="387"/>
  <c r="Y213" i="387"/>
  <c r="Y214" i="387"/>
  <c r="Y215" i="387"/>
  <c r="Y216" i="387"/>
  <c r="Y217" i="387"/>
  <c r="Y218" i="387"/>
  <c r="Y219" i="387"/>
  <c r="Y220" i="387"/>
  <c r="Y221" i="387"/>
  <c r="Y222" i="387"/>
  <c r="Y223" i="387"/>
  <c r="Y224" i="387"/>
  <c r="Y225" i="387"/>
  <c r="Y226" i="387"/>
  <c r="Y227" i="387"/>
  <c r="Y228" i="387"/>
  <c r="Y229" i="387"/>
  <c r="Y230" i="387"/>
  <c r="Y231" i="387"/>
  <c r="Y232" i="387"/>
  <c r="Y233" i="387"/>
  <c r="Y234" i="387"/>
  <c r="Y235" i="387"/>
  <c r="Y236" i="387"/>
  <c r="Y237" i="387"/>
  <c r="Y238" i="387"/>
  <c r="Y239" i="387"/>
  <c r="Y240" i="387"/>
  <c r="Y241" i="387"/>
  <c r="Y242" i="387"/>
  <c r="Y243" i="387"/>
  <c r="Y244" i="387"/>
  <c r="Y245" i="387"/>
  <c r="Y246" i="387"/>
  <c r="Y247" i="387"/>
  <c r="Y248" i="387"/>
  <c r="Y249" i="387"/>
  <c r="Y250" i="387"/>
  <c r="Y251" i="387"/>
  <c r="Y252" i="387"/>
  <c r="Y253" i="387"/>
  <c r="Y254" i="387"/>
  <c r="Y255" i="387"/>
  <c r="Y256" i="387"/>
  <c r="Y257" i="387"/>
  <c r="Y258" i="387"/>
  <c r="Y259" i="387"/>
  <c r="Y260" i="387"/>
  <c r="Y261" i="387"/>
  <c r="Y262" i="387"/>
  <c r="Y263" i="387"/>
  <c r="Y264" i="387"/>
  <c r="Y265" i="387"/>
  <c r="Y266" i="387"/>
  <c r="Y267" i="387"/>
  <c r="Y268" i="387"/>
  <c r="Y269" i="387"/>
  <c r="Y270" i="387"/>
  <c r="Y271" i="387"/>
  <c r="Y272" i="387"/>
  <c r="Y273" i="387"/>
  <c r="Y274" i="387"/>
  <c r="Y275" i="387"/>
  <c r="Y276" i="387"/>
  <c r="Y277" i="387"/>
  <c r="Y278" i="387"/>
  <c r="Y279" i="387"/>
  <c r="Y280" i="387"/>
  <c r="Y281" i="387"/>
  <c r="Y282" i="387"/>
  <c r="Y283" i="387"/>
  <c r="Y284" i="387"/>
  <c r="Y285" i="387"/>
  <c r="Y286" i="387"/>
  <c r="Y287" i="387"/>
  <c r="Y288" i="387"/>
  <c r="Y289" i="387"/>
  <c r="Y290" i="387"/>
  <c r="Y291" i="387"/>
  <c r="Y292" i="387"/>
  <c r="Y293" i="387"/>
  <c r="Y294" i="387"/>
  <c r="Y295" i="387"/>
  <c r="Y296" i="387"/>
  <c r="Y297" i="387"/>
  <c r="Y298" i="387"/>
  <c r="Y299" i="387"/>
  <c r="Y300" i="387"/>
  <c r="Y301" i="387"/>
  <c r="Y302" i="387"/>
  <c r="Y303" i="387"/>
  <c r="Y304" i="387"/>
  <c r="Y305" i="387"/>
  <c r="Y306" i="387"/>
  <c r="Y307" i="387"/>
  <c r="Y308" i="387"/>
  <c r="Y309" i="387"/>
  <c r="Y310" i="387"/>
  <c r="Y311" i="387"/>
  <c r="Y312" i="387"/>
  <c r="Y313" i="387"/>
  <c r="Y314" i="387"/>
  <c r="Y315" i="387"/>
  <c r="Y316" i="387"/>
  <c r="Y317" i="387"/>
  <c r="Y318" i="387"/>
  <c r="Y319" i="387"/>
  <c r="Y320" i="387"/>
  <c r="Y321" i="387"/>
  <c r="Y322" i="387"/>
  <c r="Y323" i="387"/>
  <c r="Y324" i="387"/>
  <c r="Y325" i="387"/>
  <c r="Y326" i="387"/>
  <c r="Y327" i="387"/>
  <c r="Y328" i="387"/>
  <c r="Y329" i="387"/>
  <c r="Y330" i="387"/>
  <c r="Y331" i="387"/>
  <c r="Y332" i="387"/>
  <c r="Y333" i="387"/>
  <c r="Y334" i="387"/>
  <c r="Y335" i="387"/>
  <c r="Y336" i="387"/>
  <c r="Y337" i="387"/>
  <c r="Y338" i="387"/>
  <c r="Y339" i="387"/>
  <c r="Y340" i="387"/>
  <c r="Y341" i="387"/>
  <c r="Y342" i="387"/>
  <c r="Y343" i="387"/>
  <c r="Y344" i="387"/>
  <c r="Y345" i="387"/>
  <c r="Y346" i="387"/>
  <c r="Y347" i="387"/>
  <c r="Y348" i="387"/>
  <c r="Y349" i="387"/>
  <c r="Y350" i="387"/>
  <c r="Y351" i="387"/>
  <c r="Y352" i="387"/>
  <c r="Y353" i="387"/>
  <c r="Y354" i="387"/>
  <c r="Y355" i="387"/>
  <c r="Y356" i="387"/>
  <c r="Y357" i="387"/>
  <c r="Y358" i="387"/>
  <c r="Y359" i="387"/>
  <c r="Y360" i="387"/>
  <c r="Y361" i="387"/>
  <c r="Y362" i="387"/>
  <c r="Y363" i="387"/>
  <c r="Y364" i="387"/>
  <c r="Y365" i="387"/>
  <c r="Y366" i="387"/>
  <c r="Y367" i="387"/>
  <c r="Y368" i="387"/>
  <c r="Y369" i="387"/>
  <c r="Y370" i="387"/>
  <c r="Y371" i="387"/>
  <c r="Y372" i="387"/>
  <c r="Y373" i="387"/>
  <c r="Y374" i="387"/>
  <c r="Y375" i="387"/>
  <c r="Y376" i="387"/>
  <c r="Y377" i="387"/>
  <c r="Y378" i="387"/>
  <c r="Y379" i="387"/>
  <c r="Y380" i="387"/>
  <c r="Y381" i="387"/>
  <c r="Y382" i="387"/>
  <c r="Y383" i="387"/>
  <c r="Y384" i="387"/>
  <c r="Y385" i="387"/>
  <c r="Y386" i="387"/>
  <c r="Y387" i="387"/>
  <c r="Y388" i="387"/>
  <c r="Y389" i="387"/>
  <c r="Y390" i="387"/>
  <c r="Y391" i="387"/>
  <c r="Y392" i="387"/>
  <c r="Y393" i="387"/>
  <c r="Y394" i="387"/>
  <c r="Y395" i="387"/>
  <c r="Y396" i="387"/>
  <c r="Y397" i="387"/>
  <c r="Y398" i="387"/>
  <c r="Y399" i="387"/>
  <c r="Y400" i="387"/>
  <c r="Y401" i="387"/>
  <c r="Y402" i="387"/>
  <c r="Y403" i="387"/>
  <c r="Y404" i="387"/>
  <c r="Y405" i="387"/>
  <c r="Y406" i="387"/>
  <c r="Y407" i="387"/>
  <c r="Y408" i="387"/>
  <c r="Y409" i="387"/>
  <c r="Y410" i="387"/>
  <c r="Y411" i="387"/>
  <c r="Y412" i="387"/>
  <c r="Y413" i="387"/>
  <c r="Y414" i="387"/>
  <c r="Y415" i="387"/>
  <c r="Y416" i="387"/>
  <c r="Y417" i="387"/>
  <c r="Y418" i="387"/>
  <c r="Y419" i="387"/>
  <c r="Y420" i="387"/>
  <c r="Y421" i="387"/>
  <c r="Y422" i="387"/>
  <c r="Y423" i="387"/>
  <c r="Y424" i="387"/>
  <c r="Y425" i="387"/>
  <c r="Y426" i="387"/>
  <c r="Y427" i="387"/>
  <c r="Y428" i="387"/>
  <c r="Y429" i="387"/>
  <c r="Y430" i="387"/>
  <c r="Y431" i="387"/>
  <c r="Y432" i="387"/>
  <c r="Y433" i="387"/>
  <c r="Y434" i="387"/>
  <c r="Y435" i="387"/>
  <c r="Y436" i="387"/>
  <c r="Y437" i="387"/>
  <c r="Y438" i="387"/>
  <c r="Y439" i="387"/>
  <c r="Y440" i="387"/>
  <c r="Y441" i="387"/>
  <c r="Y442" i="387"/>
  <c r="Y443" i="387"/>
  <c r="Y444" i="387"/>
  <c r="Y445" i="387"/>
  <c r="Y446" i="387"/>
  <c r="Y447" i="387"/>
  <c r="Y448" i="387"/>
  <c r="Y449" i="387"/>
  <c r="Y450" i="387"/>
  <c r="Y451" i="387"/>
  <c r="Y452" i="387"/>
  <c r="Y453" i="387"/>
  <c r="Y454" i="387"/>
  <c r="Y455" i="387"/>
  <c r="Y456" i="387"/>
  <c r="Y457" i="387"/>
  <c r="Y458" i="387"/>
  <c r="Y459" i="387"/>
  <c r="Y460" i="387"/>
  <c r="Y461" i="387"/>
  <c r="Y462" i="387"/>
  <c r="Y463" i="387"/>
  <c r="Y464" i="387"/>
  <c r="Y465" i="387"/>
  <c r="Y466" i="387"/>
  <c r="Y467" i="387"/>
  <c r="Y468" i="387"/>
  <c r="Y469" i="387"/>
  <c r="Y470" i="387"/>
  <c r="Y471" i="387"/>
  <c r="Y472" i="387"/>
  <c r="Y473" i="387"/>
  <c r="Y474" i="387"/>
  <c r="Y475" i="387"/>
  <c r="Y476" i="387"/>
  <c r="Y477" i="387"/>
  <c r="Y478" i="387"/>
  <c r="Y479" i="387"/>
  <c r="Y480" i="387"/>
  <c r="Y481" i="387"/>
  <c r="Y482" i="387"/>
  <c r="Y483" i="387"/>
  <c r="Y484" i="387"/>
  <c r="Y485" i="387"/>
  <c r="Y486" i="387"/>
  <c r="Y487" i="387"/>
  <c r="Y488" i="387"/>
  <c r="Y489" i="387"/>
  <c r="Y490" i="387"/>
  <c r="Y491" i="387"/>
  <c r="Y492" i="387"/>
  <c r="Y493" i="387"/>
  <c r="Y494" i="387"/>
  <c r="Y495" i="387"/>
  <c r="Y496" i="387"/>
  <c r="Y497" i="387"/>
  <c r="Y498" i="387"/>
  <c r="Y499" i="387"/>
  <c r="Y500" i="387"/>
  <c r="Y501" i="387"/>
  <c r="Y502" i="387"/>
  <c r="Y503" i="387"/>
  <c r="Y504" i="387"/>
  <c r="Y505" i="387"/>
  <c r="Y506" i="387"/>
  <c r="Y507" i="387"/>
  <c r="Y508" i="387"/>
  <c r="Y509" i="387"/>
  <c r="Y510" i="387"/>
  <c r="Y511" i="387"/>
  <c r="Y512" i="387"/>
  <c r="Y513" i="387"/>
  <c r="Y514" i="387"/>
  <c r="Y515" i="387"/>
  <c r="Y516" i="387"/>
  <c r="Y517" i="387"/>
  <c r="Y518" i="387"/>
  <c r="Y519" i="387"/>
  <c r="Y520" i="387"/>
  <c r="Y521" i="387"/>
  <c r="Y522" i="387"/>
  <c r="Y523" i="387"/>
  <c r="Y524" i="387"/>
  <c r="Y525" i="387"/>
  <c r="Y526" i="387"/>
  <c r="Y527" i="387"/>
  <c r="Y528" i="387"/>
  <c r="Y529" i="387"/>
  <c r="Y530" i="387"/>
  <c r="Y531" i="387"/>
  <c r="Y532" i="387"/>
  <c r="Y533" i="387"/>
  <c r="Y534" i="387"/>
  <c r="Y535" i="387"/>
  <c r="Y536" i="387"/>
  <c r="Y537" i="387"/>
  <c r="Y538" i="387"/>
  <c r="Y539" i="387"/>
  <c r="Y540" i="387"/>
  <c r="Y541" i="387"/>
  <c r="Y542" i="387"/>
  <c r="Y543" i="387"/>
  <c r="Y544" i="387"/>
  <c r="Y545" i="387"/>
  <c r="Y546" i="387"/>
  <c r="Y547" i="387"/>
  <c r="Y548" i="387"/>
  <c r="Y549" i="387"/>
  <c r="Y550" i="387"/>
  <c r="Y551" i="387"/>
  <c r="Y552" i="387"/>
  <c r="Y553" i="387"/>
  <c r="Y554" i="387"/>
  <c r="Y555" i="387"/>
  <c r="Y556" i="387"/>
  <c r="Y557" i="387"/>
  <c r="Y558" i="387"/>
  <c r="Y559" i="387"/>
  <c r="Y560" i="387"/>
  <c r="Y561" i="387"/>
  <c r="Y562" i="387"/>
  <c r="Y563" i="387"/>
  <c r="Y564" i="387"/>
  <c r="Y565" i="387"/>
  <c r="Y566" i="387"/>
  <c r="Y567" i="387"/>
  <c r="Y568" i="387"/>
  <c r="Y569" i="387"/>
  <c r="Y570" i="387"/>
  <c r="Y571" i="387"/>
  <c r="Y572" i="387"/>
  <c r="Y573" i="387"/>
  <c r="Y574" i="387"/>
  <c r="Y575" i="387"/>
  <c r="Y576" i="387"/>
  <c r="Y577" i="387"/>
  <c r="Y578" i="387"/>
  <c r="Y579" i="387"/>
  <c r="Y580" i="387"/>
  <c r="Y581" i="387"/>
  <c r="Y582" i="387"/>
  <c r="Y583" i="387"/>
  <c r="Y584" i="387"/>
  <c r="Y585" i="387"/>
  <c r="Y586" i="387"/>
  <c r="Y587" i="387"/>
  <c r="Y588" i="387"/>
  <c r="Y589" i="387"/>
  <c r="Y590" i="387"/>
  <c r="Y591" i="387"/>
  <c r="Y592" i="387"/>
  <c r="Y593" i="387"/>
  <c r="Y594" i="387"/>
  <c r="Y595" i="387"/>
  <c r="Y596" i="387"/>
  <c r="Y597" i="387"/>
  <c r="Y598" i="387"/>
  <c r="Y599" i="387"/>
  <c r="Y600" i="387"/>
  <c r="Y601" i="387"/>
  <c r="Y602" i="387"/>
  <c r="Y603" i="387"/>
  <c r="Y604" i="387"/>
  <c r="Y605" i="387"/>
  <c r="Y606" i="387"/>
  <c r="Y607" i="387"/>
  <c r="Y608" i="387"/>
  <c r="Y609" i="387"/>
  <c r="Y610" i="387"/>
  <c r="Y611" i="387"/>
  <c r="Y612" i="387"/>
  <c r="Y613" i="387"/>
  <c r="Y614" i="387"/>
  <c r="Y615" i="387"/>
  <c r="Y616" i="387"/>
  <c r="Y617" i="387"/>
  <c r="Y618" i="387"/>
  <c r="Y619" i="387"/>
  <c r="Y620" i="387"/>
  <c r="Y621" i="387"/>
  <c r="Y622" i="387"/>
  <c r="Y623" i="387"/>
  <c r="Y624" i="387"/>
  <c r="Y625" i="387"/>
  <c r="Y626" i="387"/>
  <c r="Y627" i="387"/>
  <c r="Y628" i="387"/>
  <c r="Y629" i="387"/>
  <c r="Y630" i="387"/>
  <c r="Y631" i="387"/>
  <c r="Y632" i="387"/>
  <c r="Y633" i="387"/>
  <c r="Y634" i="387"/>
  <c r="Y635" i="387"/>
  <c r="Y636" i="387"/>
  <c r="Y637" i="387"/>
  <c r="Y638" i="387"/>
  <c r="Y639" i="387"/>
  <c r="Y640" i="387"/>
  <c r="Y641" i="387"/>
  <c r="Y642" i="387"/>
  <c r="Y643" i="387"/>
  <c r="Y644" i="387"/>
  <c r="Y645" i="387"/>
  <c r="Y646" i="387"/>
  <c r="Y647" i="387"/>
  <c r="Y648" i="387"/>
  <c r="Y649" i="387"/>
  <c r="Y650" i="387"/>
  <c r="Y651" i="387"/>
  <c r="Y652" i="387"/>
  <c r="Y653" i="387"/>
  <c r="Y654" i="387"/>
  <c r="Y655" i="387"/>
  <c r="Y656" i="387"/>
  <c r="Y657" i="387"/>
  <c r="Y658" i="387"/>
  <c r="Y659" i="387"/>
  <c r="Y660" i="387"/>
  <c r="Y661" i="387"/>
  <c r="Y662" i="387"/>
  <c r="Y663" i="387"/>
  <c r="Y664" i="387"/>
  <c r="Y665" i="387"/>
  <c r="Y666" i="387"/>
  <c r="Y667" i="387"/>
  <c r="Y668" i="387"/>
  <c r="Y669" i="387"/>
  <c r="Y670" i="387"/>
  <c r="Y671" i="387"/>
  <c r="Y672" i="387"/>
  <c r="Y673" i="387"/>
  <c r="Y674" i="387"/>
  <c r="Y675" i="387"/>
  <c r="Y676" i="387"/>
  <c r="Y677" i="387"/>
  <c r="Y678" i="387"/>
  <c r="Y679" i="387"/>
  <c r="Y680" i="387"/>
  <c r="Y681" i="387"/>
  <c r="Y682" i="387"/>
  <c r="Y683" i="387"/>
  <c r="Y684" i="387"/>
  <c r="Y685" i="387"/>
  <c r="Y686" i="387"/>
  <c r="Y687" i="387"/>
  <c r="Y688" i="387"/>
  <c r="Y689" i="387"/>
  <c r="Y690" i="387"/>
  <c r="Y691" i="387"/>
  <c r="Y692" i="387"/>
  <c r="Y693" i="387"/>
  <c r="Y694" i="387"/>
  <c r="Y695" i="387"/>
  <c r="Y696" i="387"/>
  <c r="Y697" i="387"/>
  <c r="Y698" i="387"/>
  <c r="Y699" i="387"/>
  <c r="Y700" i="387"/>
  <c r="Y701" i="387"/>
  <c r="Y702" i="387"/>
  <c r="Y703" i="387"/>
  <c r="Y704" i="387"/>
  <c r="Y705" i="387"/>
  <c r="Y706" i="387"/>
  <c r="Y707" i="387"/>
  <c r="Y708" i="387"/>
  <c r="Y709" i="387"/>
  <c r="Y710" i="387"/>
  <c r="Y711" i="387"/>
  <c r="Y712" i="387"/>
  <c r="Y713" i="387"/>
  <c r="Y714" i="387"/>
  <c r="Y715" i="387"/>
  <c r="Y716" i="387"/>
  <c r="Y717" i="387"/>
  <c r="Y718" i="387"/>
  <c r="Y719" i="387"/>
  <c r="Y720" i="387"/>
  <c r="Y721" i="387"/>
  <c r="Y722" i="387"/>
  <c r="Y723" i="387"/>
  <c r="Y724" i="387"/>
  <c r="Y2" i="387"/>
  <c r="X3" i="387"/>
  <c r="X4" i="387"/>
  <c r="X5" i="387"/>
  <c r="X6" i="387"/>
  <c r="X7" i="387"/>
  <c r="X8" i="387"/>
  <c r="X9" i="387"/>
  <c r="X10" i="387"/>
  <c r="X11" i="387"/>
  <c r="X12" i="387"/>
  <c r="X13" i="387"/>
  <c r="X14" i="387"/>
  <c r="X15" i="387"/>
  <c r="X16" i="387"/>
  <c r="X17" i="387"/>
  <c r="X18" i="387"/>
  <c r="X19" i="387"/>
  <c r="X20" i="387"/>
  <c r="X21" i="387"/>
  <c r="X22" i="387"/>
  <c r="X23" i="387"/>
  <c r="X24" i="387"/>
  <c r="X25" i="387"/>
  <c r="X26" i="387"/>
  <c r="X27" i="387"/>
  <c r="X28" i="387"/>
  <c r="X29" i="387"/>
  <c r="X30" i="387"/>
  <c r="X31" i="387"/>
  <c r="X32" i="387"/>
  <c r="X33" i="387"/>
  <c r="X34" i="387"/>
  <c r="X35" i="387"/>
  <c r="X36" i="387"/>
  <c r="X37" i="387"/>
  <c r="X38" i="387"/>
  <c r="X39" i="387"/>
  <c r="X40" i="387"/>
  <c r="X41" i="387"/>
  <c r="X42" i="387"/>
  <c r="X43" i="387"/>
  <c r="X44" i="387"/>
  <c r="X45" i="387"/>
  <c r="X46" i="387"/>
  <c r="X47" i="387"/>
  <c r="X48" i="387"/>
  <c r="X49" i="387"/>
  <c r="X50" i="387"/>
  <c r="X51" i="387"/>
  <c r="X52" i="387"/>
  <c r="X53" i="387"/>
  <c r="X54" i="387"/>
  <c r="X55" i="387"/>
  <c r="X56" i="387"/>
  <c r="X57" i="387"/>
  <c r="X58" i="387"/>
  <c r="X59" i="387"/>
  <c r="X60" i="387"/>
  <c r="X61" i="387"/>
  <c r="X62" i="387"/>
  <c r="X63" i="387"/>
  <c r="X64" i="387"/>
  <c r="X65" i="387"/>
  <c r="X66" i="387"/>
  <c r="X67" i="387"/>
  <c r="X68" i="387"/>
  <c r="X69" i="387"/>
  <c r="X70" i="387"/>
  <c r="X71" i="387"/>
  <c r="X72" i="387"/>
  <c r="X73" i="387"/>
  <c r="X74" i="387"/>
  <c r="X75" i="387"/>
  <c r="X76" i="387"/>
  <c r="X77" i="387"/>
  <c r="X78" i="387"/>
  <c r="X79" i="387"/>
  <c r="X80" i="387"/>
  <c r="X81" i="387"/>
  <c r="X82" i="387"/>
  <c r="X83" i="387"/>
  <c r="X84" i="387"/>
  <c r="X85" i="387"/>
  <c r="X86" i="387"/>
  <c r="X87" i="387"/>
  <c r="X88" i="387"/>
  <c r="X89" i="387"/>
  <c r="X90" i="387"/>
  <c r="X91" i="387"/>
  <c r="X92" i="387"/>
  <c r="X93" i="387"/>
  <c r="X94" i="387"/>
  <c r="X95" i="387"/>
  <c r="X96" i="387"/>
  <c r="X97" i="387"/>
  <c r="X98" i="387"/>
  <c r="X99" i="387"/>
  <c r="X100" i="387"/>
  <c r="X101" i="387"/>
  <c r="X102" i="387"/>
  <c r="X103" i="387"/>
  <c r="X104" i="387"/>
  <c r="X105" i="387"/>
  <c r="X106" i="387"/>
  <c r="X107" i="387"/>
  <c r="X108" i="387"/>
  <c r="X109" i="387"/>
  <c r="X110" i="387"/>
  <c r="X111" i="387"/>
  <c r="X112" i="387"/>
  <c r="X113" i="387"/>
  <c r="X114" i="387"/>
  <c r="X115" i="387"/>
  <c r="X116" i="387"/>
  <c r="X117" i="387"/>
  <c r="X118" i="387"/>
  <c r="X119" i="387"/>
  <c r="X120" i="387"/>
  <c r="X121" i="387"/>
  <c r="X122" i="387"/>
  <c r="X123" i="387"/>
  <c r="X124" i="387"/>
  <c r="X125" i="387"/>
  <c r="X126" i="387"/>
  <c r="X127" i="387"/>
  <c r="X128" i="387"/>
  <c r="X129" i="387"/>
  <c r="X130" i="387"/>
  <c r="X131" i="387"/>
  <c r="X132" i="387"/>
  <c r="X133" i="387"/>
  <c r="X134" i="387"/>
  <c r="X135" i="387"/>
  <c r="X136" i="387"/>
  <c r="X137" i="387"/>
  <c r="X138" i="387"/>
  <c r="X139" i="387"/>
  <c r="X140" i="387"/>
  <c r="X141" i="387"/>
  <c r="X142" i="387"/>
  <c r="X143" i="387"/>
  <c r="X144" i="387"/>
  <c r="X145" i="387"/>
  <c r="X146" i="387"/>
  <c r="X147" i="387"/>
  <c r="X148" i="387"/>
  <c r="X149" i="387"/>
  <c r="X150" i="387"/>
  <c r="X151" i="387"/>
  <c r="X152" i="387"/>
  <c r="X153" i="387"/>
  <c r="X154" i="387"/>
  <c r="X155" i="387"/>
  <c r="X156" i="387"/>
  <c r="X157" i="387"/>
  <c r="X158" i="387"/>
  <c r="X159" i="387"/>
  <c r="X160" i="387"/>
  <c r="X161" i="387"/>
  <c r="X162" i="387"/>
  <c r="X163" i="387"/>
  <c r="X164" i="387"/>
  <c r="X165" i="387"/>
  <c r="X166" i="387"/>
  <c r="X167" i="387"/>
  <c r="X168" i="387"/>
  <c r="X169" i="387"/>
  <c r="X170" i="387"/>
  <c r="X171" i="387"/>
  <c r="X172" i="387"/>
  <c r="X173" i="387"/>
  <c r="X174" i="387"/>
  <c r="X175" i="387"/>
  <c r="X176" i="387"/>
  <c r="X177" i="387"/>
  <c r="X178" i="387"/>
  <c r="X179" i="387"/>
  <c r="X180" i="387"/>
  <c r="X181" i="387"/>
  <c r="X182" i="387"/>
  <c r="X183" i="387"/>
  <c r="X184" i="387"/>
  <c r="X185" i="387"/>
  <c r="X186" i="387"/>
  <c r="X187" i="387"/>
  <c r="X188" i="387"/>
  <c r="X189" i="387"/>
  <c r="X190" i="387"/>
  <c r="X191" i="387"/>
  <c r="X192" i="387"/>
  <c r="X193" i="387"/>
  <c r="X194" i="387"/>
  <c r="X195" i="387"/>
  <c r="X196" i="387"/>
  <c r="X197" i="387"/>
  <c r="X198" i="387"/>
  <c r="X199" i="387"/>
  <c r="X200" i="387"/>
  <c r="X201" i="387"/>
  <c r="X202" i="387"/>
  <c r="X203" i="387"/>
  <c r="X204" i="387"/>
  <c r="X205" i="387"/>
  <c r="X206" i="387"/>
  <c r="X207" i="387"/>
  <c r="X208" i="387"/>
  <c r="X209" i="387"/>
  <c r="X210" i="387"/>
  <c r="X211" i="387"/>
  <c r="X212" i="387"/>
  <c r="X213" i="387"/>
  <c r="X214" i="387"/>
  <c r="X215" i="387"/>
  <c r="X216" i="387"/>
  <c r="X217" i="387"/>
  <c r="X218" i="387"/>
  <c r="X219" i="387"/>
  <c r="X220" i="387"/>
  <c r="X221" i="387"/>
  <c r="X222" i="387"/>
  <c r="X223" i="387"/>
  <c r="X224" i="387"/>
  <c r="X225" i="387"/>
  <c r="X226" i="387"/>
  <c r="X227" i="387"/>
  <c r="X228" i="387"/>
  <c r="X229" i="387"/>
  <c r="X230" i="387"/>
  <c r="X231" i="387"/>
  <c r="X232" i="387"/>
  <c r="X233" i="387"/>
  <c r="X234" i="387"/>
  <c r="X235" i="387"/>
  <c r="X236" i="387"/>
  <c r="X237" i="387"/>
  <c r="X238" i="387"/>
  <c r="X239" i="387"/>
  <c r="X240" i="387"/>
  <c r="X241" i="387"/>
  <c r="X242" i="387"/>
  <c r="X243" i="387"/>
  <c r="X244" i="387"/>
  <c r="X245" i="387"/>
  <c r="X246" i="387"/>
  <c r="X247" i="387"/>
  <c r="X248" i="387"/>
  <c r="X249" i="387"/>
  <c r="X250" i="387"/>
  <c r="X251" i="387"/>
  <c r="X252" i="387"/>
  <c r="X253" i="387"/>
  <c r="X254" i="387"/>
  <c r="X255" i="387"/>
  <c r="X256" i="387"/>
  <c r="X257" i="387"/>
  <c r="X258" i="387"/>
  <c r="X259" i="387"/>
  <c r="X260" i="387"/>
  <c r="X261" i="387"/>
  <c r="X262" i="387"/>
  <c r="X263" i="387"/>
  <c r="X264" i="387"/>
  <c r="X265" i="387"/>
  <c r="X266" i="387"/>
  <c r="X267" i="387"/>
  <c r="X268" i="387"/>
  <c r="X269" i="387"/>
  <c r="X270" i="387"/>
  <c r="X271" i="387"/>
  <c r="X272" i="387"/>
  <c r="X273" i="387"/>
  <c r="X274" i="387"/>
  <c r="X275" i="387"/>
  <c r="X276" i="387"/>
  <c r="X277" i="387"/>
  <c r="X278" i="387"/>
  <c r="X279" i="387"/>
  <c r="X280" i="387"/>
  <c r="X281" i="387"/>
  <c r="X282" i="387"/>
  <c r="X283" i="387"/>
  <c r="X284" i="387"/>
  <c r="X285" i="387"/>
  <c r="X286" i="387"/>
  <c r="X287" i="387"/>
  <c r="X288" i="387"/>
  <c r="X289" i="387"/>
  <c r="X290" i="387"/>
  <c r="X291" i="387"/>
  <c r="X292" i="387"/>
  <c r="X293" i="387"/>
  <c r="X294" i="387"/>
  <c r="X295" i="387"/>
  <c r="X296" i="387"/>
  <c r="X297" i="387"/>
  <c r="X298" i="387"/>
  <c r="X299" i="387"/>
  <c r="X300" i="387"/>
  <c r="X301" i="387"/>
  <c r="X302" i="387"/>
  <c r="X303" i="387"/>
  <c r="X304" i="387"/>
  <c r="X305" i="387"/>
  <c r="X306" i="387"/>
  <c r="X307" i="387"/>
  <c r="X308" i="387"/>
  <c r="X309" i="387"/>
  <c r="X310" i="387"/>
  <c r="X311" i="387"/>
  <c r="X312" i="387"/>
  <c r="X313" i="387"/>
  <c r="X314" i="387"/>
  <c r="X315" i="387"/>
  <c r="X316" i="387"/>
  <c r="X317" i="387"/>
  <c r="X318" i="387"/>
  <c r="X319" i="387"/>
  <c r="X320" i="387"/>
  <c r="X321" i="387"/>
  <c r="X322" i="387"/>
  <c r="X323" i="387"/>
  <c r="X324" i="387"/>
  <c r="X325" i="387"/>
  <c r="X326" i="387"/>
  <c r="X327" i="387"/>
  <c r="X328" i="387"/>
  <c r="X329" i="387"/>
  <c r="X330" i="387"/>
  <c r="X331" i="387"/>
  <c r="X332" i="387"/>
  <c r="X333" i="387"/>
  <c r="X334" i="387"/>
  <c r="X335" i="387"/>
  <c r="X336" i="387"/>
  <c r="X337" i="387"/>
  <c r="X338" i="387"/>
  <c r="X339" i="387"/>
  <c r="X340" i="387"/>
  <c r="X341" i="387"/>
  <c r="X342" i="387"/>
  <c r="X343" i="387"/>
  <c r="X344" i="387"/>
  <c r="X345" i="387"/>
  <c r="X346" i="387"/>
  <c r="X347" i="387"/>
  <c r="X348" i="387"/>
  <c r="X349" i="387"/>
  <c r="X350" i="387"/>
  <c r="X351" i="387"/>
  <c r="X352" i="387"/>
  <c r="X353" i="387"/>
  <c r="X354" i="387"/>
  <c r="X355" i="387"/>
  <c r="X356" i="387"/>
  <c r="X357" i="387"/>
  <c r="X358" i="387"/>
  <c r="X359" i="387"/>
  <c r="X360" i="387"/>
  <c r="X361" i="387"/>
  <c r="X362" i="387"/>
  <c r="X363" i="387"/>
  <c r="X364" i="387"/>
  <c r="X365" i="387"/>
  <c r="X366" i="387"/>
  <c r="X367" i="387"/>
  <c r="X368" i="387"/>
  <c r="X369" i="387"/>
  <c r="X370" i="387"/>
  <c r="X371" i="387"/>
  <c r="X372" i="387"/>
  <c r="X373" i="387"/>
  <c r="X374" i="387"/>
  <c r="X375" i="387"/>
  <c r="X376" i="387"/>
  <c r="X377" i="387"/>
  <c r="X378" i="387"/>
  <c r="X379" i="387"/>
  <c r="X380" i="387"/>
  <c r="X381" i="387"/>
  <c r="X382" i="387"/>
  <c r="X383" i="387"/>
  <c r="X384" i="387"/>
  <c r="X385" i="387"/>
  <c r="X386" i="387"/>
  <c r="X387" i="387"/>
  <c r="X388" i="387"/>
  <c r="X389" i="387"/>
  <c r="X390" i="387"/>
  <c r="X391" i="387"/>
  <c r="X392" i="387"/>
  <c r="X393" i="387"/>
  <c r="X394" i="387"/>
  <c r="X395" i="387"/>
  <c r="X396" i="387"/>
  <c r="X397" i="387"/>
  <c r="X398" i="387"/>
  <c r="X399" i="387"/>
  <c r="X400" i="387"/>
  <c r="X401" i="387"/>
  <c r="X402" i="387"/>
  <c r="X403" i="387"/>
  <c r="X404" i="387"/>
  <c r="X405" i="387"/>
  <c r="X406" i="387"/>
  <c r="X407" i="387"/>
  <c r="X408" i="387"/>
  <c r="X409" i="387"/>
  <c r="X410" i="387"/>
  <c r="X411" i="387"/>
  <c r="X412" i="387"/>
  <c r="X413" i="387"/>
  <c r="X414" i="387"/>
  <c r="X415" i="387"/>
  <c r="X416" i="387"/>
  <c r="X417" i="387"/>
  <c r="X418" i="387"/>
  <c r="X419" i="387"/>
  <c r="X420" i="387"/>
  <c r="X421" i="387"/>
  <c r="X422" i="387"/>
  <c r="X423" i="387"/>
  <c r="X424" i="387"/>
  <c r="X425" i="387"/>
  <c r="X426" i="387"/>
  <c r="X427" i="387"/>
  <c r="X428" i="387"/>
  <c r="X429" i="387"/>
  <c r="X430" i="387"/>
  <c r="X431" i="387"/>
  <c r="X432" i="387"/>
  <c r="X433" i="387"/>
  <c r="X434" i="387"/>
  <c r="X435" i="387"/>
  <c r="X436" i="387"/>
  <c r="X437" i="387"/>
  <c r="X438" i="387"/>
  <c r="X439" i="387"/>
  <c r="X440" i="387"/>
  <c r="X441" i="387"/>
  <c r="X442" i="387"/>
  <c r="X443" i="387"/>
  <c r="X444" i="387"/>
  <c r="X445" i="387"/>
  <c r="X446" i="387"/>
  <c r="X447" i="387"/>
  <c r="X448" i="387"/>
  <c r="X449" i="387"/>
  <c r="X450" i="387"/>
  <c r="X451" i="387"/>
  <c r="X452" i="387"/>
  <c r="X453" i="387"/>
  <c r="X454" i="387"/>
  <c r="X455" i="387"/>
  <c r="X456" i="387"/>
  <c r="X457" i="387"/>
  <c r="X458" i="387"/>
  <c r="X459" i="387"/>
  <c r="X460" i="387"/>
  <c r="X461" i="387"/>
  <c r="X462" i="387"/>
  <c r="X463" i="387"/>
  <c r="X464" i="387"/>
  <c r="X465" i="387"/>
  <c r="X466" i="387"/>
  <c r="X467" i="387"/>
  <c r="X468" i="387"/>
  <c r="X469" i="387"/>
  <c r="X470" i="387"/>
  <c r="X471" i="387"/>
  <c r="X472" i="387"/>
  <c r="X473" i="387"/>
  <c r="X474" i="387"/>
  <c r="X475" i="387"/>
  <c r="X476" i="387"/>
  <c r="X477" i="387"/>
  <c r="X478" i="387"/>
  <c r="X479" i="387"/>
  <c r="X480" i="387"/>
  <c r="X481" i="387"/>
  <c r="X482" i="387"/>
  <c r="X483" i="387"/>
  <c r="X484" i="387"/>
  <c r="X485" i="387"/>
  <c r="X486" i="387"/>
  <c r="X487" i="387"/>
  <c r="X488" i="387"/>
  <c r="X489" i="387"/>
  <c r="X490" i="387"/>
  <c r="X491" i="387"/>
  <c r="X492" i="387"/>
  <c r="X493" i="387"/>
  <c r="X494" i="387"/>
  <c r="X495" i="387"/>
  <c r="X496" i="387"/>
  <c r="X497" i="387"/>
  <c r="X498" i="387"/>
  <c r="X499" i="387"/>
  <c r="X500" i="387"/>
  <c r="X501" i="387"/>
  <c r="X502" i="387"/>
  <c r="X503" i="387"/>
  <c r="X504" i="387"/>
  <c r="X505" i="387"/>
  <c r="X506" i="387"/>
  <c r="X507" i="387"/>
  <c r="X508" i="387"/>
  <c r="X509" i="387"/>
  <c r="X510" i="387"/>
  <c r="X511" i="387"/>
  <c r="X512" i="387"/>
  <c r="X513" i="387"/>
  <c r="X514" i="387"/>
  <c r="X515" i="387"/>
  <c r="X516" i="387"/>
  <c r="X517" i="387"/>
  <c r="X518" i="387"/>
  <c r="X519" i="387"/>
  <c r="X520" i="387"/>
  <c r="X521" i="387"/>
  <c r="X522" i="387"/>
  <c r="X523" i="387"/>
  <c r="X524" i="387"/>
  <c r="X525" i="387"/>
  <c r="X526" i="387"/>
  <c r="X527" i="387"/>
  <c r="X528" i="387"/>
  <c r="X529" i="387"/>
  <c r="X530" i="387"/>
  <c r="X531" i="387"/>
  <c r="X532" i="387"/>
  <c r="X533" i="387"/>
  <c r="X534" i="387"/>
  <c r="X535" i="387"/>
  <c r="X536" i="387"/>
  <c r="X537" i="387"/>
  <c r="X538" i="387"/>
  <c r="X539" i="387"/>
  <c r="X540" i="387"/>
  <c r="X541" i="387"/>
  <c r="X542" i="387"/>
  <c r="X543" i="387"/>
  <c r="X544" i="387"/>
  <c r="X545" i="387"/>
  <c r="X546" i="387"/>
  <c r="X547" i="387"/>
  <c r="X548" i="387"/>
  <c r="X549" i="387"/>
  <c r="X550" i="387"/>
  <c r="X551" i="387"/>
  <c r="X552" i="387"/>
  <c r="X553" i="387"/>
  <c r="X554" i="387"/>
  <c r="X555" i="387"/>
  <c r="X556" i="387"/>
  <c r="X557" i="387"/>
  <c r="X558" i="387"/>
  <c r="X559" i="387"/>
  <c r="X560" i="387"/>
  <c r="X561" i="387"/>
  <c r="X562" i="387"/>
  <c r="X563" i="387"/>
  <c r="X564" i="387"/>
  <c r="X565" i="387"/>
  <c r="X566" i="387"/>
  <c r="X567" i="387"/>
  <c r="X568" i="387"/>
  <c r="X569" i="387"/>
  <c r="X570" i="387"/>
  <c r="X571" i="387"/>
  <c r="X572" i="387"/>
  <c r="X573" i="387"/>
  <c r="X574" i="387"/>
  <c r="X575" i="387"/>
  <c r="X576" i="387"/>
  <c r="X577" i="387"/>
  <c r="X578" i="387"/>
  <c r="X579" i="387"/>
  <c r="X580" i="387"/>
  <c r="X581" i="387"/>
  <c r="X582" i="387"/>
  <c r="X583" i="387"/>
  <c r="X584" i="387"/>
  <c r="X585" i="387"/>
  <c r="X586" i="387"/>
  <c r="X587" i="387"/>
  <c r="X588" i="387"/>
  <c r="X589" i="387"/>
  <c r="X590" i="387"/>
  <c r="X591" i="387"/>
  <c r="X592" i="387"/>
  <c r="X593" i="387"/>
  <c r="X594" i="387"/>
  <c r="X595" i="387"/>
  <c r="X596" i="387"/>
  <c r="X597" i="387"/>
  <c r="X598" i="387"/>
  <c r="X599" i="387"/>
  <c r="X600" i="387"/>
  <c r="X601" i="387"/>
  <c r="X602" i="387"/>
  <c r="X603" i="387"/>
  <c r="X604" i="387"/>
  <c r="X605" i="387"/>
  <c r="X606" i="387"/>
  <c r="X607" i="387"/>
  <c r="X608" i="387"/>
  <c r="X609" i="387"/>
  <c r="X610" i="387"/>
  <c r="X611" i="387"/>
  <c r="X612" i="387"/>
  <c r="X613" i="387"/>
  <c r="X614" i="387"/>
  <c r="X615" i="387"/>
  <c r="X616" i="387"/>
  <c r="X617" i="387"/>
  <c r="X618" i="387"/>
  <c r="X619" i="387"/>
  <c r="X620" i="387"/>
  <c r="X621" i="387"/>
  <c r="X622" i="387"/>
  <c r="X623" i="387"/>
  <c r="X624" i="387"/>
  <c r="X625" i="387"/>
  <c r="X626" i="387"/>
  <c r="X627" i="387"/>
  <c r="X628" i="387"/>
  <c r="X629" i="387"/>
  <c r="X630" i="387"/>
  <c r="X631" i="387"/>
  <c r="X632" i="387"/>
  <c r="X633" i="387"/>
  <c r="X634" i="387"/>
  <c r="X635" i="387"/>
  <c r="X636" i="387"/>
  <c r="X637" i="387"/>
  <c r="X638" i="387"/>
  <c r="X639" i="387"/>
  <c r="X640" i="387"/>
  <c r="X641" i="387"/>
  <c r="X642" i="387"/>
  <c r="X643" i="387"/>
  <c r="X644" i="387"/>
  <c r="X645" i="387"/>
  <c r="X646" i="387"/>
  <c r="X647" i="387"/>
  <c r="X648" i="387"/>
  <c r="X649" i="387"/>
  <c r="X650" i="387"/>
  <c r="X651" i="387"/>
  <c r="X652" i="387"/>
  <c r="X653" i="387"/>
  <c r="X654" i="387"/>
  <c r="X655" i="387"/>
  <c r="X656" i="387"/>
  <c r="X657" i="387"/>
  <c r="X658" i="387"/>
  <c r="X659" i="387"/>
  <c r="X660" i="387"/>
  <c r="X661" i="387"/>
  <c r="X662" i="387"/>
  <c r="X663" i="387"/>
  <c r="X664" i="387"/>
  <c r="X665" i="387"/>
  <c r="X666" i="387"/>
  <c r="X667" i="387"/>
  <c r="X668" i="387"/>
  <c r="X669" i="387"/>
  <c r="X670" i="387"/>
  <c r="X671" i="387"/>
  <c r="X672" i="387"/>
  <c r="X673" i="387"/>
  <c r="X674" i="387"/>
  <c r="X675" i="387"/>
  <c r="X676" i="387"/>
  <c r="X677" i="387"/>
  <c r="X678" i="387"/>
  <c r="X679" i="387"/>
  <c r="X680" i="387"/>
  <c r="X681" i="387"/>
  <c r="X682" i="387"/>
  <c r="X683" i="387"/>
  <c r="X684" i="387"/>
  <c r="X685" i="387"/>
  <c r="X686" i="387"/>
  <c r="X687" i="387"/>
  <c r="X688" i="387"/>
  <c r="X689" i="387"/>
  <c r="X690" i="387"/>
  <c r="X691" i="387"/>
  <c r="X692" i="387"/>
  <c r="X693" i="387"/>
  <c r="X694" i="387"/>
  <c r="X695" i="387"/>
  <c r="X696" i="387"/>
  <c r="X697" i="387"/>
  <c r="X698" i="387"/>
  <c r="X699" i="387"/>
  <c r="X700" i="387"/>
  <c r="X701" i="387"/>
  <c r="X702" i="387"/>
  <c r="X703" i="387"/>
  <c r="X704" i="387"/>
  <c r="X705" i="387"/>
  <c r="X706" i="387"/>
  <c r="X707" i="387"/>
  <c r="X708" i="387"/>
  <c r="X709" i="387"/>
  <c r="X710" i="387"/>
  <c r="X711" i="387"/>
  <c r="X712" i="387"/>
  <c r="X713" i="387"/>
  <c r="X714" i="387"/>
  <c r="X715" i="387"/>
  <c r="X716" i="387"/>
  <c r="X717" i="387"/>
  <c r="X718" i="387"/>
  <c r="X719" i="387"/>
  <c r="X720" i="387"/>
  <c r="X721" i="387"/>
  <c r="X722" i="387"/>
  <c r="X723" i="387"/>
  <c r="X724" i="387"/>
  <c r="X2" i="387"/>
  <c r="W3" i="387"/>
  <c r="W4" i="387"/>
  <c r="W5" i="387"/>
  <c r="W6" i="387"/>
  <c r="W7" i="387"/>
  <c r="W8" i="387"/>
  <c r="W9" i="387"/>
  <c r="W10" i="387"/>
  <c r="W11" i="387"/>
  <c r="W12" i="387"/>
  <c r="W13" i="387"/>
  <c r="W14" i="387"/>
  <c r="W15" i="387"/>
  <c r="W16" i="387"/>
  <c r="W17" i="387"/>
  <c r="W18" i="387"/>
  <c r="W19" i="387"/>
  <c r="W20" i="387"/>
  <c r="W21" i="387"/>
  <c r="W22" i="387"/>
  <c r="W23" i="387"/>
  <c r="W24" i="387"/>
  <c r="W25" i="387"/>
  <c r="W26" i="387"/>
  <c r="W27" i="387"/>
  <c r="W28" i="387"/>
  <c r="W29" i="387"/>
  <c r="W30" i="387"/>
  <c r="W31" i="387"/>
  <c r="W32" i="387"/>
  <c r="W33" i="387"/>
  <c r="W34" i="387"/>
  <c r="W35" i="387"/>
  <c r="W36" i="387"/>
  <c r="W37" i="387"/>
  <c r="W38" i="387"/>
  <c r="W39" i="387"/>
  <c r="W40" i="387"/>
  <c r="W41" i="387"/>
  <c r="W42" i="387"/>
  <c r="W43" i="387"/>
  <c r="W44" i="387"/>
  <c r="W45" i="387"/>
  <c r="W46" i="387"/>
  <c r="W47" i="387"/>
  <c r="W48" i="387"/>
  <c r="W49" i="387"/>
  <c r="W50" i="387"/>
  <c r="W51" i="387"/>
  <c r="W52" i="387"/>
  <c r="W53" i="387"/>
  <c r="W54" i="387"/>
  <c r="W55" i="387"/>
  <c r="W56" i="387"/>
  <c r="W57" i="387"/>
  <c r="W58" i="387"/>
  <c r="W59" i="387"/>
  <c r="W60" i="387"/>
  <c r="W61" i="387"/>
  <c r="W62" i="387"/>
  <c r="W63" i="387"/>
  <c r="W64" i="387"/>
  <c r="W65" i="387"/>
  <c r="W66" i="387"/>
  <c r="W67" i="387"/>
  <c r="W68" i="387"/>
  <c r="W69" i="387"/>
  <c r="W70" i="387"/>
  <c r="W71" i="387"/>
  <c r="W72" i="387"/>
  <c r="W73" i="387"/>
  <c r="W74" i="387"/>
  <c r="W75" i="387"/>
  <c r="W76" i="387"/>
  <c r="W77" i="387"/>
  <c r="W78" i="387"/>
  <c r="W79" i="387"/>
  <c r="W80" i="387"/>
  <c r="W81" i="387"/>
  <c r="W82" i="387"/>
  <c r="W83" i="387"/>
  <c r="W84" i="387"/>
  <c r="W85" i="387"/>
  <c r="W86" i="387"/>
  <c r="W87" i="387"/>
  <c r="W88" i="387"/>
  <c r="W89" i="387"/>
  <c r="W90" i="387"/>
  <c r="W91" i="387"/>
  <c r="W92" i="387"/>
  <c r="W93" i="387"/>
  <c r="W94" i="387"/>
  <c r="W95" i="387"/>
  <c r="W96" i="387"/>
  <c r="W97" i="387"/>
  <c r="W98" i="387"/>
  <c r="W99" i="387"/>
  <c r="W100" i="387"/>
  <c r="W101" i="387"/>
  <c r="W102" i="387"/>
  <c r="W103" i="387"/>
  <c r="W104" i="387"/>
  <c r="W105" i="387"/>
  <c r="W106" i="387"/>
  <c r="W107" i="387"/>
  <c r="W108" i="387"/>
  <c r="W109" i="387"/>
  <c r="W110" i="387"/>
  <c r="W111" i="387"/>
  <c r="W112" i="387"/>
  <c r="W113" i="387"/>
  <c r="W114" i="387"/>
  <c r="W115" i="387"/>
  <c r="W116" i="387"/>
  <c r="W117" i="387"/>
  <c r="W118" i="387"/>
  <c r="W119" i="387"/>
  <c r="W120" i="387"/>
  <c r="W121" i="387"/>
  <c r="W122" i="387"/>
  <c r="W123" i="387"/>
  <c r="W124" i="387"/>
  <c r="W125" i="387"/>
  <c r="W126" i="387"/>
  <c r="W127" i="387"/>
  <c r="W128" i="387"/>
  <c r="W129" i="387"/>
  <c r="W130" i="387"/>
  <c r="W131" i="387"/>
  <c r="W132" i="387"/>
  <c r="W133" i="387"/>
  <c r="W134" i="387"/>
  <c r="W135" i="387"/>
  <c r="W136" i="387"/>
  <c r="W137" i="387"/>
  <c r="W138" i="387"/>
  <c r="W139" i="387"/>
  <c r="W140" i="387"/>
  <c r="W141" i="387"/>
  <c r="W142" i="387"/>
  <c r="W143" i="387"/>
  <c r="W144" i="387"/>
  <c r="W145" i="387"/>
  <c r="W146" i="387"/>
  <c r="W147" i="387"/>
  <c r="W148" i="387"/>
  <c r="W149" i="387"/>
  <c r="W150" i="387"/>
  <c r="W151" i="387"/>
  <c r="W152" i="387"/>
  <c r="W153" i="387"/>
  <c r="W154" i="387"/>
  <c r="W155" i="387"/>
  <c r="W156" i="387"/>
  <c r="W157" i="387"/>
  <c r="W158" i="387"/>
  <c r="W159" i="387"/>
  <c r="W160" i="387"/>
  <c r="W161" i="387"/>
  <c r="W162" i="387"/>
  <c r="W163" i="387"/>
  <c r="W164" i="387"/>
  <c r="W165" i="387"/>
  <c r="W166" i="387"/>
  <c r="W167" i="387"/>
  <c r="W168" i="387"/>
  <c r="W169" i="387"/>
  <c r="W170" i="387"/>
  <c r="W171" i="387"/>
  <c r="W172" i="387"/>
  <c r="W173" i="387"/>
  <c r="W174" i="387"/>
  <c r="W175" i="387"/>
  <c r="W176" i="387"/>
  <c r="W177" i="387"/>
  <c r="W178" i="387"/>
  <c r="W179" i="387"/>
  <c r="W180" i="387"/>
  <c r="W181" i="387"/>
  <c r="W182" i="387"/>
  <c r="W183" i="387"/>
  <c r="W184" i="387"/>
  <c r="W185" i="387"/>
  <c r="W186" i="387"/>
  <c r="W187" i="387"/>
  <c r="W188" i="387"/>
  <c r="W189" i="387"/>
  <c r="W190" i="387"/>
  <c r="W191" i="387"/>
  <c r="W192" i="387"/>
  <c r="W193" i="387"/>
  <c r="W194" i="387"/>
  <c r="W195" i="387"/>
  <c r="W196" i="387"/>
  <c r="W197" i="387"/>
  <c r="W198" i="387"/>
  <c r="W199" i="387"/>
  <c r="W200" i="387"/>
  <c r="W201" i="387"/>
  <c r="W202" i="387"/>
  <c r="W203" i="387"/>
  <c r="W204" i="387"/>
  <c r="W205" i="387"/>
  <c r="W206" i="387"/>
  <c r="W207" i="387"/>
  <c r="W208" i="387"/>
  <c r="W209" i="387"/>
  <c r="W210" i="387"/>
  <c r="W211" i="387"/>
  <c r="W212" i="387"/>
  <c r="W213" i="387"/>
  <c r="W214" i="387"/>
  <c r="W215" i="387"/>
  <c r="W216" i="387"/>
  <c r="W217" i="387"/>
  <c r="W218" i="387"/>
  <c r="W219" i="387"/>
  <c r="W220" i="387"/>
  <c r="W221" i="387"/>
  <c r="W222" i="387"/>
  <c r="W223" i="387"/>
  <c r="W224" i="387"/>
  <c r="W225" i="387"/>
  <c r="W226" i="387"/>
  <c r="W227" i="387"/>
  <c r="W228" i="387"/>
  <c r="W229" i="387"/>
  <c r="W230" i="387"/>
  <c r="W231" i="387"/>
  <c r="W232" i="387"/>
  <c r="W233" i="387"/>
  <c r="W234" i="387"/>
  <c r="W235" i="387"/>
  <c r="W236" i="387"/>
  <c r="W237" i="387"/>
  <c r="W238" i="387"/>
  <c r="W239" i="387"/>
  <c r="W240" i="387"/>
  <c r="W241" i="387"/>
  <c r="W242" i="387"/>
  <c r="W243" i="387"/>
  <c r="W244" i="387"/>
  <c r="W245" i="387"/>
  <c r="W246" i="387"/>
  <c r="W247" i="387"/>
  <c r="W248" i="387"/>
  <c r="W249" i="387"/>
  <c r="W250" i="387"/>
  <c r="W251" i="387"/>
  <c r="W252" i="387"/>
  <c r="W253" i="387"/>
  <c r="W254" i="387"/>
  <c r="W255" i="387"/>
  <c r="W256" i="387"/>
  <c r="W257" i="387"/>
  <c r="W258" i="387"/>
  <c r="W259" i="387"/>
  <c r="W260" i="387"/>
  <c r="W261" i="387"/>
  <c r="W262" i="387"/>
  <c r="W263" i="387"/>
  <c r="W264" i="387"/>
  <c r="W265" i="387"/>
  <c r="W266" i="387"/>
  <c r="W267" i="387"/>
  <c r="W268" i="387"/>
  <c r="W269" i="387"/>
  <c r="W270" i="387"/>
  <c r="W271" i="387"/>
  <c r="W272" i="387"/>
  <c r="W273" i="387"/>
  <c r="W274" i="387"/>
  <c r="W275" i="387"/>
  <c r="W276" i="387"/>
  <c r="W277" i="387"/>
  <c r="W278" i="387"/>
  <c r="W279" i="387"/>
  <c r="W280" i="387"/>
  <c r="W281" i="387"/>
  <c r="W282" i="387"/>
  <c r="W283" i="387"/>
  <c r="W284" i="387"/>
  <c r="W285" i="387"/>
  <c r="W286" i="387"/>
  <c r="AA286" i="387" s="1"/>
  <c r="W287" i="387"/>
  <c r="W288" i="387"/>
  <c r="W289" i="387"/>
  <c r="W290" i="387"/>
  <c r="W291" i="387"/>
  <c r="W292" i="387"/>
  <c r="W293" i="387"/>
  <c r="W294" i="387"/>
  <c r="AA294" i="387" s="1"/>
  <c r="W295" i="387"/>
  <c r="W296" i="387"/>
  <c r="W297" i="387"/>
  <c r="W298" i="387"/>
  <c r="W299" i="387"/>
  <c r="W300" i="387"/>
  <c r="W301" i="387"/>
  <c r="W302" i="387"/>
  <c r="AA302" i="387" s="1"/>
  <c r="W303" i="387"/>
  <c r="W304" i="387"/>
  <c r="W305" i="387"/>
  <c r="W306" i="387"/>
  <c r="W307" i="387"/>
  <c r="W308" i="387"/>
  <c r="W309" i="387"/>
  <c r="W310" i="387"/>
  <c r="W311" i="387"/>
  <c r="W312" i="387"/>
  <c r="W313" i="387"/>
  <c r="W314" i="387"/>
  <c r="W315" i="387"/>
  <c r="W316" i="387"/>
  <c r="W317" i="387"/>
  <c r="W318" i="387"/>
  <c r="AA318" i="387" s="1"/>
  <c r="W319" i="387"/>
  <c r="W320" i="387"/>
  <c r="W321" i="387"/>
  <c r="W322" i="387"/>
  <c r="W323" i="387"/>
  <c r="W324" i="387"/>
  <c r="W325" i="387"/>
  <c r="W326" i="387"/>
  <c r="AA326" i="387" s="1"/>
  <c r="W327" i="387"/>
  <c r="W328" i="387"/>
  <c r="W329" i="387"/>
  <c r="W330" i="387"/>
  <c r="W331" i="387"/>
  <c r="W332" i="387"/>
  <c r="W333" i="387"/>
  <c r="W334" i="387"/>
  <c r="AA334" i="387" s="1"/>
  <c r="W335" i="387"/>
  <c r="W336" i="387"/>
  <c r="W337" i="387"/>
  <c r="W338" i="387"/>
  <c r="W339" i="387"/>
  <c r="W340" i="387"/>
  <c r="W341" i="387"/>
  <c r="W342" i="387"/>
  <c r="W343" i="387"/>
  <c r="W344" i="387"/>
  <c r="W345" i="387"/>
  <c r="W346" i="387"/>
  <c r="W347" i="387"/>
  <c r="W348" i="387"/>
  <c r="W349" i="387"/>
  <c r="W350" i="387"/>
  <c r="AA350" i="387" s="1"/>
  <c r="W351" i="387"/>
  <c r="W352" i="387"/>
  <c r="W353" i="387"/>
  <c r="W354" i="387"/>
  <c r="W355" i="387"/>
  <c r="W356" i="387"/>
  <c r="W357" i="387"/>
  <c r="W358" i="387"/>
  <c r="AA358" i="387" s="1"/>
  <c r="W359" i="387"/>
  <c r="W360" i="387"/>
  <c r="W361" i="387"/>
  <c r="W362" i="387"/>
  <c r="W363" i="387"/>
  <c r="W364" i="387"/>
  <c r="W365" i="387"/>
  <c r="W366" i="387"/>
  <c r="AA366" i="387" s="1"/>
  <c r="W367" i="387"/>
  <c r="W368" i="387"/>
  <c r="W369" i="387"/>
  <c r="W370" i="387"/>
  <c r="W371" i="387"/>
  <c r="W372" i="387"/>
  <c r="W373" i="387"/>
  <c r="W374" i="387"/>
  <c r="W375" i="387"/>
  <c r="W376" i="387"/>
  <c r="W377" i="387"/>
  <c r="W378" i="387"/>
  <c r="W379" i="387"/>
  <c r="W380" i="387"/>
  <c r="W381" i="387"/>
  <c r="W382" i="387"/>
  <c r="AA382" i="387" s="1"/>
  <c r="W383" i="387"/>
  <c r="W384" i="387"/>
  <c r="W385" i="387"/>
  <c r="W386" i="387"/>
  <c r="W387" i="387"/>
  <c r="W388" i="387"/>
  <c r="W389" i="387"/>
  <c r="W390" i="387"/>
  <c r="AA390" i="387" s="1"/>
  <c r="W391" i="387"/>
  <c r="W392" i="387"/>
  <c r="W393" i="387"/>
  <c r="W394" i="387"/>
  <c r="W395" i="387"/>
  <c r="W396" i="387"/>
  <c r="W397" i="387"/>
  <c r="W398" i="387"/>
  <c r="AA398" i="387" s="1"/>
  <c r="W399" i="387"/>
  <c r="W400" i="387"/>
  <c r="W401" i="387"/>
  <c r="W402" i="387"/>
  <c r="W403" i="387"/>
  <c r="W404" i="387"/>
  <c r="W405" i="387"/>
  <c r="W406" i="387"/>
  <c r="W407" i="387"/>
  <c r="W408" i="387"/>
  <c r="W409" i="387"/>
  <c r="W410" i="387"/>
  <c r="W411" i="387"/>
  <c r="W412" i="387"/>
  <c r="W413" i="387"/>
  <c r="W414" i="387"/>
  <c r="AA414" i="387" s="1"/>
  <c r="W415" i="387"/>
  <c r="W416" i="387"/>
  <c r="W417" i="387"/>
  <c r="W418" i="387"/>
  <c r="W419" i="387"/>
  <c r="W420" i="387"/>
  <c r="W421" i="387"/>
  <c r="W422" i="387"/>
  <c r="AA422" i="387" s="1"/>
  <c r="W423" i="387"/>
  <c r="W424" i="387"/>
  <c r="W425" i="387"/>
  <c r="W426" i="387"/>
  <c r="W427" i="387"/>
  <c r="W428" i="387"/>
  <c r="W429" i="387"/>
  <c r="W430" i="387"/>
  <c r="AA430" i="387" s="1"/>
  <c r="W431" i="387"/>
  <c r="W432" i="387"/>
  <c r="W433" i="387"/>
  <c r="W434" i="387"/>
  <c r="W435" i="387"/>
  <c r="W436" i="387"/>
  <c r="W437" i="387"/>
  <c r="W438" i="387"/>
  <c r="W439" i="387"/>
  <c r="W440" i="387"/>
  <c r="W441" i="387"/>
  <c r="W442" i="387"/>
  <c r="W443" i="387"/>
  <c r="W444" i="387"/>
  <c r="W445" i="387"/>
  <c r="W446" i="387"/>
  <c r="AA446" i="387" s="1"/>
  <c r="W447" i="387"/>
  <c r="W448" i="387"/>
  <c r="W449" i="387"/>
  <c r="W450" i="387"/>
  <c r="W451" i="387"/>
  <c r="W452" i="387"/>
  <c r="W453" i="387"/>
  <c r="W454" i="387"/>
  <c r="AA454" i="387" s="1"/>
  <c r="W455" i="387"/>
  <c r="W456" i="387"/>
  <c r="W457" i="387"/>
  <c r="W458" i="387"/>
  <c r="W459" i="387"/>
  <c r="W460" i="387"/>
  <c r="W461" i="387"/>
  <c r="W462" i="387"/>
  <c r="AA462" i="387" s="1"/>
  <c r="W463" i="387"/>
  <c r="W464" i="387"/>
  <c r="W465" i="387"/>
  <c r="W466" i="387"/>
  <c r="W467" i="387"/>
  <c r="W468" i="387"/>
  <c r="W469" i="387"/>
  <c r="W470" i="387"/>
  <c r="W471" i="387"/>
  <c r="W472" i="387"/>
  <c r="W473" i="387"/>
  <c r="W474" i="387"/>
  <c r="W475" i="387"/>
  <c r="W476" i="387"/>
  <c r="W477" i="387"/>
  <c r="W478" i="387"/>
  <c r="AA478" i="387" s="1"/>
  <c r="W479" i="387"/>
  <c r="W480" i="387"/>
  <c r="W481" i="387"/>
  <c r="W482" i="387"/>
  <c r="W483" i="387"/>
  <c r="W484" i="387"/>
  <c r="W485" i="387"/>
  <c r="W486" i="387"/>
  <c r="AA486" i="387" s="1"/>
  <c r="W487" i="387"/>
  <c r="W488" i="387"/>
  <c r="W489" i="387"/>
  <c r="W490" i="387"/>
  <c r="W491" i="387"/>
  <c r="W492" i="387"/>
  <c r="W493" i="387"/>
  <c r="W494" i="387"/>
  <c r="AA494" i="387" s="1"/>
  <c r="W495" i="387"/>
  <c r="W496" i="387"/>
  <c r="W497" i="387"/>
  <c r="W498" i="387"/>
  <c r="W499" i="387"/>
  <c r="W500" i="387"/>
  <c r="W501" i="387"/>
  <c r="W502" i="387"/>
  <c r="W503" i="387"/>
  <c r="W504" i="387"/>
  <c r="W505" i="387"/>
  <c r="W506" i="387"/>
  <c r="W507" i="387"/>
  <c r="W508" i="387"/>
  <c r="W509" i="387"/>
  <c r="W510" i="387"/>
  <c r="AA510" i="387" s="1"/>
  <c r="W511" i="387"/>
  <c r="W512" i="387"/>
  <c r="W513" i="387"/>
  <c r="W514" i="387"/>
  <c r="W515" i="387"/>
  <c r="W516" i="387"/>
  <c r="W517" i="387"/>
  <c r="W518" i="387"/>
  <c r="AA518" i="387" s="1"/>
  <c r="W519" i="387"/>
  <c r="W520" i="387"/>
  <c r="W521" i="387"/>
  <c r="W522" i="387"/>
  <c r="W523" i="387"/>
  <c r="W524" i="387"/>
  <c r="W525" i="387"/>
  <c r="W526" i="387"/>
  <c r="AA526" i="387" s="1"/>
  <c r="W527" i="387"/>
  <c r="W528" i="387"/>
  <c r="W529" i="387"/>
  <c r="W530" i="387"/>
  <c r="W531" i="387"/>
  <c r="W532" i="387"/>
  <c r="W533" i="387"/>
  <c r="W534" i="387"/>
  <c r="W535" i="387"/>
  <c r="W536" i="387"/>
  <c r="W537" i="387"/>
  <c r="W538" i="387"/>
  <c r="W539" i="387"/>
  <c r="W540" i="387"/>
  <c r="W541" i="387"/>
  <c r="W542" i="387"/>
  <c r="AA542" i="387" s="1"/>
  <c r="W543" i="387"/>
  <c r="W544" i="387"/>
  <c r="W545" i="387"/>
  <c r="W546" i="387"/>
  <c r="W547" i="387"/>
  <c r="W548" i="387"/>
  <c r="W549" i="387"/>
  <c r="W550" i="387"/>
  <c r="AA550" i="387" s="1"/>
  <c r="W551" i="387"/>
  <c r="W552" i="387"/>
  <c r="W553" i="387"/>
  <c r="W554" i="387"/>
  <c r="W555" i="387"/>
  <c r="W556" i="387"/>
  <c r="W557" i="387"/>
  <c r="W558" i="387"/>
  <c r="AA558" i="387" s="1"/>
  <c r="W559" i="387"/>
  <c r="W560" i="387"/>
  <c r="W561" i="387"/>
  <c r="W562" i="387"/>
  <c r="W563" i="387"/>
  <c r="W564" i="387"/>
  <c r="W565" i="387"/>
  <c r="W566" i="387"/>
  <c r="W567" i="387"/>
  <c r="W568" i="387"/>
  <c r="W569" i="387"/>
  <c r="W570" i="387"/>
  <c r="W571" i="387"/>
  <c r="W572" i="387"/>
  <c r="W573" i="387"/>
  <c r="W574" i="387"/>
  <c r="AA574" i="387" s="1"/>
  <c r="W575" i="387"/>
  <c r="W576" i="387"/>
  <c r="W577" i="387"/>
  <c r="W578" i="387"/>
  <c r="W579" i="387"/>
  <c r="W580" i="387"/>
  <c r="W581" i="387"/>
  <c r="W582" i="387"/>
  <c r="AA582" i="387" s="1"/>
  <c r="W583" i="387"/>
  <c r="W584" i="387"/>
  <c r="W585" i="387"/>
  <c r="W586" i="387"/>
  <c r="W587" i="387"/>
  <c r="W588" i="387"/>
  <c r="W589" i="387"/>
  <c r="W590" i="387"/>
  <c r="AA590" i="387" s="1"/>
  <c r="W591" i="387"/>
  <c r="W592" i="387"/>
  <c r="W593" i="387"/>
  <c r="W594" i="387"/>
  <c r="W595" i="387"/>
  <c r="W596" i="387"/>
  <c r="W597" i="387"/>
  <c r="W598" i="387"/>
  <c r="W599" i="387"/>
  <c r="W600" i="387"/>
  <c r="W601" i="387"/>
  <c r="W602" i="387"/>
  <c r="W603" i="387"/>
  <c r="W604" i="387"/>
  <c r="W605" i="387"/>
  <c r="W606" i="387"/>
  <c r="AA606" i="387" s="1"/>
  <c r="W607" i="387"/>
  <c r="W608" i="387"/>
  <c r="W609" i="387"/>
  <c r="W610" i="387"/>
  <c r="AA610" i="387" s="1"/>
  <c r="W611" i="387"/>
  <c r="W612" i="387"/>
  <c r="W613" i="387"/>
  <c r="W614" i="387"/>
  <c r="W615" i="387"/>
  <c r="W616" i="387"/>
  <c r="W617" i="387"/>
  <c r="W618" i="387"/>
  <c r="W619" i="387"/>
  <c r="W620" i="387"/>
  <c r="W621" i="387"/>
  <c r="W622" i="387"/>
  <c r="W623" i="387"/>
  <c r="W624" i="387"/>
  <c r="W625" i="387"/>
  <c r="W626" i="387"/>
  <c r="AA626" i="387" s="1"/>
  <c r="W627" i="387"/>
  <c r="W628" i="387"/>
  <c r="W629" i="387"/>
  <c r="W630" i="387"/>
  <c r="W631" i="387"/>
  <c r="W632" i="387"/>
  <c r="W633" i="387"/>
  <c r="W634" i="387"/>
  <c r="W635" i="387"/>
  <c r="W636" i="387"/>
  <c r="W637" i="387"/>
  <c r="W638" i="387"/>
  <c r="AA638" i="387" s="1"/>
  <c r="W639" i="387"/>
  <c r="W640" i="387"/>
  <c r="W641" i="387"/>
  <c r="W642" i="387"/>
  <c r="AA642" i="387" s="1"/>
  <c r="W643" i="387"/>
  <c r="W644" i="387"/>
  <c r="W645" i="387"/>
  <c r="W646" i="387"/>
  <c r="W647" i="387"/>
  <c r="W648" i="387"/>
  <c r="W649" i="387"/>
  <c r="W650" i="387"/>
  <c r="W651" i="387"/>
  <c r="W652" i="387"/>
  <c r="W653" i="387"/>
  <c r="W654" i="387"/>
  <c r="W655" i="387"/>
  <c r="W656" i="387"/>
  <c r="W657" i="387"/>
  <c r="W658" i="387"/>
  <c r="W659" i="387"/>
  <c r="W660" i="387"/>
  <c r="W661" i="387"/>
  <c r="W662" i="387"/>
  <c r="W663" i="387"/>
  <c r="W664" i="387"/>
  <c r="W665" i="387"/>
  <c r="W666" i="387"/>
  <c r="W667" i="387"/>
  <c r="W668" i="387"/>
  <c r="W669" i="387"/>
  <c r="W670" i="387"/>
  <c r="W671" i="387"/>
  <c r="W672" i="387"/>
  <c r="W673" i="387"/>
  <c r="W674" i="387"/>
  <c r="W675" i="387"/>
  <c r="W676" i="387"/>
  <c r="W677" i="387"/>
  <c r="W678" i="387"/>
  <c r="W679" i="387"/>
  <c r="W680" i="387"/>
  <c r="W681" i="387"/>
  <c r="W682" i="387"/>
  <c r="W683" i="387"/>
  <c r="W684" i="387"/>
  <c r="W685" i="387"/>
  <c r="W686" i="387"/>
  <c r="W687" i="387"/>
  <c r="W688" i="387"/>
  <c r="W689" i="387"/>
  <c r="W690" i="387"/>
  <c r="W691" i="387"/>
  <c r="W692" i="387"/>
  <c r="W693" i="387"/>
  <c r="W694" i="387"/>
  <c r="W695" i="387"/>
  <c r="W696" i="387"/>
  <c r="W697" i="387"/>
  <c r="W698" i="387"/>
  <c r="W699" i="387"/>
  <c r="W700" i="387"/>
  <c r="W701" i="387"/>
  <c r="W702" i="387"/>
  <c r="W703" i="387"/>
  <c r="W704" i="387"/>
  <c r="W705" i="387"/>
  <c r="W706" i="387"/>
  <c r="W707" i="387"/>
  <c r="W708" i="387"/>
  <c r="W709" i="387"/>
  <c r="W710" i="387"/>
  <c r="W711" i="387"/>
  <c r="W712" i="387"/>
  <c r="W713" i="387"/>
  <c r="W714" i="387"/>
  <c r="W715" i="387"/>
  <c r="W716" i="387"/>
  <c r="W717" i="387"/>
  <c r="W718" i="387"/>
  <c r="AA718" i="387" s="1"/>
  <c r="W719" i="387"/>
  <c r="W720" i="387"/>
  <c r="W721" i="387"/>
  <c r="W722" i="387"/>
  <c r="AA722" i="387" s="1"/>
  <c r="W723" i="387"/>
  <c r="W724" i="387"/>
  <c r="W2" i="387"/>
  <c r="V5" i="387"/>
  <c r="AA5" i="387" s="1"/>
  <c r="V6" i="387"/>
  <c r="V7" i="387"/>
  <c r="V8" i="387"/>
  <c r="AA8" i="387" s="1"/>
  <c r="V9" i="387"/>
  <c r="AA9" i="387" s="1"/>
  <c r="V10" i="387"/>
  <c r="V11" i="387"/>
  <c r="V12" i="387"/>
  <c r="V13" i="387"/>
  <c r="AA13" i="387" s="1"/>
  <c r="V14" i="387"/>
  <c r="V15" i="387"/>
  <c r="V16" i="387"/>
  <c r="V17" i="387"/>
  <c r="AA17" i="387" s="1"/>
  <c r="V18" i="387"/>
  <c r="V19" i="387"/>
  <c r="V20" i="387"/>
  <c r="V21" i="387"/>
  <c r="AA21" i="387" s="1"/>
  <c r="V22" i="387"/>
  <c r="V23" i="387"/>
  <c r="V24" i="387"/>
  <c r="AA24" i="387" s="1"/>
  <c r="V25" i="387"/>
  <c r="AA25" i="387" s="1"/>
  <c r="V26" i="387"/>
  <c r="V27" i="387"/>
  <c r="V28" i="387"/>
  <c r="V29" i="387"/>
  <c r="AA29" i="387" s="1"/>
  <c r="V30" i="387"/>
  <c r="V31" i="387"/>
  <c r="V32" i="387"/>
  <c r="V33" i="387"/>
  <c r="AA33" i="387" s="1"/>
  <c r="V34" i="387"/>
  <c r="V35" i="387"/>
  <c r="V36" i="387"/>
  <c r="V37" i="387"/>
  <c r="AA37" i="387" s="1"/>
  <c r="V38" i="387"/>
  <c r="V39" i="387"/>
  <c r="V40" i="387"/>
  <c r="AA40" i="387" s="1"/>
  <c r="V41" i="387"/>
  <c r="AA41" i="387" s="1"/>
  <c r="V42" i="387"/>
  <c r="V43" i="387"/>
  <c r="V44" i="387"/>
  <c r="V45" i="387"/>
  <c r="AA45" i="387" s="1"/>
  <c r="V46" i="387"/>
  <c r="V47" i="387"/>
  <c r="V48" i="387"/>
  <c r="V49" i="387"/>
  <c r="AA49" i="387" s="1"/>
  <c r="V50" i="387"/>
  <c r="V51" i="387"/>
  <c r="V52" i="387"/>
  <c r="V53" i="387"/>
  <c r="AA53" i="387" s="1"/>
  <c r="V54" i="387"/>
  <c r="V55" i="387"/>
  <c r="V56" i="387"/>
  <c r="AA56" i="387" s="1"/>
  <c r="V57" i="387"/>
  <c r="AA57" i="387" s="1"/>
  <c r="V58" i="387"/>
  <c r="V59" i="387"/>
  <c r="V60" i="387"/>
  <c r="V61" i="387"/>
  <c r="AA61" i="387" s="1"/>
  <c r="V62" i="387"/>
  <c r="V63" i="387"/>
  <c r="V64" i="387"/>
  <c r="V65" i="387"/>
  <c r="AA65" i="387" s="1"/>
  <c r="V66" i="387"/>
  <c r="V67" i="387"/>
  <c r="V68" i="387"/>
  <c r="V69" i="387"/>
  <c r="AA69" i="387" s="1"/>
  <c r="V70" i="387"/>
  <c r="V71" i="387"/>
  <c r="V72" i="387"/>
  <c r="AA72" i="387" s="1"/>
  <c r="V73" i="387"/>
  <c r="AA73" i="387" s="1"/>
  <c r="V74" i="387"/>
  <c r="V75" i="387"/>
  <c r="V76" i="387"/>
  <c r="V77" i="387"/>
  <c r="AA77" i="387" s="1"/>
  <c r="V78" i="387"/>
  <c r="V79" i="387"/>
  <c r="V80" i="387"/>
  <c r="V81" i="387"/>
  <c r="AA81" i="387" s="1"/>
  <c r="V82" i="387"/>
  <c r="V83" i="387"/>
  <c r="V84" i="387"/>
  <c r="V85" i="387"/>
  <c r="AA85" i="387" s="1"/>
  <c r="V86" i="387"/>
  <c r="V87" i="387"/>
  <c r="V88" i="387"/>
  <c r="AA88" i="387" s="1"/>
  <c r="V89" i="387"/>
  <c r="AA89" i="387" s="1"/>
  <c r="V90" i="387"/>
  <c r="V91" i="387"/>
  <c r="V92" i="387"/>
  <c r="V93" i="387"/>
  <c r="AA93" i="387" s="1"/>
  <c r="V94" i="387"/>
  <c r="V95" i="387"/>
  <c r="V96" i="387"/>
  <c r="V97" i="387"/>
  <c r="AA97" i="387" s="1"/>
  <c r="V98" i="387"/>
  <c r="V99" i="387"/>
  <c r="V100" i="387"/>
  <c r="V101" i="387"/>
  <c r="AA101" i="387" s="1"/>
  <c r="V102" i="387"/>
  <c r="V103" i="387"/>
  <c r="V104" i="387"/>
  <c r="AA104" i="387" s="1"/>
  <c r="V105" i="387"/>
  <c r="AA105" i="387" s="1"/>
  <c r="V106" i="387"/>
  <c r="V107" i="387"/>
  <c r="V108" i="387"/>
  <c r="V109" i="387"/>
  <c r="AA109" i="387" s="1"/>
  <c r="V110" i="387"/>
  <c r="V111" i="387"/>
  <c r="V112" i="387"/>
  <c r="V113" i="387"/>
  <c r="AA113" i="387" s="1"/>
  <c r="V114" i="387"/>
  <c r="V115" i="387"/>
  <c r="V116" i="387"/>
  <c r="V117" i="387"/>
  <c r="AA117" i="387" s="1"/>
  <c r="V118" i="387"/>
  <c r="V119" i="387"/>
  <c r="V120" i="387"/>
  <c r="AA120" i="387" s="1"/>
  <c r="V121" i="387"/>
  <c r="AA121" i="387" s="1"/>
  <c r="V122" i="387"/>
  <c r="V123" i="387"/>
  <c r="V124" i="387"/>
  <c r="AA124" i="387" s="1"/>
  <c r="V125" i="387"/>
  <c r="AA125" i="387" s="1"/>
  <c r="V126" i="387"/>
  <c r="V127" i="387"/>
  <c r="V128" i="387"/>
  <c r="AA128" i="387" s="1"/>
  <c r="V129" i="387"/>
  <c r="AA129" i="387" s="1"/>
  <c r="V130" i="387"/>
  <c r="V131" i="387"/>
  <c r="V132" i="387"/>
  <c r="AA132" i="387" s="1"/>
  <c r="V133" i="387"/>
  <c r="AA133" i="387" s="1"/>
  <c r="V134" i="387"/>
  <c r="V135" i="387"/>
  <c r="V136" i="387"/>
  <c r="AA136" i="387" s="1"/>
  <c r="V137" i="387"/>
  <c r="AA137" i="387" s="1"/>
  <c r="V138" i="387"/>
  <c r="V139" i="387"/>
  <c r="V140" i="387"/>
  <c r="AA140" i="387" s="1"/>
  <c r="V141" i="387"/>
  <c r="AA141" i="387" s="1"/>
  <c r="V142" i="387"/>
  <c r="V143" i="387"/>
  <c r="V144" i="387"/>
  <c r="AA144" i="387" s="1"/>
  <c r="V145" i="387"/>
  <c r="AA145" i="387" s="1"/>
  <c r="V146" i="387"/>
  <c r="V147" i="387"/>
  <c r="V148" i="387"/>
  <c r="AA148" i="387" s="1"/>
  <c r="V149" i="387"/>
  <c r="AA149" i="387" s="1"/>
  <c r="V150" i="387"/>
  <c r="V151" i="387"/>
  <c r="V152" i="387"/>
  <c r="AA152" i="387" s="1"/>
  <c r="V153" i="387"/>
  <c r="AA153" i="387" s="1"/>
  <c r="V154" i="387"/>
  <c r="V155" i="387"/>
  <c r="V156" i="387"/>
  <c r="AA156" i="387" s="1"/>
  <c r="V157" i="387"/>
  <c r="AA157" i="387" s="1"/>
  <c r="V158" i="387"/>
  <c r="V159" i="387"/>
  <c r="V160" i="387"/>
  <c r="AA160" i="387" s="1"/>
  <c r="V161" i="387"/>
  <c r="AA161" i="387" s="1"/>
  <c r="V162" i="387"/>
  <c r="V163" i="387"/>
  <c r="V164" i="387"/>
  <c r="AA164" i="387" s="1"/>
  <c r="V165" i="387"/>
  <c r="AA165" i="387" s="1"/>
  <c r="V166" i="387"/>
  <c r="V167" i="387"/>
  <c r="V168" i="387"/>
  <c r="AA168" i="387" s="1"/>
  <c r="V169" i="387"/>
  <c r="AA169" i="387" s="1"/>
  <c r="V170" i="387"/>
  <c r="V171" i="387"/>
  <c r="V172" i="387"/>
  <c r="AA172" i="387" s="1"/>
  <c r="V173" i="387"/>
  <c r="AA173" i="387" s="1"/>
  <c r="V174" i="387"/>
  <c r="V175" i="387"/>
  <c r="V176" i="387"/>
  <c r="AA176" i="387" s="1"/>
  <c r="V177" i="387"/>
  <c r="AA177" i="387" s="1"/>
  <c r="V178" i="387"/>
  <c r="V179" i="387"/>
  <c r="V180" i="387"/>
  <c r="AA180" i="387" s="1"/>
  <c r="V181" i="387"/>
  <c r="AA181" i="387" s="1"/>
  <c r="V182" i="387"/>
  <c r="V183" i="387"/>
  <c r="V184" i="387"/>
  <c r="AA184" i="387" s="1"/>
  <c r="V185" i="387"/>
  <c r="AA185" i="387" s="1"/>
  <c r="V186" i="387"/>
  <c r="V187" i="387"/>
  <c r="V188" i="387"/>
  <c r="AA188" i="387" s="1"/>
  <c r="V189" i="387"/>
  <c r="AA189" i="387" s="1"/>
  <c r="V190" i="387"/>
  <c r="V191" i="387"/>
  <c r="V192" i="387"/>
  <c r="AA192" i="387" s="1"/>
  <c r="V193" i="387"/>
  <c r="AA193" i="387" s="1"/>
  <c r="V194" i="387"/>
  <c r="V195" i="387"/>
  <c r="V196" i="387"/>
  <c r="AA196" i="387" s="1"/>
  <c r="V197" i="387"/>
  <c r="AA197" i="387" s="1"/>
  <c r="V198" i="387"/>
  <c r="V199" i="387"/>
  <c r="V200" i="387"/>
  <c r="AA200" i="387" s="1"/>
  <c r="V201" i="387"/>
  <c r="AA201" i="387" s="1"/>
  <c r="V202" i="387"/>
  <c r="V203" i="387"/>
  <c r="V204" i="387"/>
  <c r="AA204" i="387" s="1"/>
  <c r="V205" i="387"/>
  <c r="AA205" i="387" s="1"/>
  <c r="V206" i="387"/>
  <c r="V207" i="387"/>
  <c r="V208" i="387"/>
  <c r="AA208" i="387" s="1"/>
  <c r="V209" i="387"/>
  <c r="AA209" i="387" s="1"/>
  <c r="V210" i="387"/>
  <c r="V211" i="387"/>
  <c r="V212" i="387"/>
  <c r="AA212" i="387" s="1"/>
  <c r="V213" i="387"/>
  <c r="AA213" i="387" s="1"/>
  <c r="V214" i="387"/>
  <c r="V215" i="387"/>
  <c r="V216" i="387"/>
  <c r="AA216" i="387" s="1"/>
  <c r="V217" i="387"/>
  <c r="AA217" i="387" s="1"/>
  <c r="V218" i="387"/>
  <c r="V219" i="387"/>
  <c r="V220" i="387"/>
  <c r="AA220" i="387" s="1"/>
  <c r="V221" i="387"/>
  <c r="AA221" i="387" s="1"/>
  <c r="V222" i="387"/>
  <c r="V223" i="387"/>
  <c r="V224" i="387"/>
  <c r="AA224" i="387" s="1"/>
  <c r="V225" i="387"/>
  <c r="AA225" i="387" s="1"/>
  <c r="V226" i="387"/>
  <c r="V227" i="387"/>
  <c r="V228" i="387"/>
  <c r="AA228" i="387" s="1"/>
  <c r="V229" i="387"/>
  <c r="AA229" i="387" s="1"/>
  <c r="V230" i="387"/>
  <c r="V231" i="387"/>
  <c r="V232" i="387"/>
  <c r="AA232" i="387" s="1"/>
  <c r="V233" i="387"/>
  <c r="AA233" i="387" s="1"/>
  <c r="V234" i="387"/>
  <c r="V235" i="387"/>
  <c r="V236" i="387"/>
  <c r="AA236" i="387" s="1"/>
  <c r="V237" i="387"/>
  <c r="AA237" i="387" s="1"/>
  <c r="V238" i="387"/>
  <c r="V239" i="387"/>
  <c r="V240" i="387"/>
  <c r="AA240" i="387" s="1"/>
  <c r="V241" i="387"/>
  <c r="AA241" i="387" s="1"/>
  <c r="V242" i="387"/>
  <c r="V243" i="387"/>
  <c r="V244" i="387"/>
  <c r="AA244" i="387" s="1"/>
  <c r="V245" i="387"/>
  <c r="AA245" i="387" s="1"/>
  <c r="V246" i="387"/>
  <c r="V247" i="387"/>
  <c r="V248" i="387"/>
  <c r="AA248" i="387" s="1"/>
  <c r="V249" i="387"/>
  <c r="AA249" i="387" s="1"/>
  <c r="V250" i="387"/>
  <c r="V251" i="387"/>
  <c r="V252" i="387"/>
  <c r="AA252" i="387" s="1"/>
  <c r="V253" i="387"/>
  <c r="AA253" i="387" s="1"/>
  <c r="V254" i="387"/>
  <c r="V255" i="387"/>
  <c r="V256" i="387"/>
  <c r="AA256" i="387" s="1"/>
  <c r="V257" i="387"/>
  <c r="AA257" i="387" s="1"/>
  <c r="V258" i="387"/>
  <c r="V259" i="387"/>
  <c r="V260" i="387"/>
  <c r="AA260" i="387" s="1"/>
  <c r="V261" i="387"/>
  <c r="AA261" i="387" s="1"/>
  <c r="V262" i="387"/>
  <c r="V263" i="387"/>
  <c r="V264" i="387"/>
  <c r="AA264" i="387" s="1"/>
  <c r="V265" i="387"/>
  <c r="AA265" i="387" s="1"/>
  <c r="V266" i="387"/>
  <c r="V267" i="387"/>
  <c r="V268" i="387"/>
  <c r="AA268" i="387" s="1"/>
  <c r="V269" i="387"/>
  <c r="AA269" i="387" s="1"/>
  <c r="V270" i="387"/>
  <c r="V271" i="387"/>
  <c r="V272" i="387"/>
  <c r="AA272" i="387" s="1"/>
  <c r="V273" i="387"/>
  <c r="AA273" i="387" s="1"/>
  <c r="V274" i="387"/>
  <c r="V275" i="387"/>
  <c r="V276" i="387"/>
  <c r="AA276" i="387" s="1"/>
  <c r="V277" i="387"/>
  <c r="V278" i="387"/>
  <c r="V279" i="387"/>
  <c r="V280" i="387"/>
  <c r="AA280" i="387" s="1"/>
  <c r="V281" i="387"/>
  <c r="AA281" i="387" s="1"/>
  <c r="V282" i="387"/>
  <c r="V283" i="387"/>
  <c r="V284" i="387"/>
  <c r="AA284" i="387" s="1"/>
  <c r="V285" i="387"/>
  <c r="AA285" i="387" s="1"/>
  <c r="V286" i="387"/>
  <c r="V287" i="387"/>
  <c r="V288" i="387"/>
  <c r="AA288" i="387" s="1"/>
  <c r="V289" i="387"/>
  <c r="AA289" i="387" s="1"/>
  <c r="V290" i="387"/>
  <c r="V291" i="387"/>
  <c r="V292" i="387"/>
  <c r="AA292" i="387" s="1"/>
  <c r="V293" i="387"/>
  <c r="AA293" i="387" s="1"/>
  <c r="V294" i="387"/>
  <c r="V295" i="387"/>
  <c r="V296" i="387"/>
  <c r="AA296" i="387" s="1"/>
  <c r="V297" i="387"/>
  <c r="AA297" i="387" s="1"/>
  <c r="V298" i="387"/>
  <c r="V299" i="387"/>
  <c r="V300" i="387"/>
  <c r="AA300" i="387" s="1"/>
  <c r="V301" i="387"/>
  <c r="AA301" i="387" s="1"/>
  <c r="V302" i="387"/>
  <c r="V303" i="387"/>
  <c r="V304" i="387"/>
  <c r="AA304" i="387" s="1"/>
  <c r="V305" i="387"/>
  <c r="AA305" i="387" s="1"/>
  <c r="V306" i="387"/>
  <c r="V307" i="387"/>
  <c r="V308" i="387"/>
  <c r="AA308" i="387" s="1"/>
  <c r="V309" i="387"/>
  <c r="AA309" i="387" s="1"/>
  <c r="V310" i="387"/>
  <c r="V311" i="387"/>
  <c r="V312" i="387"/>
  <c r="AA312" i="387" s="1"/>
  <c r="V313" i="387"/>
  <c r="AA313" i="387" s="1"/>
  <c r="V314" i="387"/>
  <c r="V315" i="387"/>
  <c r="V316" i="387"/>
  <c r="AA316" i="387" s="1"/>
  <c r="V317" i="387"/>
  <c r="AA317" i="387" s="1"/>
  <c r="V318" i="387"/>
  <c r="V319" i="387"/>
  <c r="V320" i="387"/>
  <c r="AA320" i="387" s="1"/>
  <c r="V321" i="387"/>
  <c r="AA321" i="387" s="1"/>
  <c r="V322" i="387"/>
  <c r="V323" i="387"/>
  <c r="V324" i="387"/>
  <c r="AA324" i="387" s="1"/>
  <c r="V325" i="387"/>
  <c r="AA325" i="387" s="1"/>
  <c r="V326" i="387"/>
  <c r="V327" i="387"/>
  <c r="V328" i="387"/>
  <c r="AA328" i="387" s="1"/>
  <c r="V329" i="387"/>
  <c r="AA329" i="387" s="1"/>
  <c r="V330" i="387"/>
  <c r="V331" i="387"/>
  <c r="V332" i="387"/>
  <c r="AA332" i="387" s="1"/>
  <c r="V333" i="387"/>
  <c r="AA333" i="387" s="1"/>
  <c r="V334" i="387"/>
  <c r="V335" i="387"/>
  <c r="V336" i="387"/>
  <c r="AA336" i="387" s="1"/>
  <c r="V337" i="387"/>
  <c r="AA337" i="387" s="1"/>
  <c r="V338" i="387"/>
  <c r="V339" i="387"/>
  <c r="V340" i="387"/>
  <c r="AA340" i="387" s="1"/>
  <c r="V341" i="387"/>
  <c r="AA341" i="387" s="1"/>
  <c r="V342" i="387"/>
  <c r="V343" i="387"/>
  <c r="V344" i="387"/>
  <c r="AA344" i="387" s="1"/>
  <c r="V345" i="387"/>
  <c r="AA345" i="387" s="1"/>
  <c r="V346" i="387"/>
  <c r="V347" i="387"/>
  <c r="V348" i="387"/>
  <c r="AA348" i="387" s="1"/>
  <c r="V349" i="387"/>
  <c r="AA349" i="387" s="1"/>
  <c r="V350" i="387"/>
  <c r="V351" i="387"/>
  <c r="V352" i="387"/>
  <c r="AA352" i="387" s="1"/>
  <c r="V353" i="387"/>
  <c r="AA353" i="387" s="1"/>
  <c r="V354" i="387"/>
  <c r="V355" i="387"/>
  <c r="V356" i="387"/>
  <c r="AA356" i="387" s="1"/>
  <c r="V357" i="387"/>
  <c r="AA357" i="387" s="1"/>
  <c r="V358" i="387"/>
  <c r="V359" i="387"/>
  <c r="V360" i="387"/>
  <c r="AA360" i="387" s="1"/>
  <c r="V361" i="387"/>
  <c r="AA361" i="387" s="1"/>
  <c r="V362" i="387"/>
  <c r="V363" i="387"/>
  <c r="V364" i="387"/>
  <c r="AA364" i="387" s="1"/>
  <c r="V365" i="387"/>
  <c r="AA365" i="387" s="1"/>
  <c r="V366" i="387"/>
  <c r="V367" i="387"/>
  <c r="V368" i="387"/>
  <c r="AA368" i="387" s="1"/>
  <c r="V369" i="387"/>
  <c r="AA369" i="387" s="1"/>
  <c r="V370" i="387"/>
  <c r="V371" i="387"/>
  <c r="V372" i="387"/>
  <c r="AA372" i="387" s="1"/>
  <c r="V373" i="387"/>
  <c r="AA373" i="387" s="1"/>
  <c r="V374" i="387"/>
  <c r="V375" i="387"/>
  <c r="V376" i="387"/>
  <c r="AA376" i="387" s="1"/>
  <c r="V377" i="387"/>
  <c r="AA377" i="387" s="1"/>
  <c r="V378" i="387"/>
  <c r="V379" i="387"/>
  <c r="V380" i="387"/>
  <c r="AA380" i="387" s="1"/>
  <c r="V381" i="387"/>
  <c r="AA381" i="387" s="1"/>
  <c r="V382" i="387"/>
  <c r="V383" i="387"/>
  <c r="V384" i="387"/>
  <c r="AA384" i="387" s="1"/>
  <c r="V385" i="387"/>
  <c r="AA385" i="387" s="1"/>
  <c r="V386" i="387"/>
  <c r="V387" i="387"/>
  <c r="V388" i="387"/>
  <c r="AA388" i="387" s="1"/>
  <c r="V389" i="387"/>
  <c r="AA389" i="387" s="1"/>
  <c r="V390" i="387"/>
  <c r="V391" i="387"/>
  <c r="V392" i="387"/>
  <c r="AA392" i="387" s="1"/>
  <c r="V393" i="387"/>
  <c r="AA393" i="387" s="1"/>
  <c r="V394" i="387"/>
  <c r="V395" i="387"/>
  <c r="V396" i="387"/>
  <c r="AA396" i="387" s="1"/>
  <c r="V397" i="387"/>
  <c r="AA397" i="387" s="1"/>
  <c r="V398" i="387"/>
  <c r="V399" i="387"/>
  <c r="V400" i="387"/>
  <c r="AA400" i="387" s="1"/>
  <c r="V401" i="387"/>
  <c r="AA401" i="387" s="1"/>
  <c r="V402" i="387"/>
  <c r="V403" i="387"/>
  <c r="V404" i="387"/>
  <c r="AA404" i="387" s="1"/>
  <c r="V405" i="387"/>
  <c r="AA405" i="387" s="1"/>
  <c r="V406" i="387"/>
  <c r="V407" i="387"/>
  <c r="V408" i="387"/>
  <c r="AA408" i="387" s="1"/>
  <c r="V409" i="387"/>
  <c r="AA409" i="387" s="1"/>
  <c r="V410" i="387"/>
  <c r="V411" i="387"/>
  <c r="V412" i="387"/>
  <c r="AA412" i="387" s="1"/>
  <c r="V413" i="387"/>
  <c r="AA413" i="387" s="1"/>
  <c r="V414" i="387"/>
  <c r="V415" i="387"/>
  <c r="V416" i="387"/>
  <c r="AA416" i="387" s="1"/>
  <c r="V417" i="387"/>
  <c r="AA417" i="387" s="1"/>
  <c r="V418" i="387"/>
  <c r="V419" i="387"/>
  <c r="V420" i="387"/>
  <c r="AA420" i="387" s="1"/>
  <c r="V421" i="387"/>
  <c r="AA421" i="387" s="1"/>
  <c r="V422" i="387"/>
  <c r="V423" i="387"/>
  <c r="V424" i="387"/>
  <c r="AA424" i="387" s="1"/>
  <c r="V425" i="387"/>
  <c r="AA425" i="387" s="1"/>
  <c r="V426" i="387"/>
  <c r="V427" i="387"/>
  <c r="V428" i="387"/>
  <c r="AA428" i="387" s="1"/>
  <c r="V429" i="387"/>
  <c r="AA429" i="387" s="1"/>
  <c r="V430" i="387"/>
  <c r="V431" i="387"/>
  <c r="V432" i="387"/>
  <c r="AA432" i="387" s="1"/>
  <c r="V433" i="387"/>
  <c r="AA433" i="387" s="1"/>
  <c r="V434" i="387"/>
  <c r="V435" i="387"/>
  <c r="V436" i="387"/>
  <c r="AA436" i="387" s="1"/>
  <c r="V437" i="387"/>
  <c r="AA437" i="387" s="1"/>
  <c r="V438" i="387"/>
  <c r="V439" i="387"/>
  <c r="V440" i="387"/>
  <c r="AA440" i="387" s="1"/>
  <c r="V441" i="387"/>
  <c r="AA441" i="387" s="1"/>
  <c r="V442" i="387"/>
  <c r="V443" i="387"/>
  <c r="V444" i="387"/>
  <c r="AA444" i="387" s="1"/>
  <c r="V445" i="387"/>
  <c r="AA445" i="387" s="1"/>
  <c r="V446" i="387"/>
  <c r="V447" i="387"/>
  <c r="V448" i="387"/>
  <c r="AA448" i="387" s="1"/>
  <c r="V449" i="387"/>
  <c r="AA449" i="387" s="1"/>
  <c r="V450" i="387"/>
  <c r="V451" i="387"/>
  <c r="V452" i="387"/>
  <c r="AA452" i="387" s="1"/>
  <c r="V453" i="387"/>
  <c r="AA453" i="387" s="1"/>
  <c r="V454" i="387"/>
  <c r="V455" i="387"/>
  <c r="V456" i="387"/>
  <c r="AA456" i="387" s="1"/>
  <c r="V457" i="387"/>
  <c r="AA457" i="387" s="1"/>
  <c r="V458" i="387"/>
  <c r="V459" i="387"/>
  <c r="V460" i="387"/>
  <c r="AA460" i="387" s="1"/>
  <c r="V461" i="387"/>
  <c r="AA461" i="387" s="1"/>
  <c r="V462" i="387"/>
  <c r="V463" i="387"/>
  <c r="V464" i="387"/>
  <c r="AA464" i="387" s="1"/>
  <c r="V465" i="387"/>
  <c r="AA465" i="387" s="1"/>
  <c r="V466" i="387"/>
  <c r="V467" i="387"/>
  <c r="V468" i="387"/>
  <c r="AA468" i="387" s="1"/>
  <c r="V469" i="387"/>
  <c r="AA469" i="387" s="1"/>
  <c r="V470" i="387"/>
  <c r="V471" i="387"/>
  <c r="V472" i="387"/>
  <c r="AA472" i="387" s="1"/>
  <c r="V473" i="387"/>
  <c r="AA473" i="387" s="1"/>
  <c r="V474" i="387"/>
  <c r="V475" i="387"/>
  <c r="V476" i="387"/>
  <c r="AA476" i="387" s="1"/>
  <c r="V477" i="387"/>
  <c r="AA477" i="387" s="1"/>
  <c r="V478" i="387"/>
  <c r="V479" i="387"/>
  <c r="V480" i="387"/>
  <c r="AA480" i="387" s="1"/>
  <c r="V481" i="387"/>
  <c r="AA481" i="387" s="1"/>
  <c r="V482" i="387"/>
  <c r="V483" i="387"/>
  <c r="V484" i="387"/>
  <c r="AA484" i="387" s="1"/>
  <c r="V485" i="387"/>
  <c r="AA485" i="387" s="1"/>
  <c r="V486" i="387"/>
  <c r="V487" i="387"/>
  <c r="V488" i="387"/>
  <c r="AA488" i="387" s="1"/>
  <c r="V489" i="387"/>
  <c r="AA489" i="387" s="1"/>
  <c r="V490" i="387"/>
  <c r="V491" i="387"/>
  <c r="V492" i="387"/>
  <c r="AA492" i="387" s="1"/>
  <c r="V493" i="387"/>
  <c r="AA493" i="387" s="1"/>
  <c r="V494" i="387"/>
  <c r="V495" i="387"/>
  <c r="V496" i="387"/>
  <c r="AA496" i="387" s="1"/>
  <c r="V497" i="387"/>
  <c r="AA497" i="387" s="1"/>
  <c r="V498" i="387"/>
  <c r="V499" i="387"/>
  <c r="V500" i="387"/>
  <c r="AA500" i="387" s="1"/>
  <c r="V501" i="387"/>
  <c r="AA501" i="387" s="1"/>
  <c r="V502" i="387"/>
  <c r="V503" i="387"/>
  <c r="V504" i="387"/>
  <c r="AA504" i="387" s="1"/>
  <c r="V505" i="387"/>
  <c r="AA505" i="387" s="1"/>
  <c r="V506" i="387"/>
  <c r="V507" i="387"/>
  <c r="V508" i="387"/>
  <c r="AA508" i="387" s="1"/>
  <c r="V509" i="387"/>
  <c r="AA509" i="387" s="1"/>
  <c r="V510" i="387"/>
  <c r="V511" i="387"/>
  <c r="V512" i="387"/>
  <c r="AA512" i="387" s="1"/>
  <c r="V513" i="387"/>
  <c r="AA513" i="387" s="1"/>
  <c r="V514" i="387"/>
  <c r="V515" i="387"/>
  <c r="V516" i="387"/>
  <c r="AA516" i="387" s="1"/>
  <c r="V517" i="387"/>
  <c r="AA517" i="387" s="1"/>
  <c r="V518" i="387"/>
  <c r="V519" i="387"/>
  <c r="V520" i="387"/>
  <c r="AA520" i="387" s="1"/>
  <c r="V521" i="387"/>
  <c r="AA521" i="387" s="1"/>
  <c r="V522" i="387"/>
  <c r="V523" i="387"/>
  <c r="V524" i="387"/>
  <c r="AA524" i="387" s="1"/>
  <c r="V525" i="387"/>
  <c r="AA525" i="387" s="1"/>
  <c r="V526" i="387"/>
  <c r="V527" i="387"/>
  <c r="V528" i="387"/>
  <c r="AA528" i="387" s="1"/>
  <c r="V529" i="387"/>
  <c r="AA529" i="387" s="1"/>
  <c r="V530" i="387"/>
  <c r="V531" i="387"/>
  <c r="V532" i="387"/>
  <c r="AA532" i="387" s="1"/>
  <c r="V533" i="387"/>
  <c r="AA533" i="387" s="1"/>
  <c r="V534" i="387"/>
  <c r="V535" i="387"/>
  <c r="V536" i="387"/>
  <c r="AA536" i="387" s="1"/>
  <c r="V537" i="387"/>
  <c r="AA537" i="387" s="1"/>
  <c r="V538" i="387"/>
  <c r="V539" i="387"/>
  <c r="V540" i="387"/>
  <c r="AA540" i="387" s="1"/>
  <c r="V541" i="387"/>
  <c r="AA541" i="387" s="1"/>
  <c r="V542" i="387"/>
  <c r="V543" i="387"/>
  <c r="V544" i="387"/>
  <c r="AA544" i="387" s="1"/>
  <c r="V545" i="387"/>
  <c r="AA545" i="387" s="1"/>
  <c r="V546" i="387"/>
  <c r="V547" i="387"/>
  <c r="V548" i="387"/>
  <c r="AA548" i="387" s="1"/>
  <c r="V549" i="387"/>
  <c r="AA549" i="387" s="1"/>
  <c r="V550" i="387"/>
  <c r="V551" i="387"/>
  <c r="V552" i="387"/>
  <c r="AA552" i="387" s="1"/>
  <c r="V553" i="387"/>
  <c r="AA553" i="387" s="1"/>
  <c r="V554" i="387"/>
  <c r="V555" i="387"/>
  <c r="V556" i="387"/>
  <c r="AA556" i="387" s="1"/>
  <c r="V557" i="387"/>
  <c r="AA557" i="387" s="1"/>
  <c r="V558" i="387"/>
  <c r="V559" i="387"/>
  <c r="V560" i="387"/>
  <c r="AA560" i="387" s="1"/>
  <c r="V561" i="387"/>
  <c r="AA561" i="387" s="1"/>
  <c r="V562" i="387"/>
  <c r="V563" i="387"/>
  <c r="V564" i="387"/>
  <c r="AA564" i="387" s="1"/>
  <c r="V565" i="387"/>
  <c r="AA565" i="387" s="1"/>
  <c r="V566" i="387"/>
  <c r="V567" i="387"/>
  <c r="V568" i="387"/>
  <c r="AA568" i="387" s="1"/>
  <c r="V569" i="387"/>
  <c r="AA569" i="387" s="1"/>
  <c r="V570" i="387"/>
  <c r="V571" i="387"/>
  <c r="V572" i="387"/>
  <c r="AA572" i="387" s="1"/>
  <c r="V573" i="387"/>
  <c r="AA573" i="387" s="1"/>
  <c r="V574" i="387"/>
  <c r="V575" i="387"/>
  <c r="V576" i="387"/>
  <c r="AA576" i="387" s="1"/>
  <c r="V577" i="387"/>
  <c r="AA577" i="387" s="1"/>
  <c r="V578" i="387"/>
  <c r="V579" i="387"/>
  <c r="V580" i="387"/>
  <c r="AA580" i="387" s="1"/>
  <c r="V581" i="387"/>
  <c r="AA581" i="387" s="1"/>
  <c r="V582" i="387"/>
  <c r="V583" i="387"/>
  <c r="V584" i="387"/>
  <c r="AA584" i="387" s="1"/>
  <c r="V585" i="387"/>
  <c r="AA585" i="387" s="1"/>
  <c r="V586" i="387"/>
  <c r="V587" i="387"/>
  <c r="V588" i="387"/>
  <c r="AA588" i="387" s="1"/>
  <c r="V589" i="387"/>
  <c r="AA589" i="387" s="1"/>
  <c r="V590" i="387"/>
  <c r="V591" i="387"/>
  <c r="V592" i="387"/>
  <c r="AA592" i="387" s="1"/>
  <c r="V593" i="387"/>
  <c r="AA593" i="387" s="1"/>
  <c r="V594" i="387"/>
  <c r="V595" i="387"/>
  <c r="V596" i="387"/>
  <c r="AA596" i="387" s="1"/>
  <c r="V597" i="387"/>
  <c r="AA597" i="387" s="1"/>
  <c r="V598" i="387"/>
  <c r="V599" i="387"/>
  <c r="V600" i="387"/>
  <c r="AA600" i="387" s="1"/>
  <c r="V601" i="387"/>
  <c r="AA601" i="387" s="1"/>
  <c r="V602" i="387"/>
  <c r="V603" i="387"/>
  <c r="V604" i="387"/>
  <c r="AA604" i="387" s="1"/>
  <c r="V605" i="387"/>
  <c r="AA605" i="387" s="1"/>
  <c r="V606" i="387"/>
  <c r="V607" i="387"/>
  <c r="V608" i="387"/>
  <c r="AA608" i="387" s="1"/>
  <c r="V609" i="387"/>
  <c r="AA609" i="387" s="1"/>
  <c r="V610" i="387"/>
  <c r="V611" i="387"/>
  <c r="V612" i="387"/>
  <c r="AA612" i="387" s="1"/>
  <c r="V613" i="387"/>
  <c r="AA613" i="387" s="1"/>
  <c r="V614" i="387"/>
  <c r="V615" i="387"/>
  <c r="V616" i="387"/>
  <c r="AA616" i="387" s="1"/>
  <c r="V617" i="387"/>
  <c r="AA617" i="387" s="1"/>
  <c r="V618" i="387"/>
  <c r="V619" i="387"/>
  <c r="V620" i="387"/>
  <c r="AA620" i="387" s="1"/>
  <c r="V621" i="387"/>
  <c r="AA621" i="387" s="1"/>
  <c r="V622" i="387"/>
  <c r="V623" i="387"/>
  <c r="V624" i="387"/>
  <c r="AA624" i="387" s="1"/>
  <c r="V625" i="387"/>
  <c r="AA625" i="387" s="1"/>
  <c r="V626" i="387"/>
  <c r="V627" i="387"/>
  <c r="V628" i="387"/>
  <c r="AA628" i="387" s="1"/>
  <c r="V629" i="387"/>
  <c r="AA629" i="387" s="1"/>
  <c r="V630" i="387"/>
  <c r="V631" i="387"/>
  <c r="V632" i="387"/>
  <c r="AA632" i="387" s="1"/>
  <c r="V633" i="387"/>
  <c r="AA633" i="387" s="1"/>
  <c r="V634" i="387"/>
  <c r="V635" i="387"/>
  <c r="V636" i="387"/>
  <c r="AA636" i="387" s="1"/>
  <c r="V637" i="387"/>
  <c r="AA637" i="387" s="1"/>
  <c r="V638" i="387"/>
  <c r="V639" i="387"/>
  <c r="V640" i="387"/>
  <c r="AA640" i="387" s="1"/>
  <c r="V641" i="387"/>
  <c r="AA641" i="387" s="1"/>
  <c r="V642" i="387"/>
  <c r="V643" i="387"/>
  <c r="AA643" i="387" s="1"/>
  <c r="V644" i="387"/>
  <c r="AA644" i="387" s="1"/>
  <c r="V645" i="387"/>
  <c r="AA645" i="387" s="1"/>
  <c r="V646" i="387"/>
  <c r="V647" i="387"/>
  <c r="V648" i="387"/>
  <c r="AA648" i="387" s="1"/>
  <c r="V649" i="387"/>
  <c r="AA649" i="387" s="1"/>
  <c r="V650" i="387"/>
  <c r="V651" i="387"/>
  <c r="V652" i="387"/>
  <c r="AA652" i="387" s="1"/>
  <c r="V653" i="387"/>
  <c r="AA653" i="387" s="1"/>
  <c r="V654" i="387"/>
  <c r="V655" i="387"/>
  <c r="V656" i="387"/>
  <c r="AA656" i="387" s="1"/>
  <c r="V657" i="387"/>
  <c r="AA657" i="387" s="1"/>
  <c r="V658" i="387"/>
  <c r="V659" i="387"/>
  <c r="AA659" i="387" s="1"/>
  <c r="V660" i="387"/>
  <c r="AA660" i="387" s="1"/>
  <c r="V661" i="387"/>
  <c r="AA661" i="387" s="1"/>
  <c r="V662" i="387"/>
  <c r="V663" i="387"/>
  <c r="V664" i="387"/>
  <c r="AA664" i="387" s="1"/>
  <c r="V665" i="387"/>
  <c r="V666" i="387"/>
  <c r="V667" i="387"/>
  <c r="V668" i="387"/>
  <c r="AA668" i="387" s="1"/>
  <c r="V669" i="387"/>
  <c r="AA669" i="387" s="1"/>
  <c r="V670" i="387"/>
  <c r="V671" i="387"/>
  <c r="V672" i="387"/>
  <c r="AA672" i="387" s="1"/>
  <c r="V673" i="387"/>
  <c r="AA673" i="387" s="1"/>
  <c r="V674" i="387"/>
  <c r="V675" i="387"/>
  <c r="AA675" i="387" s="1"/>
  <c r="V676" i="387"/>
  <c r="AA676" i="387" s="1"/>
  <c r="V677" i="387"/>
  <c r="AA677" i="387" s="1"/>
  <c r="V678" i="387"/>
  <c r="V679" i="387"/>
  <c r="V680" i="387"/>
  <c r="AA680" i="387" s="1"/>
  <c r="V681" i="387"/>
  <c r="AA681" i="387" s="1"/>
  <c r="V682" i="387"/>
  <c r="V683" i="387"/>
  <c r="V684" i="387"/>
  <c r="AA684" i="387" s="1"/>
  <c r="V685" i="387"/>
  <c r="AA685" i="387" s="1"/>
  <c r="V686" i="387"/>
  <c r="AA686" i="387" s="1"/>
  <c r="V687" i="387"/>
  <c r="V688" i="387"/>
  <c r="AA688" i="387" s="1"/>
  <c r="AA689" i="387"/>
  <c r="V690" i="387"/>
  <c r="V691" i="387"/>
  <c r="AA692" i="387"/>
  <c r="V693" i="387"/>
  <c r="AA693" i="387" s="1"/>
  <c r="V694" i="387"/>
  <c r="V695" i="387"/>
  <c r="V696" i="387"/>
  <c r="AA696" i="387" s="1"/>
  <c r="V697" i="387"/>
  <c r="AA697" i="387" s="1"/>
  <c r="V698" i="387"/>
  <c r="V699" i="387"/>
  <c r="V700" i="387"/>
  <c r="AA700" i="387" s="1"/>
  <c r="V701" i="387"/>
  <c r="AA701" i="387" s="1"/>
  <c r="V702" i="387"/>
  <c r="V703" i="387"/>
  <c r="V704" i="387"/>
  <c r="AA704" i="387" s="1"/>
  <c r="V705" i="387"/>
  <c r="AA705" i="387" s="1"/>
  <c r="V706" i="387"/>
  <c r="V707" i="387"/>
  <c r="V708" i="387"/>
  <c r="AA708" i="387" s="1"/>
  <c r="V709" i="387"/>
  <c r="AA709" i="387" s="1"/>
  <c r="V710" i="387"/>
  <c r="V711" i="387"/>
  <c r="V712" i="387"/>
  <c r="AA712" i="387" s="1"/>
  <c r="V713" i="387"/>
  <c r="AA713" i="387" s="1"/>
  <c r="V714" i="387"/>
  <c r="V715" i="387"/>
  <c r="V716" i="387"/>
  <c r="AA716" i="387" s="1"/>
  <c r="V717" i="387"/>
  <c r="AA717" i="387" s="1"/>
  <c r="V718" i="387"/>
  <c r="V719" i="387"/>
  <c r="V720" i="387"/>
  <c r="AA720" i="387" s="1"/>
  <c r="V721" i="387"/>
  <c r="AA721" i="387" s="1"/>
  <c r="V722" i="387"/>
  <c r="V723" i="387"/>
  <c r="V724" i="387"/>
  <c r="AA724" i="387" s="1"/>
  <c r="V3" i="387"/>
  <c r="V4" i="387"/>
  <c r="V2" i="387"/>
  <c r="AA2" i="387" s="1"/>
  <c r="R3" i="387"/>
  <c r="R4" i="387"/>
  <c r="R5" i="387"/>
  <c r="R6" i="387"/>
  <c r="R7" i="387"/>
  <c r="R8" i="387"/>
  <c r="R9" i="387"/>
  <c r="R10" i="387"/>
  <c r="R11" i="387"/>
  <c r="R12" i="387"/>
  <c r="R13" i="387"/>
  <c r="R14" i="387"/>
  <c r="R15" i="387"/>
  <c r="R16" i="387"/>
  <c r="R17" i="387"/>
  <c r="R18" i="387"/>
  <c r="R19" i="387"/>
  <c r="R20" i="387"/>
  <c r="R21" i="387"/>
  <c r="R22" i="387"/>
  <c r="R23" i="387"/>
  <c r="R24" i="387"/>
  <c r="R25" i="387"/>
  <c r="R26" i="387"/>
  <c r="R27" i="387"/>
  <c r="R28" i="387"/>
  <c r="R29" i="387"/>
  <c r="R30" i="387"/>
  <c r="R31" i="387"/>
  <c r="R32" i="387"/>
  <c r="R33" i="387"/>
  <c r="R34" i="387"/>
  <c r="R35" i="387"/>
  <c r="R36" i="387"/>
  <c r="R37" i="387"/>
  <c r="R38" i="387"/>
  <c r="R39" i="387"/>
  <c r="R40" i="387"/>
  <c r="R41" i="387"/>
  <c r="R42" i="387"/>
  <c r="R43" i="387"/>
  <c r="R44" i="387"/>
  <c r="R45" i="387"/>
  <c r="R46" i="387"/>
  <c r="R47" i="387"/>
  <c r="R48" i="387"/>
  <c r="R49" i="387"/>
  <c r="R50" i="387"/>
  <c r="R51" i="387"/>
  <c r="R52" i="387"/>
  <c r="R53" i="387"/>
  <c r="R54" i="387"/>
  <c r="R55" i="387"/>
  <c r="R56" i="387"/>
  <c r="R57" i="387"/>
  <c r="R58" i="387"/>
  <c r="R59" i="387"/>
  <c r="R60" i="387"/>
  <c r="R61" i="387"/>
  <c r="R62" i="387"/>
  <c r="R63" i="387"/>
  <c r="R64" i="387"/>
  <c r="R65" i="387"/>
  <c r="R66" i="387"/>
  <c r="R67" i="387"/>
  <c r="R68" i="387"/>
  <c r="R69" i="387"/>
  <c r="R70" i="387"/>
  <c r="R71" i="387"/>
  <c r="R72" i="387"/>
  <c r="R73" i="387"/>
  <c r="R74" i="387"/>
  <c r="R75" i="387"/>
  <c r="R76" i="387"/>
  <c r="R77" i="387"/>
  <c r="R78" i="387"/>
  <c r="R79" i="387"/>
  <c r="R80" i="387"/>
  <c r="R81" i="387"/>
  <c r="R82" i="387"/>
  <c r="R83" i="387"/>
  <c r="R84" i="387"/>
  <c r="R85" i="387"/>
  <c r="R86" i="387"/>
  <c r="R87" i="387"/>
  <c r="R88" i="387"/>
  <c r="R89" i="387"/>
  <c r="R90" i="387"/>
  <c r="R91" i="387"/>
  <c r="R92" i="387"/>
  <c r="R93" i="387"/>
  <c r="R94" i="387"/>
  <c r="R95" i="387"/>
  <c r="R96" i="387"/>
  <c r="R97" i="387"/>
  <c r="R98" i="387"/>
  <c r="R99" i="387"/>
  <c r="R100" i="387"/>
  <c r="R101" i="387"/>
  <c r="R102" i="387"/>
  <c r="R103" i="387"/>
  <c r="R104" i="387"/>
  <c r="R105" i="387"/>
  <c r="R106" i="387"/>
  <c r="R107" i="387"/>
  <c r="R108" i="387"/>
  <c r="R109" i="387"/>
  <c r="R110" i="387"/>
  <c r="R111" i="387"/>
  <c r="R112" i="387"/>
  <c r="R113" i="387"/>
  <c r="R114" i="387"/>
  <c r="R115" i="387"/>
  <c r="R116" i="387"/>
  <c r="R117" i="387"/>
  <c r="R118" i="387"/>
  <c r="R119" i="387"/>
  <c r="R120" i="387"/>
  <c r="R121" i="387"/>
  <c r="R122" i="387"/>
  <c r="R123" i="387"/>
  <c r="R124" i="387"/>
  <c r="R125" i="387"/>
  <c r="R126" i="387"/>
  <c r="R127" i="387"/>
  <c r="R128" i="387"/>
  <c r="R129" i="387"/>
  <c r="R130" i="387"/>
  <c r="R131" i="387"/>
  <c r="R132" i="387"/>
  <c r="R133" i="387"/>
  <c r="R134" i="387"/>
  <c r="R135" i="387"/>
  <c r="R136" i="387"/>
  <c r="R137" i="387"/>
  <c r="R138" i="387"/>
  <c r="R139" i="387"/>
  <c r="R140" i="387"/>
  <c r="R141" i="387"/>
  <c r="R142" i="387"/>
  <c r="R143" i="387"/>
  <c r="R144" i="387"/>
  <c r="R145" i="387"/>
  <c r="R146" i="387"/>
  <c r="R147" i="387"/>
  <c r="R148" i="387"/>
  <c r="R149" i="387"/>
  <c r="R150" i="387"/>
  <c r="R151" i="387"/>
  <c r="R152" i="387"/>
  <c r="R153" i="387"/>
  <c r="R154" i="387"/>
  <c r="R155" i="387"/>
  <c r="R156" i="387"/>
  <c r="R157" i="387"/>
  <c r="R158" i="387"/>
  <c r="R159" i="387"/>
  <c r="R160" i="387"/>
  <c r="R161" i="387"/>
  <c r="R162" i="387"/>
  <c r="R163" i="387"/>
  <c r="R164" i="387"/>
  <c r="R165" i="387"/>
  <c r="R166" i="387"/>
  <c r="R167" i="387"/>
  <c r="R168" i="387"/>
  <c r="R169" i="387"/>
  <c r="R170" i="387"/>
  <c r="R171" i="387"/>
  <c r="R172" i="387"/>
  <c r="R173" i="387"/>
  <c r="R174" i="387"/>
  <c r="R175" i="387"/>
  <c r="R176" i="387"/>
  <c r="R177" i="387"/>
  <c r="R178" i="387"/>
  <c r="R179" i="387"/>
  <c r="R180" i="387"/>
  <c r="R181" i="387"/>
  <c r="R182" i="387"/>
  <c r="R183" i="387"/>
  <c r="R184" i="387"/>
  <c r="R185" i="387"/>
  <c r="R186" i="387"/>
  <c r="R187" i="387"/>
  <c r="R188" i="387"/>
  <c r="R189" i="387"/>
  <c r="R190" i="387"/>
  <c r="R191" i="387"/>
  <c r="R192" i="387"/>
  <c r="R193" i="387"/>
  <c r="R194" i="387"/>
  <c r="R195" i="387"/>
  <c r="R196" i="387"/>
  <c r="R197" i="387"/>
  <c r="R198" i="387"/>
  <c r="R199" i="387"/>
  <c r="R200" i="387"/>
  <c r="R201" i="387"/>
  <c r="R202" i="387"/>
  <c r="R203" i="387"/>
  <c r="R204" i="387"/>
  <c r="R205" i="387"/>
  <c r="R206" i="387"/>
  <c r="R207" i="387"/>
  <c r="R208" i="387"/>
  <c r="R209" i="387"/>
  <c r="R210" i="387"/>
  <c r="R211" i="387"/>
  <c r="R212" i="387"/>
  <c r="R213" i="387"/>
  <c r="R214" i="387"/>
  <c r="R215" i="387"/>
  <c r="R216" i="387"/>
  <c r="R217" i="387"/>
  <c r="R218" i="387"/>
  <c r="R219" i="387"/>
  <c r="R220" i="387"/>
  <c r="R221" i="387"/>
  <c r="R222" i="387"/>
  <c r="R223" i="387"/>
  <c r="R224" i="387"/>
  <c r="R225" i="387"/>
  <c r="R226" i="387"/>
  <c r="R227" i="387"/>
  <c r="R228" i="387"/>
  <c r="R229" i="387"/>
  <c r="R230" i="387"/>
  <c r="R231" i="387"/>
  <c r="R232" i="387"/>
  <c r="R233" i="387"/>
  <c r="R234" i="387"/>
  <c r="R235" i="387"/>
  <c r="R236" i="387"/>
  <c r="R237" i="387"/>
  <c r="R238" i="387"/>
  <c r="R239" i="387"/>
  <c r="R240" i="387"/>
  <c r="R241" i="387"/>
  <c r="R242" i="387"/>
  <c r="R243" i="387"/>
  <c r="R244" i="387"/>
  <c r="R245" i="387"/>
  <c r="R246" i="387"/>
  <c r="R247" i="387"/>
  <c r="R248" i="387"/>
  <c r="R249" i="387"/>
  <c r="R250" i="387"/>
  <c r="R251" i="387"/>
  <c r="R252" i="387"/>
  <c r="R253" i="387"/>
  <c r="R254" i="387"/>
  <c r="R255" i="387"/>
  <c r="R256" i="387"/>
  <c r="R257" i="387"/>
  <c r="R258" i="387"/>
  <c r="R259" i="387"/>
  <c r="R260" i="387"/>
  <c r="R261" i="387"/>
  <c r="R262" i="387"/>
  <c r="R263" i="387"/>
  <c r="R264" i="387"/>
  <c r="R265" i="387"/>
  <c r="R266" i="387"/>
  <c r="R267" i="387"/>
  <c r="R268" i="387"/>
  <c r="R269" i="387"/>
  <c r="R270" i="387"/>
  <c r="R271" i="387"/>
  <c r="R272" i="387"/>
  <c r="R273" i="387"/>
  <c r="R274" i="387"/>
  <c r="R275" i="387"/>
  <c r="R276" i="387"/>
  <c r="R277" i="387"/>
  <c r="R278" i="387"/>
  <c r="R279" i="387"/>
  <c r="R280" i="387"/>
  <c r="R281" i="387"/>
  <c r="R282" i="387"/>
  <c r="R283" i="387"/>
  <c r="R284" i="387"/>
  <c r="R285" i="387"/>
  <c r="R286" i="387"/>
  <c r="R287" i="387"/>
  <c r="R288" i="387"/>
  <c r="R289" i="387"/>
  <c r="R290" i="387"/>
  <c r="R291" i="387"/>
  <c r="R292" i="387"/>
  <c r="R293" i="387"/>
  <c r="R294" i="387"/>
  <c r="R295" i="387"/>
  <c r="R296" i="387"/>
  <c r="R297" i="387"/>
  <c r="R298" i="387"/>
  <c r="R299" i="387"/>
  <c r="R300" i="387"/>
  <c r="R301" i="387"/>
  <c r="R302" i="387"/>
  <c r="R303" i="387"/>
  <c r="R304" i="387"/>
  <c r="R305" i="387"/>
  <c r="R306" i="387"/>
  <c r="R307" i="387"/>
  <c r="R308" i="387"/>
  <c r="R309" i="387"/>
  <c r="R310" i="387"/>
  <c r="R311" i="387"/>
  <c r="R312" i="387"/>
  <c r="R313" i="387"/>
  <c r="R314" i="387"/>
  <c r="R315" i="387"/>
  <c r="R316" i="387"/>
  <c r="R317" i="387"/>
  <c r="R318" i="387"/>
  <c r="R319" i="387"/>
  <c r="R320" i="387"/>
  <c r="R321" i="387"/>
  <c r="R322" i="387"/>
  <c r="R323" i="387"/>
  <c r="R324" i="387"/>
  <c r="R325" i="387"/>
  <c r="R326" i="387"/>
  <c r="R327" i="387"/>
  <c r="R328" i="387"/>
  <c r="R329" i="387"/>
  <c r="R330" i="387"/>
  <c r="R331" i="387"/>
  <c r="R332" i="387"/>
  <c r="R333" i="387"/>
  <c r="R334" i="387"/>
  <c r="R335" i="387"/>
  <c r="R336" i="387"/>
  <c r="R337" i="387"/>
  <c r="R338" i="387"/>
  <c r="R339" i="387"/>
  <c r="R340" i="387"/>
  <c r="R341" i="387"/>
  <c r="R342" i="387"/>
  <c r="R343" i="387"/>
  <c r="R344" i="387"/>
  <c r="R345" i="387"/>
  <c r="R346" i="387"/>
  <c r="R347" i="387"/>
  <c r="R348" i="387"/>
  <c r="R349" i="387"/>
  <c r="R350" i="387"/>
  <c r="R351" i="387"/>
  <c r="R352" i="387"/>
  <c r="R353" i="387"/>
  <c r="R354" i="387"/>
  <c r="R355" i="387"/>
  <c r="R356" i="387"/>
  <c r="R357" i="387"/>
  <c r="R358" i="387"/>
  <c r="R359" i="387"/>
  <c r="R360" i="387"/>
  <c r="R361" i="387"/>
  <c r="R362" i="387"/>
  <c r="R363" i="387"/>
  <c r="R364" i="387"/>
  <c r="R365" i="387"/>
  <c r="R366" i="387"/>
  <c r="R367" i="387"/>
  <c r="R368" i="387"/>
  <c r="R369" i="387"/>
  <c r="R370" i="387"/>
  <c r="R371" i="387"/>
  <c r="R372" i="387"/>
  <c r="R373" i="387"/>
  <c r="R374" i="387"/>
  <c r="R375" i="387"/>
  <c r="R376" i="387"/>
  <c r="R377" i="387"/>
  <c r="R378" i="387"/>
  <c r="R379" i="387"/>
  <c r="R380" i="387"/>
  <c r="R381" i="387"/>
  <c r="R382" i="387"/>
  <c r="R383" i="387"/>
  <c r="R384" i="387"/>
  <c r="R385" i="387"/>
  <c r="R386" i="387"/>
  <c r="R387" i="387"/>
  <c r="R388" i="387"/>
  <c r="R389" i="387"/>
  <c r="R390" i="387"/>
  <c r="R391" i="387"/>
  <c r="R392" i="387"/>
  <c r="R393" i="387"/>
  <c r="R394" i="387"/>
  <c r="R395" i="387"/>
  <c r="R396" i="387"/>
  <c r="R397" i="387"/>
  <c r="R398" i="387"/>
  <c r="R399" i="387"/>
  <c r="R400" i="387"/>
  <c r="R401" i="387"/>
  <c r="R402" i="387"/>
  <c r="R403" i="387"/>
  <c r="R404" i="387"/>
  <c r="R405" i="387"/>
  <c r="R406" i="387"/>
  <c r="R407" i="387"/>
  <c r="R408" i="387"/>
  <c r="R409" i="387"/>
  <c r="R410" i="387"/>
  <c r="R411" i="387"/>
  <c r="R412" i="387"/>
  <c r="R413" i="387"/>
  <c r="R414" i="387"/>
  <c r="R415" i="387"/>
  <c r="R416" i="387"/>
  <c r="R417" i="387"/>
  <c r="R418" i="387"/>
  <c r="R419" i="387"/>
  <c r="R420" i="387"/>
  <c r="R421" i="387"/>
  <c r="R422" i="387"/>
  <c r="R423" i="387"/>
  <c r="R424" i="387"/>
  <c r="R425" i="387"/>
  <c r="R426" i="387"/>
  <c r="R427" i="387"/>
  <c r="R428" i="387"/>
  <c r="R429" i="387"/>
  <c r="R430" i="387"/>
  <c r="R431" i="387"/>
  <c r="R432" i="387"/>
  <c r="R433" i="387"/>
  <c r="R434" i="387"/>
  <c r="R435" i="387"/>
  <c r="R436" i="387"/>
  <c r="R437" i="387"/>
  <c r="R438" i="387"/>
  <c r="R439" i="387"/>
  <c r="R440" i="387"/>
  <c r="R441" i="387"/>
  <c r="R442" i="387"/>
  <c r="R443" i="387"/>
  <c r="R444" i="387"/>
  <c r="R445" i="387"/>
  <c r="R446" i="387"/>
  <c r="R447" i="387"/>
  <c r="R448" i="387"/>
  <c r="R449" i="387"/>
  <c r="R450" i="387"/>
  <c r="R451" i="387"/>
  <c r="R452" i="387"/>
  <c r="R453" i="387"/>
  <c r="R454" i="387"/>
  <c r="R455" i="387"/>
  <c r="R456" i="387"/>
  <c r="R457" i="387"/>
  <c r="R458" i="387"/>
  <c r="R459" i="387"/>
  <c r="R460" i="387"/>
  <c r="R461" i="387"/>
  <c r="R462" i="387"/>
  <c r="R463" i="387"/>
  <c r="R464" i="387"/>
  <c r="R465" i="387"/>
  <c r="R466" i="387"/>
  <c r="R467" i="387"/>
  <c r="R468" i="387"/>
  <c r="R469" i="387"/>
  <c r="R470" i="387"/>
  <c r="R471" i="387"/>
  <c r="R472" i="387"/>
  <c r="R473" i="387"/>
  <c r="R474" i="387"/>
  <c r="R475" i="387"/>
  <c r="R476" i="387"/>
  <c r="R477" i="387"/>
  <c r="R478" i="387"/>
  <c r="R479" i="387"/>
  <c r="R480" i="387"/>
  <c r="R481" i="387"/>
  <c r="R482" i="387"/>
  <c r="R483" i="387"/>
  <c r="R484" i="387"/>
  <c r="R485" i="387"/>
  <c r="R486" i="387"/>
  <c r="R487" i="387"/>
  <c r="R488" i="387"/>
  <c r="R489" i="387"/>
  <c r="R490" i="387"/>
  <c r="R491" i="387"/>
  <c r="R492" i="387"/>
  <c r="R493" i="387"/>
  <c r="R494" i="387"/>
  <c r="R495" i="387"/>
  <c r="R496" i="387"/>
  <c r="R497" i="387"/>
  <c r="R498" i="387"/>
  <c r="R499" i="387"/>
  <c r="R500" i="387"/>
  <c r="R501" i="387"/>
  <c r="R502" i="387"/>
  <c r="R503" i="387"/>
  <c r="R504" i="387"/>
  <c r="R505" i="387"/>
  <c r="R506" i="387"/>
  <c r="R507" i="387"/>
  <c r="R508" i="387"/>
  <c r="R509" i="387"/>
  <c r="R510" i="387"/>
  <c r="R511" i="387"/>
  <c r="R512" i="387"/>
  <c r="R513" i="387"/>
  <c r="R514" i="387"/>
  <c r="R515" i="387"/>
  <c r="R516" i="387"/>
  <c r="R517" i="387"/>
  <c r="R518" i="387"/>
  <c r="R519" i="387"/>
  <c r="R520" i="387"/>
  <c r="R521" i="387"/>
  <c r="R522" i="387"/>
  <c r="R523" i="387"/>
  <c r="R524" i="387"/>
  <c r="R525" i="387"/>
  <c r="R526" i="387"/>
  <c r="R527" i="387"/>
  <c r="R528" i="387"/>
  <c r="R529" i="387"/>
  <c r="R530" i="387"/>
  <c r="R531" i="387"/>
  <c r="R532" i="387"/>
  <c r="R533" i="387"/>
  <c r="R534" i="387"/>
  <c r="R535" i="387"/>
  <c r="R536" i="387"/>
  <c r="R537" i="387"/>
  <c r="R538" i="387"/>
  <c r="R539" i="387"/>
  <c r="R540" i="387"/>
  <c r="R541" i="387"/>
  <c r="R542" i="387"/>
  <c r="R543" i="387"/>
  <c r="R544" i="387"/>
  <c r="R545" i="387"/>
  <c r="R546" i="387"/>
  <c r="R547" i="387"/>
  <c r="R548" i="387"/>
  <c r="R549" i="387"/>
  <c r="R550" i="387"/>
  <c r="R551" i="387"/>
  <c r="R552" i="387"/>
  <c r="R553" i="387"/>
  <c r="R554" i="387"/>
  <c r="R555" i="387"/>
  <c r="R556" i="387"/>
  <c r="R557" i="387"/>
  <c r="R558" i="387"/>
  <c r="R559" i="387"/>
  <c r="R560" i="387"/>
  <c r="R561" i="387"/>
  <c r="R562" i="387"/>
  <c r="R563" i="387"/>
  <c r="R564" i="387"/>
  <c r="R565" i="387"/>
  <c r="R566" i="387"/>
  <c r="R567" i="387"/>
  <c r="R568" i="387"/>
  <c r="R569" i="387"/>
  <c r="R570" i="387"/>
  <c r="R571" i="387"/>
  <c r="R572" i="387"/>
  <c r="R573" i="387"/>
  <c r="R574" i="387"/>
  <c r="R575" i="387"/>
  <c r="R576" i="387"/>
  <c r="R577" i="387"/>
  <c r="R578" i="387"/>
  <c r="R579" i="387"/>
  <c r="R580" i="387"/>
  <c r="R581" i="387"/>
  <c r="R582" i="387"/>
  <c r="R583" i="387"/>
  <c r="R584" i="387"/>
  <c r="R585" i="387"/>
  <c r="R586" i="387"/>
  <c r="R587" i="387"/>
  <c r="R588" i="387"/>
  <c r="R589" i="387"/>
  <c r="R590" i="387"/>
  <c r="R591" i="387"/>
  <c r="R592" i="387"/>
  <c r="R593" i="387"/>
  <c r="R594" i="387"/>
  <c r="R595" i="387"/>
  <c r="R596" i="387"/>
  <c r="R597" i="387"/>
  <c r="R598" i="387"/>
  <c r="R599" i="387"/>
  <c r="R600" i="387"/>
  <c r="R601" i="387"/>
  <c r="R602" i="387"/>
  <c r="R603" i="387"/>
  <c r="R604" i="387"/>
  <c r="R605" i="387"/>
  <c r="R606" i="387"/>
  <c r="R607" i="387"/>
  <c r="R608" i="387"/>
  <c r="R609" i="387"/>
  <c r="R610" i="387"/>
  <c r="R611" i="387"/>
  <c r="R612" i="387"/>
  <c r="R613" i="387"/>
  <c r="R614" i="387"/>
  <c r="R615" i="387"/>
  <c r="R616" i="387"/>
  <c r="R617" i="387"/>
  <c r="R618" i="387"/>
  <c r="R619" i="387"/>
  <c r="R620" i="387"/>
  <c r="R621" i="387"/>
  <c r="R622" i="387"/>
  <c r="R623" i="387"/>
  <c r="R624" i="387"/>
  <c r="R625" i="387"/>
  <c r="R626" i="387"/>
  <c r="R627" i="387"/>
  <c r="AA627" i="387" s="1"/>
  <c r="R628" i="387"/>
  <c r="R629" i="387"/>
  <c r="R630" i="387"/>
  <c r="R631" i="387"/>
  <c r="R632" i="387"/>
  <c r="R633" i="387"/>
  <c r="R634" i="387"/>
  <c r="R635" i="387"/>
  <c r="R636" i="387"/>
  <c r="R637" i="387"/>
  <c r="R638" i="387"/>
  <c r="R639" i="387"/>
  <c r="R640" i="387"/>
  <c r="R641" i="387"/>
  <c r="R642" i="387"/>
  <c r="R643" i="387"/>
  <c r="R644" i="387"/>
  <c r="R645" i="387"/>
  <c r="R646" i="387"/>
  <c r="R647" i="387"/>
  <c r="R648" i="387"/>
  <c r="R649" i="387"/>
  <c r="R650" i="387"/>
  <c r="R651" i="387"/>
  <c r="R652" i="387"/>
  <c r="R653" i="387"/>
  <c r="R654" i="387"/>
  <c r="R655" i="387"/>
  <c r="R656" i="387"/>
  <c r="R657" i="387"/>
  <c r="R658" i="387"/>
  <c r="R659" i="387"/>
  <c r="R660" i="387"/>
  <c r="R661" i="387"/>
  <c r="R662" i="387"/>
  <c r="R663" i="387"/>
  <c r="R664" i="387"/>
  <c r="R665" i="387"/>
  <c r="R666" i="387"/>
  <c r="R667" i="387"/>
  <c r="R668" i="387"/>
  <c r="R669" i="387"/>
  <c r="R670" i="387"/>
  <c r="R671" i="387"/>
  <c r="R672" i="387"/>
  <c r="R673" i="387"/>
  <c r="R674" i="387"/>
  <c r="R675" i="387"/>
  <c r="R676" i="387"/>
  <c r="R677" i="387"/>
  <c r="R678" i="387"/>
  <c r="R679" i="387"/>
  <c r="R680" i="387"/>
  <c r="R681" i="387"/>
  <c r="R682" i="387"/>
  <c r="R683" i="387"/>
  <c r="R684" i="387"/>
  <c r="R685" i="387"/>
  <c r="R686" i="387"/>
  <c r="R687" i="387"/>
  <c r="R688" i="387"/>
  <c r="R689" i="387"/>
  <c r="R690" i="387"/>
  <c r="R691" i="387"/>
  <c r="R692" i="387"/>
  <c r="R693" i="387"/>
  <c r="R694" i="387"/>
  <c r="R695" i="387"/>
  <c r="R696" i="387"/>
  <c r="R697" i="387"/>
  <c r="R698" i="387"/>
  <c r="R699" i="387"/>
  <c r="R700" i="387"/>
  <c r="R701" i="387"/>
  <c r="R702" i="387"/>
  <c r="R703" i="387"/>
  <c r="R704" i="387"/>
  <c r="R705" i="387"/>
  <c r="R706" i="387"/>
  <c r="R707" i="387"/>
  <c r="R708" i="387"/>
  <c r="R709" i="387"/>
  <c r="R710" i="387"/>
  <c r="R711" i="387"/>
  <c r="R712" i="387"/>
  <c r="R713" i="387"/>
  <c r="R714" i="387"/>
  <c r="R715" i="387"/>
  <c r="R716" i="387"/>
  <c r="R717" i="387"/>
  <c r="R718" i="387"/>
  <c r="R719" i="387"/>
  <c r="R720" i="387"/>
  <c r="R721" i="387"/>
  <c r="R722" i="387"/>
  <c r="R723" i="387"/>
  <c r="R724" i="387"/>
  <c r="R2" i="387"/>
  <c r="M3" i="387"/>
  <c r="M4" i="387"/>
  <c r="M5" i="387"/>
  <c r="M6" i="387"/>
  <c r="M7" i="387"/>
  <c r="M8" i="387"/>
  <c r="M9" i="387"/>
  <c r="M10" i="387"/>
  <c r="M11" i="387"/>
  <c r="M12" i="387"/>
  <c r="M13" i="387"/>
  <c r="M14" i="387"/>
  <c r="M15" i="387"/>
  <c r="M16" i="387"/>
  <c r="M17" i="387"/>
  <c r="M18" i="387"/>
  <c r="M19" i="387"/>
  <c r="M20" i="387"/>
  <c r="M21" i="387"/>
  <c r="M22" i="387"/>
  <c r="M23" i="387"/>
  <c r="M24" i="387"/>
  <c r="M25" i="387"/>
  <c r="M26" i="387"/>
  <c r="M27" i="387"/>
  <c r="M28" i="387"/>
  <c r="M29" i="387"/>
  <c r="M30" i="387"/>
  <c r="M31" i="387"/>
  <c r="M32" i="387"/>
  <c r="M33" i="387"/>
  <c r="M34" i="387"/>
  <c r="M35" i="387"/>
  <c r="M36" i="387"/>
  <c r="M37" i="387"/>
  <c r="M38" i="387"/>
  <c r="M39" i="387"/>
  <c r="M40" i="387"/>
  <c r="M41" i="387"/>
  <c r="M42" i="387"/>
  <c r="M43" i="387"/>
  <c r="M44" i="387"/>
  <c r="M45" i="387"/>
  <c r="M46" i="387"/>
  <c r="M47" i="387"/>
  <c r="M48" i="387"/>
  <c r="M49" i="387"/>
  <c r="M50" i="387"/>
  <c r="M51" i="387"/>
  <c r="M52" i="387"/>
  <c r="M53" i="387"/>
  <c r="M54" i="387"/>
  <c r="M55" i="387"/>
  <c r="M56" i="387"/>
  <c r="M57" i="387"/>
  <c r="M58" i="387"/>
  <c r="M59" i="387"/>
  <c r="M60" i="387"/>
  <c r="M61" i="387"/>
  <c r="M62" i="387"/>
  <c r="M63" i="387"/>
  <c r="M64" i="387"/>
  <c r="M65" i="387"/>
  <c r="M66" i="387"/>
  <c r="M67" i="387"/>
  <c r="M68" i="387"/>
  <c r="M69" i="387"/>
  <c r="M70" i="387"/>
  <c r="M71" i="387"/>
  <c r="M72" i="387"/>
  <c r="M73" i="387"/>
  <c r="M74" i="387"/>
  <c r="M75" i="387"/>
  <c r="M76" i="387"/>
  <c r="M77" i="387"/>
  <c r="M78" i="387"/>
  <c r="M79" i="387"/>
  <c r="M80" i="387"/>
  <c r="M81" i="387"/>
  <c r="M82" i="387"/>
  <c r="M83" i="387"/>
  <c r="M84" i="387"/>
  <c r="M85" i="387"/>
  <c r="M86" i="387"/>
  <c r="M87" i="387"/>
  <c r="M88" i="387"/>
  <c r="M89" i="387"/>
  <c r="M90" i="387"/>
  <c r="M91" i="387"/>
  <c r="M92" i="387"/>
  <c r="M93" i="387"/>
  <c r="M94" i="387"/>
  <c r="M95" i="387"/>
  <c r="M96" i="387"/>
  <c r="M97" i="387"/>
  <c r="M98" i="387"/>
  <c r="M99" i="387"/>
  <c r="M100" i="387"/>
  <c r="M101" i="387"/>
  <c r="M102" i="387"/>
  <c r="M103" i="387"/>
  <c r="M104" i="387"/>
  <c r="M105" i="387"/>
  <c r="M106" i="387"/>
  <c r="M107" i="387"/>
  <c r="M108" i="387"/>
  <c r="M109" i="387"/>
  <c r="M110" i="387"/>
  <c r="M111" i="387"/>
  <c r="M112" i="387"/>
  <c r="M113" i="387"/>
  <c r="M114" i="387"/>
  <c r="M115" i="387"/>
  <c r="M116" i="387"/>
  <c r="M117" i="387"/>
  <c r="M118" i="387"/>
  <c r="M119" i="387"/>
  <c r="M120" i="387"/>
  <c r="M121" i="387"/>
  <c r="M122" i="387"/>
  <c r="M123" i="387"/>
  <c r="M124" i="387"/>
  <c r="M125" i="387"/>
  <c r="M126" i="387"/>
  <c r="M127" i="387"/>
  <c r="M128" i="387"/>
  <c r="M129" i="387"/>
  <c r="M130" i="387"/>
  <c r="M131" i="387"/>
  <c r="M132" i="387"/>
  <c r="M133" i="387"/>
  <c r="M134" i="387"/>
  <c r="M135" i="387"/>
  <c r="M136" i="387"/>
  <c r="M137" i="387"/>
  <c r="M138" i="387"/>
  <c r="M139" i="387"/>
  <c r="M140" i="387"/>
  <c r="M141" i="387"/>
  <c r="M142" i="387"/>
  <c r="M143" i="387"/>
  <c r="M144" i="387"/>
  <c r="M145" i="387"/>
  <c r="M146" i="387"/>
  <c r="M147" i="387"/>
  <c r="M148" i="387"/>
  <c r="M149" i="387"/>
  <c r="M150" i="387"/>
  <c r="M151" i="387"/>
  <c r="M152" i="387"/>
  <c r="M153" i="387"/>
  <c r="M154" i="387"/>
  <c r="M155" i="387"/>
  <c r="M156" i="387"/>
  <c r="M157" i="387"/>
  <c r="M158" i="387"/>
  <c r="M159" i="387"/>
  <c r="M160" i="387"/>
  <c r="M161" i="387"/>
  <c r="M162" i="387"/>
  <c r="M163" i="387"/>
  <c r="M164" i="387"/>
  <c r="M165" i="387"/>
  <c r="M166" i="387"/>
  <c r="M167" i="387"/>
  <c r="M168" i="387"/>
  <c r="M169" i="387"/>
  <c r="M170" i="387"/>
  <c r="M171" i="387"/>
  <c r="M172" i="387"/>
  <c r="M173" i="387"/>
  <c r="M174" i="387"/>
  <c r="M175" i="387"/>
  <c r="M176" i="387"/>
  <c r="M177" i="387"/>
  <c r="M178" i="387"/>
  <c r="M179" i="387"/>
  <c r="M180" i="387"/>
  <c r="M181" i="387"/>
  <c r="M182" i="387"/>
  <c r="M183" i="387"/>
  <c r="M184" i="387"/>
  <c r="M185" i="387"/>
  <c r="M186" i="387"/>
  <c r="M187" i="387"/>
  <c r="M188" i="387"/>
  <c r="M189" i="387"/>
  <c r="M190" i="387"/>
  <c r="M191" i="387"/>
  <c r="M192" i="387"/>
  <c r="M193" i="387"/>
  <c r="M194" i="387"/>
  <c r="M195" i="387"/>
  <c r="M196" i="387"/>
  <c r="M197" i="387"/>
  <c r="M198" i="387"/>
  <c r="M199" i="387"/>
  <c r="M200" i="387"/>
  <c r="M201" i="387"/>
  <c r="M202" i="387"/>
  <c r="M203" i="387"/>
  <c r="M204" i="387"/>
  <c r="M205" i="387"/>
  <c r="M206" i="387"/>
  <c r="M207" i="387"/>
  <c r="M208" i="387"/>
  <c r="M209" i="387"/>
  <c r="M210" i="387"/>
  <c r="M211" i="387"/>
  <c r="M212" i="387"/>
  <c r="M213" i="387"/>
  <c r="M214" i="387"/>
  <c r="M215" i="387"/>
  <c r="M216" i="387"/>
  <c r="M217" i="387"/>
  <c r="M218" i="387"/>
  <c r="M219" i="387"/>
  <c r="M220" i="387"/>
  <c r="M221" i="387"/>
  <c r="M222" i="387"/>
  <c r="M223" i="387"/>
  <c r="M224" i="387"/>
  <c r="M225" i="387"/>
  <c r="M226" i="387"/>
  <c r="M227" i="387"/>
  <c r="M228" i="387"/>
  <c r="M229" i="387"/>
  <c r="M230" i="387"/>
  <c r="M231" i="387"/>
  <c r="M232" i="387"/>
  <c r="M233" i="387"/>
  <c r="M234" i="387"/>
  <c r="M235" i="387"/>
  <c r="M236" i="387"/>
  <c r="M237" i="387"/>
  <c r="M238" i="387"/>
  <c r="M239" i="387"/>
  <c r="M240" i="387"/>
  <c r="M241" i="387"/>
  <c r="M242" i="387"/>
  <c r="M243" i="387"/>
  <c r="M244" i="387"/>
  <c r="M245" i="387"/>
  <c r="M246" i="387"/>
  <c r="M247" i="387"/>
  <c r="M248" i="387"/>
  <c r="M249" i="387"/>
  <c r="M250" i="387"/>
  <c r="M251" i="387"/>
  <c r="M252" i="387"/>
  <c r="M253" i="387"/>
  <c r="M254" i="387"/>
  <c r="M255" i="387"/>
  <c r="M256" i="387"/>
  <c r="M257" i="387"/>
  <c r="M258" i="387"/>
  <c r="M259" i="387"/>
  <c r="M260" i="387"/>
  <c r="M261" i="387"/>
  <c r="M262" i="387"/>
  <c r="M263" i="387"/>
  <c r="M264" i="387"/>
  <c r="M265" i="387"/>
  <c r="M266" i="387"/>
  <c r="M267" i="387"/>
  <c r="M268" i="387"/>
  <c r="M269" i="387"/>
  <c r="M270" i="387"/>
  <c r="M271" i="387"/>
  <c r="M272" i="387"/>
  <c r="M273" i="387"/>
  <c r="M274" i="387"/>
  <c r="M275" i="387"/>
  <c r="M276" i="387"/>
  <c r="M277" i="387"/>
  <c r="M278" i="387"/>
  <c r="M279" i="387"/>
  <c r="M280" i="387"/>
  <c r="M281" i="387"/>
  <c r="M282" i="387"/>
  <c r="M283" i="387"/>
  <c r="M284" i="387"/>
  <c r="M285" i="387"/>
  <c r="M286" i="387"/>
  <c r="M287" i="387"/>
  <c r="M288" i="387"/>
  <c r="M289" i="387"/>
  <c r="M290" i="387"/>
  <c r="M291" i="387"/>
  <c r="M292" i="387"/>
  <c r="M293" i="387"/>
  <c r="M294" i="387"/>
  <c r="M295" i="387"/>
  <c r="M296" i="387"/>
  <c r="M297" i="387"/>
  <c r="M298" i="387"/>
  <c r="M299" i="387"/>
  <c r="M300" i="387"/>
  <c r="M301" i="387"/>
  <c r="M302" i="387"/>
  <c r="M303" i="387"/>
  <c r="M304" i="387"/>
  <c r="M305" i="387"/>
  <c r="M306" i="387"/>
  <c r="M307" i="387"/>
  <c r="M308" i="387"/>
  <c r="M309" i="387"/>
  <c r="M310" i="387"/>
  <c r="M311" i="387"/>
  <c r="M312" i="387"/>
  <c r="M313" i="387"/>
  <c r="M314" i="387"/>
  <c r="M315" i="387"/>
  <c r="M316" i="387"/>
  <c r="M317" i="387"/>
  <c r="M318" i="387"/>
  <c r="M319" i="387"/>
  <c r="M320" i="387"/>
  <c r="M321" i="387"/>
  <c r="M322" i="387"/>
  <c r="M323" i="387"/>
  <c r="M324" i="387"/>
  <c r="M325" i="387"/>
  <c r="M326" i="387"/>
  <c r="M327" i="387"/>
  <c r="M328" i="387"/>
  <c r="M329" i="387"/>
  <c r="M330" i="387"/>
  <c r="M331" i="387"/>
  <c r="M332" i="387"/>
  <c r="M333" i="387"/>
  <c r="M334" i="387"/>
  <c r="M335" i="387"/>
  <c r="M336" i="387"/>
  <c r="M337" i="387"/>
  <c r="M338" i="387"/>
  <c r="M339" i="387"/>
  <c r="M340" i="387"/>
  <c r="M341" i="387"/>
  <c r="M342" i="387"/>
  <c r="M343" i="387"/>
  <c r="M344" i="387"/>
  <c r="M345" i="387"/>
  <c r="M346" i="387"/>
  <c r="M347" i="387"/>
  <c r="M348" i="387"/>
  <c r="M349" i="387"/>
  <c r="M350" i="387"/>
  <c r="M351" i="387"/>
  <c r="M352" i="387"/>
  <c r="M353" i="387"/>
  <c r="M354" i="387"/>
  <c r="M355" i="387"/>
  <c r="M356" i="387"/>
  <c r="M357" i="387"/>
  <c r="M358" i="387"/>
  <c r="M359" i="387"/>
  <c r="M360" i="387"/>
  <c r="M361" i="387"/>
  <c r="M362" i="387"/>
  <c r="M363" i="387"/>
  <c r="M364" i="387"/>
  <c r="M365" i="387"/>
  <c r="M366" i="387"/>
  <c r="M367" i="387"/>
  <c r="M368" i="387"/>
  <c r="M369" i="387"/>
  <c r="M370" i="387"/>
  <c r="M371" i="387"/>
  <c r="M372" i="387"/>
  <c r="M373" i="387"/>
  <c r="M374" i="387"/>
  <c r="M375" i="387"/>
  <c r="M376" i="387"/>
  <c r="M377" i="387"/>
  <c r="M378" i="387"/>
  <c r="M379" i="387"/>
  <c r="M380" i="387"/>
  <c r="M381" i="387"/>
  <c r="M382" i="387"/>
  <c r="M383" i="387"/>
  <c r="M384" i="387"/>
  <c r="M385" i="387"/>
  <c r="M386" i="387"/>
  <c r="M387" i="387"/>
  <c r="M388" i="387"/>
  <c r="M389" i="387"/>
  <c r="M390" i="387"/>
  <c r="M391" i="387"/>
  <c r="M392" i="387"/>
  <c r="M393" i="387"/>
  <c r="M394" i="387"/>
  <c r="M395" i="387"/>
  <c r="M396" i="387"/>
  <c r="M397" i="387"/>
  <c r="M398" i="387"/>
  <c r="M399" i="387"/>
  <c r="M400" i="387"/>
  <c r="M401" i="387"/>
  <c r="M402" i="387"/>
  <c r="M403" i="387"/>
  <c r="M404" i="387"/>
  <c r="M405" i="387"/>
  <c r="M406" i="387"/>
  <c r="M407" i="387"/>
  <c r="M408" i="387"/>
  <c r="M409" i="387"/>
  <c r="M410" i="387"/>
  <c r="M411" i="387"/>
  <c r="M412" i="387"/>
  <c r="M413" i="387"/>
  <c r="M414" i="387"/>
  <c r="M415" i="387"/>
  <c r="M416" i="387"/>
  <c r="M417" i="387"/>
  <c r="M418" i="387"/>
  <c r="M419" i="387"/>
  <c r="M420" i="387"/>
  <c r="M421" i="387"/>
  <c r="M422" i="387"/>
  <c r="M423" i="387"/>
  <c r="M424" i="387"/>
  <c r="M425" i="387"/>
  <c r="M426" i="387"/>
  <c r="M427" i="387"/>
  <c r="M428" i="387"/>
  <c r="M429" i="387"/>
  <c r="M430" i="387"/>
  <c r="M431" i="387"/>
  <c r="M432" i="387"/>
  <c r="M433" i="387"/>
  <c r="M434" i="387"/>
  <c r="M435" i="387"/>
  <c r="M436" i="387"/>
  <c r="M437" i="387"/>
  <c r="M438" i="387"/>
  <c r="M439" i="387"/>
  <c r="M440" i="387"/>
  <c r="M441" i="387"/>
  <c r="M442" i="387"/>
  <c r="M443" i="387"/>
  <c r="M444" i="387"/>
  <c r="M445" i="387"/>
  <c r="M446" i="387"/>
  <c r="M447" i="387"/>
  <c r="M448" i="387"/>
  <c r="M449" i="387"/>
  <c r="M450" i="387"/>
  <c r="M451" i="387"/>
  <c r="M452" i="387"/>
  <c r="M453" i="387"/>
  <c r="M454" i="387"/>
  <c r="M455" i="387"/>
  <c r="M456" i="387"/>
  <c r="M457" i="387"/>
  <c r="M458" i="387"/>
  <c r="M459" i="387"/>
  <c r="M460" i="387"/>
  <c r="M461" i="387"/>
  <c r="M462" i="387"/>
  <c r="M463" i="387"/>
  <c r="M464" i="387"/>
  <c r="M465" i="387"/>
  <c r="M466" i="387"/>
  <c r="M467" i="387"/>
  <c r="M468" i="387"/>
  <c r="M469" i="387"/>
  <c r="M470" i="387"/>
  <c r="M471" i="387"/>
  <c r="M472" i="387"/>
  <c r="M473" i="387"/>
  <c r="M474" i="387"/>
  <c r="M475" i="387"/>
  <c r="M476" i="387"/>
  <c r="M477" i="387"/>
  <c r="M478" i="387"/>
  <c r="M479" i="387"/>
  <c r="M480" i="387"/>
  <c r="M481" i="387"/>
  <c r="M482" i="387"/>
  <c r="M483" i="387"/>
  <c r="M484" i="387"/>
  <c r="M485" i="387"/>
  <c r="M486" i="387"/>
  <c r="M487" i="387"/>
  <c r="M488" i="387"/>
  <c r="M489" i="387"/>
  <c r="M490" i="387"/>
  <c r="M491" i="387"/>
  <c r="M492" i="387"/>
  <c r="M493" i="387"/>
  <c r="M494" i="387"/>
  <c r="M495" i="387"/>
  <c r="M496" i="387"/>
  <c r="M497" i="387"/>
  <c r="M498" i="387"/>
  <c r="M499" i="387"/>
  <c r="M500" i="387"/>
  <c r="M501" i="387"/>
  <c r="M502" i="387"/>
  <c r="M503" i="387"/>
  <c r="M504" i="387"/>
  <c r="M505" i="387"/>
  <c r="M506" i="387"/>
  <c r="M507" i="387"/>
  <c r="M508" i="387"/>
  <c r="M509" i="387"/>
  <c r="M510" i="387"/>
  <c r="M511" i="387"/>
  <c r="M512" i="387"/>
  <c r="M513" i="387"/>
  <c r="M514" i="387"/>
  <c r="M515" i="387"/>
  <c r="M516" i="387"/>
  <c r="M517" i="387"/>
  <c r="M518" i="387"/>
  <c r="M519" i="387"/>
  <c r="M520" i="387"/>
  <c r="M521" i="387"/>
  <c r="M522" i="387"/>
  <c r="M523" i="387"/>
  <c r="M524" i="387"/>
  <c r="M525" i="387"/>
  <c r="M526" i="387"/>
  <c r="M527" i="387"/>
  <c r="M528" i="387"/>
  <c r="M529" i="387"/>
  <c r="M530" i="387"/>
  <c r="M531" i="387"/>
  <c r="M532" i="387"/>
  <c r="M533" i="387"/>
  <c r="M534" i="387"/>
  <c r="M535" i="387"/>
  <c r="M536" i="387"/>
  <c r="M537" i="387"/>
  <c r="M538" i="387"/>
  <c r="M539" i="387"/>
  <c r="M540" i="387"/>
  <c r="M541" i="387"/>
  <c r="M542" i="387"/>
  <c r="M543" i="387"/>
  <c r="M544" i="387"/>
  <c r="M545" i="387"/>
  <c r="M546" i="387"/>
  <c r="M547" i="387"/>
  <c r="M548" i="387"/>
  <c r="M549" i="387"/>
  <c r="M550" i="387"/>
  <c r="M551" i="387"/>
  <c r="M552" i="387"/>
  <c r="M553" i="387"/>
  <c r="M554" i="387"/>
  <c r="M555" i="387"/>
  <c r="M556" i="387"/>
  <c r="M557" i="387"/>
  <c r="M558" i="387"/>
  <c r="M559" i="387"/>
  <c r="M560" i="387"/>
  <c r="M561" i="387"/>
  <c r="M562" i="387"/>
  <c r="M563" i="387"/>
  <c r="M564" i="387"/>
  <c r="M565" i="387"/>
  <c r="M566" i="387"/>
  <c r="M567" i="387"/>
  <c r="M568" i="387"/>
  <c r="M569" i="387"/>
  <c r="M570" i="387"/>
  <c r="M571" i="387"/>
  <c r="M572" i="387"/>
  <c r="M573" i="387"/>
  <c r="M574" i="387"/>
  <c r="M575" i="387"/>
  <c r="M576" i="387"/>
  <c r="M577" i="387"/>
  <c r="M578" i="387"/>
  <c r="M579" i="387"/>
  <c r="M580" i="387"/>
  <c r="M581" i="387"/>
  <c r="M582" i="387"/>
  <c r="M583" i="387"/>
  <c r="M584" i="387"/>
  <c r="M585" i="387"/>
  <c r="M586" i="387"/>
  <c r="M587" i="387"/>
  <c r="M588" i="387"/>
  <c r="M589" i="387"/>
  <c r="M590" i="387"/>
  <c r="M591" i="387"/>
  <c r="M592" i="387"/>
  <c r="M593" i="387"/>
  <c r="M594" i="387"/>
  <c r="M595" i="387"/>
  <c r="M596" i="387"/>
  <c r="M597" i="387"/>
  <c r="M598" i="387"/>
  <c r="M599" i="387"/>
  <c r="M600" i="387"/>
  <c r="M601" i="387"/>
  <c r="M602" i="387"/>
  <c r="M603" i="387"/>
  <c r="M604" i="387"/>
  <c r="M605" i="387"/>
  <c r="M606" i="387"/>
  <c r="M607" i="387"/>
  <c r="M608" i="387"/>
  <c r="M609" i="387"/>
  <c r="M610" i="387"/>
  <c r="M611" i="387"/>
  <c r="M612" i="387"/>
  <c r="M613" i="387"/>
  <c r="M614" i="387"/>
  <c r="M615" i="387"/>
  <c r="M616" i="387"/>
  <c r="M617" i="387"/>
  <c r="M618" i="387"/>
  <c r="M619" i="387"/>
  <c r="M620" i="387"/>
  <c r="M621" i="387"/>
  <c r="M622" i="387"/>
  <c r="M623" i="387"/>
  <c r="M624" i="387"/>
  <c r="M625" i="387"/>
  <c r="M626" i="387"/>
  <c r="M627" i="387"/>
  <c r="M628" i="387"/>
  <c r="M629" i="387"/>
  <c r="M630" i="387"/>
  <c r="M631" i="387"/>
  <c r="M632" i="387"/>
  <c r="M633" i="387"/>
  <c r="M634" i="387"/>
  <c r="M635" i="387"/>
  <c r="M636" i="387"/>
  <c r="M637" i="387"/>
  <c r="M638" i="387"/>
  <c r="M639" i="387"/>
  <c r="M640" i="387"/>
  <c r="M641" i="387"/>
  <c r="M642" i="387"/>
  <c r="M643" i="387"/>
  <c r="M644" i="387"/>
  <c r="M645" i="387"/>
  <c r="M646" i="387"/>
  <c r="M647" i="387"/>
  <c r="M648" i="387"/>
  <c r="M649" i="387"/>
  <c r="M650" i="387"/>
  <c r="M651" i="387"/>
  <c r="M652" i="387"/>
  <c r="M653" i="387"/>
  <c r="M654" i="387"/>
  <c r="M655" i="387"/>
  <c r="M656" i="387"/>
  <c r="M657" i="387"/>
  <c r="M658" i="387"/>
  <c r="M659" i="387"/>
  <c r="M660" i="387"/>
  <c r="M661" i="387"/>
  <c r="M662" i="387"/>
  <c r="M663" i="387"/>
  <c r="M664" i="387"/>
  <c r="M665" i="387"/>
  <c r="M666" i="387"/>
  <c r="M667" i="387"/>
  <c r="M668" i="387"/>
  <c r="M669" i="387"/>
  <c r="M670" i="387"/>
  <c r="M671" i="387"/>
  <c r="M672" i="387"/>
  <c r="M673" i="387"/>
  <c r="M674" i="387"/>
  <c r="M675" i="387"/>
  <c r="M676" i="387"/>
  <c r="M677" i="387"/>
  <c r="M678" i="387"/>
  <c r="M679" i="387"/>
  <c r="M680" i="387"/>
  <c r="M681" i="387"/>
  <c r="M682" i="387"/>
  <c r="M683" i="387"/>
  <c r="M684" i="387"/>
  <c r="M685" i="387"/>
  <c r="M686" i="387"/>
  <c r="M687" i="387"/>
  <c r="M688" i="387"/>
  <c r="M689" i="387"/>
  <c r="M690" i="387"/>
  <c r="M691" i="387"/>
  <c r="M692" i="387"/>
  <c r="M693" i="387"/>
  <c r="M694" i="387"/>
  <c r="M695" i="387"/>
  <c r="M696" i="387"/>
  <c r="M697" i="387"/>
  <c r="M698" i="387"/>
  <c r="M699" i="387"/>
  <c r="M700" i="387"/>
  <c r="M701" i="387"/>
  <c r="M702" i="387"/>
  <c r="M703" i="387"/>
  <c r="M704" i="387"/>
  <c r="M705" i="387"/>
  <c r="M706" i="387"/>
  <c r="M707" i="387"/>
  <c r="M708" i="387"/>
  <c r="M709" i="387"/>
  <c r="M710" i="387"/>
  <c r="M711" i="387"/>
  <c r="M712" i="387"/>
  <c r="M713" i="387"/>
  <c r="M714" i="387"/>
  <c r="M715" i="387"/>
  <c r="M716" i="387"/>
  <c r="M717" i="387"/>
  <c r="M718" i="387"/>
  <c r="M719" i="387"/>
  <c r="M720" i="387"/>
  <c r="M721" i="387"/>
  <c r="M722" i="387"/>
  <c r="M723" i="387"/>
  <c r="M724" i="387"/>
  <c r="M2" i="387"/>
  <c r="E3" i="387"/>
  <c r="F3" i="387" s="1"/>
  <c r="E4" i="387"/>
  <c r="F4" i="387" s="1"/>
  <c r="E5" i="387"/>
  <c r="F5" i="387" s="1"/>
  <c r="E6" i="387"/>
  <c r="F6" i="387" s="1"/>
  <c r="E7" i="387"/>
  <c r="F7" i="387" s="1"/>
  <c r="E8" i="387"/>
  <c r="F8" i="387" s="1"/>
  <c r="E9" i="387"/>
  <c r="F9" i="387" s="1"/>
  <c r="E10" i="387"/>
  <c r="F10" i="387" s="1"/>
  <c r="E11" i="387"/>
  <c r="F11" i="387" s="1"/>
  <c r="E12" i="387"/>
  <c r="F12" i="387" s="1"/>
  <c r="E13" i="387"/>
  <c r="F13" i="387" s="1"/>
  <c r="E14" i="387"/>
  <c r="F14" i="387" s="1"/>
  <c r="E15" i="387"/>
  <c r="F15" i="387" s="1"/>
  <c r="E16" i="387"/>
  <c r="F16" i="387" s="1"/>
  <c r="E17" i="387"/>
  <c r="F17" i="387" s="1"/>
  <c r="E18" i="387"/>
  <c r="F18" i="387" s="1"/>
  <c r="E19" i="387"/>
  <c r="F19" i="387" s="1"/>
  <c r="E20" i="387"/>
  <c r="F20" i="387" s="1"/>
  <c r="E21" i="387"/>
  <c r="F21" i="387" s="1"/>
  <c r="E22" i="387"/>
  <c r="F22" i="387" s="1"/>
  <c r="E23" i="387"/>
  <c r="F23" i="387" s="1"/>
  <c r="E24" i="387"/>
  <c r="F24" i="387" s="1"/>
  <c r="E25" i="387"/>
  <c r="F25" i="387" s="1"/>
  <c r="E26" i="387"/>
  <c r="F26" i="387" s="1"/>
  <c r="E27" i="387"/>
  <c r="F27" i="387" s="1"/>
  <c r="E28" i="387"/>
  <c r="F28" i="387" s="1"/>
  <c r="E29" i="387"/>
  <c r="F29" i="387" s="1"/>
  <c r="E30" i="387"/>
  <c r="F30" i="387" s="1"/>
  <c r="E31" i="387"/>
  <c r="F31" i="387" s="1"/>
  <c r="E32" i="387"/>
  <c r="F32" i="387" s="1"/>
  <c r="E33" i="387"/>
  <c r="F33" i="387" s="1"/>
  <c r="E34" i="387"/>
  <c r="F34" i="387" s="1"/>
  <c r="E35" i="387"/>
  <c r="F35" i="387" s="1"/>
  <c r="E36" i="387"/>
  <c r="F36" i="387" s="1"/>
  <c r="E37" i="387"/>
  <c r="F37" i="387" s="1"/>
  <c r="E38" i="387"/>
  <c r="F38" i="387" s="1"/>
  <c r="E39" i="387"/>
  <c r="F39" i="387" s="1"/>
  <c r="E40" i="387"/>
  <c r="F40" i="387" s="1"/>
  <c r="E41" i="387"/>
  <c r="F41" i="387" s="1"/>
  <c r="E42" i="387"/>
  <c r="F42" i="387" s="1"/>
  <c r="E43" i="387"/>
  <c r="F43" i="387" s="1"/>
  <c r="E44" i="387"/>
  <c r="F44" i="387" s="1"/>
  <c r="E45" i="387"/>
  <c r="F45" i="387" s="1"/>
  <c r="E46" i="387"/>
  <c r="F46" i="387" s="1"/>
  <c r="E47" i="387"/>
  <c r="F47" i="387" s="1"/>
  <c r="E48" i="387"/>
  <c r="F48" i="387" s="1"/>
  <c r="E49" i="387"/>
  <c r="F49" i="387" s="1"/>
  <c r="E50" i="387"/>
  <c r="F50" i="387" s="1"/>
  <c r="E51" i="387"/>
  <c r="F51" i="387" s="1"/>
  <c r="E52" i="387"/>
  <c r="F52" i="387" s="1"/>
  <c r="E53" i="387"/>
  <c r="F53" i="387" s="1"/>
  <c r="E54" i="387"/>
  <c r="F54" i="387" s="1"/>
  <c r="E55" i="387"/>
  <c r="F55" i="387" s="1"/>
  <c r="E56" i="387"/>
  <c r="F56" i="387" s="1"/>
  <c r="E57" i="387"/>
  <c r="F57" i="387" s="1"/>
  <c r="E58" i="387"/>
  <c r="F58" i="387" s="1"/>
  <c r="E59" i="387"/>
  <c r="F59" i="387" s="1"/>
  <c r="E60" i="387"/>
  <c r="F60" i="387" s="1"/>
  <c r="E61" i="387"/>
  <c r="F61" i="387" s="1"/>
  <c r="E62" i="387"/>
  <c r="F62" i="387" s="1"/>
  <c r="E63" i="387"/>
  <c r="F63" i="387" s="1"/>
  <c r="E64" i="387"/>
  <c r="F64" i="387" s="1"/>
  <c r="E65" i="387"/>
  <c r="F65" i="387" s="1"/>
  <c r="E66" i="387"/>
  <c r="F66" i="387" s="1"/>
  <c r="E67" i="387"/>
  <c r="F67" i="387" s="1"/>
  <c r="E68" i="387"/>
  <c r="F68" i="387" s="1"/>
  <c r="E69" i="387"/>
  <c r="F69" i="387" s="1"/>
  <c r="E70" i="387"/>
  <c r="F70" i="387" s="1"/>
  <c r="E71" i="387"/>
  <c r="F71" i="387" s="1"/>
  <c r="E72" i="387"/>
  <c r="F72" i="387" s="1"/>
  <c r="E73" i="387"/>
  <c r="F73" i="387" s="1"/>
  <c r="E74" i="387"/>
  <c r="F74" i="387" s="1"/>
  <c r="E75" i="387"/>
  <c r="F75" i="387" s="1"/>
  <c r="E76" i="387"/>
  <c r="F76" i="387" s="1"/>
  <c r="E77" i="387"/>
  <c r="F77" i="387" s="1"/>
  <c r="E78" i="387"/>
  <c r="F78" i="387" s="1"/>
  <c r="E79" i="387"/>
  <c r="F79" i="387" s="1"/>
  <c r="E80" i="387"/>
  <c r="F80" i="387" s="1"/>
  <c r="E81" i="387"/>
  <c r="F81" i="387" s="1"/>
  <c r="E82" i="387"/>
  <c r="F82" i="387" s="1"/>
  <c r="E83" i="387"/>
  <c r="F83" i="387" s="1"/>
  <c r="E84" i="387"/>
  <c r="F84" i="387" s="1"/>
  <c r="E85" i="387"/>
  <c r="F85" i="387" s="1"/>
  <c r="E86" i="387"/>
  <c r="F86" i="387" s="1"/>
  <c r="E87" i="387"/>
  <c r="F87" i="387" s="1"/>
  <c r="E88" i="387"/>
  <c r="F88" i="387" s="1"/>
  <c r="E89" i="387"/>
  <c r="F89" i="387" s="1"/>
  <c r="E90" i="387"/>
  <c r="F90" i="387" s="1"/>
  <c r="E91" i="387"/>
  <c r="F91" i="387" s="1"/>
  <c r="E92" i="387"/>
  <c r="F92" i="387" s="1"/>
  <c r="E93" i="387"/>
  <c r="F93" i="387" s="1"/>
  <c r="E94" i="387"/>
  <c r="F94" i="387" s="1"/>
  <c r="E95" i="387"/>
  <c r="F95" i="387" s="1"/>
  <c r="E96" i="387"/>
  <c r="F96" i="387" s="1"/>
  <c r="E97" i="387"/>
  <c r="F97" i="387" s="1"/>
  <c r="E98" i="387"/>
  <c r="F98" i="387" s="1"/>
  <c r="E99" i="387"/>
  <c r="F99" i="387" s="1"/>
  <c r="E100" i="387"/>
  <c r="F100" i="387" s="1"/>
  <c r="E101" i="387"/>
  <c r="F101" i="387" s="1"/>
  <c r="E102" i="387"/>
  <c r="F102" i="387" s="1"/>
  <c r="E103" i="387"/>
  <c r="F103" i="387" s="1"/>
  <c r="E104" i="387"/>
  <c r="F104" i="387" s="1"/>
  <c r="E105" i="387"/>
  <c r="F105" i="387" s="1"/>
  <c r="E106" i="387"/>
  <c r="F106" i="387" s="1"/>
  <c r="E107" i="387"/>
  <c r="F107" i="387" s="1"/>
  <c r="E108" i="387"/>
  <c r="F108" i="387" s="1"/>
  <c r="E109" i="387"/>
  <c r="F109" i="387" s="1"/>
  <c r="E110" i="387"/>
  <c r="F110" i="387" s="1"/>
  <c r="E111" i="387"/>
  <c r="F111" i="387" s="1"/>
  <c r="E112" i="387"/>
  <c r="F112" i="387" s="1"/>
  <c r="E113" i="387"/>
  <c r="F113" i="387" s="1"/>
  <c r="E114" i="387"/>
  <c r="F114" i="387" s="1"/>
  <c r="E115" i="387"/>
  <c r="F115" i="387" s="1"/>
  <c r="E116" i="387"/>
  <c r="F116" i="387" s="1"/>
  <c r="E117" i="387"/>
  <c r="F117" i="387" s="1"/>
  <c r="E118" i="387"/>
  <c r="F118" i="387" s="1"/>
  <c r="E119" i="387"/>
  <c r="F119" i="387" s="1"/>
  <c r="E120" i="387"/>
  <c r="F120" i="387" s="1"/>
  <c r="E121" i="387"/>
  <c r="F121" i="387" s="1"/>
  <c r="E122" i="387"/>
  <c r="F122" i="387" s="1"/>
  <c r="E123" i="387"/>
  <c r="F123" i="387" s="1"/>
  <c r="E124" i="387"/>
  <c r="F124" i="387" s="1"/>
  <c r="E125" i="387"/>
  <c r="F125" i="387" s="1"/>
  <c r="E126" i="387"/>
  <c r="F126" i="387" s="1"/>
  <c r="E127" i="387"/>
  <c r="F127" i="387" s="1"/>
  <c r="E128" i="387"/>
  <c r="F128" i="387" s="1"/>
  <c r="E129" i="387"/>
  <c r="F129" i="387" s="1"/>
  <c r="E130" i="387"/>
  <c r="F130" i="387" s="1"/>
  <c r="E131" i="387"/>
  <c r="F131" i="387" s="1"/>
  <c r="E132" i="387"/>
  <c r="F132" i="387" s="1"/>
  <c r="E133" i="387"/>
  <c r="F133" i="387" s="1"/>
  <c r="E134" i="387"/>
  <c r="F134" i="387" s="1"/>
  <c r="E135" i="387"/>
  <c r="F135" i="387" s="1"/>
  <c r="E136" i="387"/>
  <c r="F136" i="387" s="1"/>
  <c r="E137" i="387"/>
  <c r="F137" i="387" s="1"/>
  <c r="E138" i="387"/>
  <c r="F138" i="387" s="1"/>
  <c r="E139" i="387"/>
  <c r="F139" i="387" s="1"/>
  <c r="E140" i="387"/>
  <c r="F140" i="387" s="1"/>
  <c r="E141" i="387"/>
  <c r="F141" i="387" s="1"/>
  <c r="E142" i="387"/>
  <c r="F142" i="387" s="1"/>
  <c r="E143" i="387"/>
  <c r="F143" i="387" s="1"/>
  <c r="E144" i="387"/>
  <c r="F144" i="387" s="1"/>
  <c r="E145" i="387"/>
  <c r="F145" i="387" s="1"/>
  <c r="E146" i="387"/>
  <c r="F146" i="387" s="1"/>
  <c r="E147" i="387"/>
  <c r="F147" i="387" s="1"/>
  <c r="E148" i="387"/>
  <c r="F148" i="387" s="1"/>
  <c r="E149" i="387"/>
  <c r="F149" i="387" s="1"/>
  <c r="E150" i="387"/>
  <c r="F150" i="387" s="1"/>
  <c r="E151" i="387"/>
  <c r="F151" i="387" s="1"/>
  <c r="E152" i="387"/>
  <c r="F152" i="387" s="1"/>
  <c r="E153" i="387"/>
  <c r="F153" i="387" s="1"/>
  <c r="E154" i="387"/>
  <c r="F154" i="387" s="1"/>
  <c r="E155" i="387"/>
  <c r="F155" i="387" s="1"/>
  <c r="E156" i="387"/>
  <c r="F156" i="387" s="1"/>
  <c r="E157" i="387"/>
  <c r="F157" i="387" s="1"/>
  <c r="E158" i="387"/>
  <c r="F158" i="387" s="1"/>
  <c r="E159" i="387"/>
  <c r="F159" i="387" s="1"/>
  <c r="E160" i="387"/>
  <c r="F160" i="387" s="1"/>
  <c r="E161" i="387"/>
  <c r="F161" i="387" s="1"/>
  <c r="E162" i="387"/>
  <c r="F162" i="387" s="1"/>
  <c r="E163" i="387"/>
  <c r="F163" i="387" s="1"/>
  <c r="E164" i="387"/>
  <c r="F164" i="387" s="1"/>
  <c r="E165" i="387"/>
  <c r="F165" i="387" s="1"/>
  <c r="E166" i="387"/>
  <c r="F166" i="387" s="1"/>
  <c r="E167" i="387"/>
  <c r="F167" i="387" s="1"/>
  <c r="E168" i="387"/>
  <c r="F168" i="387" s="1"/>
  <c r="E169" i="387"/>
  <c r="F169" i="387" s="1"/>
  <c r="E170" i="387"/>
  <c r="F170" i="387" s="1"/>
  <c r="E171" i="387"/>
  <c r="F171" i="387" s="1"/>
  <c r="E172" i="387"/>
  <c r="F172" i="387" s="1"/>
  <c r="E173" i="387"/>
  <c r="F173" i="387" s="1"/>
  <c r="E174" i="387"/>
  <c r="F174" i="387" s="1"/>
  <c r="E175" i="387"/>
  <c r="F175" i="387" s="1"/>
  <c r="E176" i="387"/>
  <c r="F176" i="387" s="1"/>
  <c r="E177" i="387"/>
  <c r="F177" i="387" s="1"/>
  <c r="E178" i="387"/>
  <c r="F178" i="387" s="1"/>
  <c r="E179" i="387"/>
  <c r="F179" i="387" s="1"/>
  <c r="E180" i="387"/>
  <c r="F180" i="387" s="1"/>
  <c r="E181" i="387"/>
  <c r="F181" i="387" s="1"/>
  <c r="E182" i="387"/>
  <c r="F182" i="387" s="1"/>
  <c r="E183" i="387"/>
  <c r="F183" i="387" s="1"/>
  <c r="E184" i="387"/>
  <c r="F184" i="387" s="1"/>
  <c r="E185" i="387"/>
  <c r="F185" i="387" s="1"/>
  <c r="E186" i="387"/>
  <c r="F186" i="387" s="1"/>
  <c r="E187" i="387"/>
  <c r="F187" i="387" s="1"/>
  <c r="E188" i="387"/>
  <c r="F188" i="387" s="1"/>
  <c r="E189" i="387"/>
  <c r="F189" i="387" s="1"/>
  <c r="E190" i="387"/>
  <c r="F190" i="387" s="1"/>
  <c r="E191" i="387"/>
  <c r="F191" i="387" s="1"/>
  <c r="E192" i="387"/>
  <c r="F192" i="387" s="1"/>
  <c r="E193" i="387"/>
  <c r="F193" i="387" s="1"/>
  <c r="E194" i="387"/>
  <c r="F194" i="387" s="1"/>
  <c r="E195" i="387"/>
  <c r="F195" i="387" s="1"/>
  <c r="E196" i="387"/>
  <c r="F196" i="387" s="1"/>
  <c r="E197" i="387"/>
  <c r="F197" i="387" s="1"/>
  <c r="E198" i="387"/>
  <c r="F198" i="387" s="1"/>
  <c r="E199" i="387"/>
  <c r="F199" i="387" s="1"/>
  <c r="E200" i="387"/>
  <c r="F200" i="387" s="1"/>
  <c r="E201" i="387"/>
  <c r="F201" i="387" s="1"/>
  <c r="E202" i="387"/>
  <c r="F202" i="387" s="1"/>
  <c r="E203" i="387"/>
  <c r="F203" i="387" s="1"/>
  <c r="E204" i="387"/>
  <c r="F204" i="387" s="1"/>
  <c r="E205" i="387"/>
  <c r="F205" i="387" s="1"/>
  <c r="E206" i="387"/>
  <c r="F206" i="387" s="1"/>
  <c r="E207" i="387"/>
  <c r="F207" i="387" s="1"/>
  <c r="E208" i="387"/>
  <c r="F208" i="387" s="1"/>
  <c r="E209" i="387"/>
  <c r="F209" i="387" s="1"/>
  <c r="E210" i="387"/>
  <c r="F210" i="387" s="1"/>
  <c r="E211" i="387"/>
  <c r="F211" i="387" s="1"/>
  <c r="E212" i="387"/>
  <c r="F212" i="387" s="1"/>
  <c r="E213" i="387"/>
  <c r="F213" i="387" s="1"/>
  <c r="E214" i="387"/>
  <c r="F214" i="387" s="1"/>
  <c r="E215" i="387"/>
  <c r="F215" i="387" s="1"/>
  <c r="E216" i="387"/>
  <c r="F216" i="387" s="1"/>
  <c r="E217" i="387"/>
  <c r="F217" i="387" s="1"/>
  <c r="E218" i="387"/>
  <c r="F218" i="387" s="1"/>
  <c r="E219" i="387"/>
  <c r="F219" i="387" s="1"/>
  <c r="E220" i="387"/>
  <c r="F220" i="387" s="1"/>
  <c r="E221" i="387"/>
  <c r="F221" i="387" s="1"/>
  <c r="E222" i="387"/>
  <c r="F222" i="387" s="1"/>
  <c r="E223" i="387"/>
  <c r="F223" i="387" s="1"/>
  <c r="E224" i="387"/>
  <c r="F224" i="387" s="1"/>
  <c r="E225" i="387"/>
  <c r="F225" i="387" s="1"/>
  <c r="E226" i="387"/>
  <c r="F226" i="387" s="1"/>
  <c r="E227" i="387"/>
  <c r="F227" i="387" s="1"/>
  <c r="E228" i="387"/>
  <c r="F228" i="387" s="1"/>
  <c r="E229" i="387"/>
  <c r="F229" i="387" s="1"/>
  <c r="E230" i="387"/>
  <c r="F230" i="387" s="1"/>
  <c r="E231" i="387"/>
  <c r="F231" i="387" s="1"/>
  <c r="E232" i="387"/>
  <c r="F232" i="387" s="1"/>
  <c r="E233" i="387"/>
  <c r="F233" i="387" s="1"/>
  <c r="E234" i="387"/>
  <c r="F234" i="387" s="1"/>
  <c r="E235" i="387"/>
  <c r="F235" i="387" s="1"/>
  <c r="E236" i="387"/>
  <c r="F236" i="387" s="1"/>
  <c r="E237" i="387"/>
  <c r="F237" i="387" s="1"/>
  <c r="E238" i="387"/>
  <c r="F238" i="387" s="1"/>
  <c r="E239" i="387"/>
  <c r="F239" i="387" s="1"/>
  <c r="E240" i="387"/>
  <c r="F240" i="387" s="1"/>
  <c r="E241" i="387"/>
  <c r="F241" i="387" s="1"/>
  <c r="E242" i="387"/>
  <c r="F242" i="387" s="1"/>
  <c r="E243" i="387"/>
  <c r="F243" i="387" s="1"/>
  <c r="E244" i="387"/>
  <c r="F244" i="387" s="1"/>
  <c r="E245" i="387"/>
  <c r="F245" i="387" s="1"/>
  <c r="E246" i="387"/>
  <c r="F246" i="387" s="1"/>
  <c r="E247" i="387"/>
  <c r="F247" i="387" s="1"/>
  <c r="E248" i="387"/>
  <c r="F248" i="387" s="1"/>
  <c r="E249" i="387"/>
  <c r="F249" i="387" s="1"/>
  <c r="E250" i="387"/>
  <c r="F250" i="387" s="1"/>
  <c r="E251" i="387"/>
  <c r="F251" i="387" s="1"/>
  <c r="E252" i="387"/>
  <c r="F252" i="387" s="1"/>
  <c r="E253" i="387"/>
  <c r="F253" i="387" s="1"/>
  <c r="E254" i="387"/>
  <c r="F254" i="387" s="1"/>
  <c r="E255" i="387"/>
  <c r="F255" i="387" s="1"/>
  <c r="E256" i="387"/>
  <c r="F256" i="387" s="1"/>
  <c r="E257" i="387"/>
  <c r="F257" i="387" s="1"/>
  <c r="E258" i="387"/>
  <c r="F258" i="387" s="1"/>
  <c r="E259" i="387"/>
  <c r="F259" i="387" s="1"/>
  <c r="E260" i="387"/>
  <c r="F260" i="387" s="1"/>
  <c r="E261" i="387"/>
  <c r="F261" i="387" s="1"/>
  <c r="E262" i="387"/>
  <c r="F262" i="387" s="1"/>
  <c r="E263" i="387"/>
  <c r="F263" i="387" s="1"/>
  <c r="E264" i="387"/>
  <c r="F264" i="387" s="1"/>
  <c r="E265" i="387"/>
  <c r="F265" i="387" s="1"/>
  <c r="E266" i="387"/>
  <c r="F266" i="387" s="1"/>
  <c r="E267" i="387"/>
  <c r="F267" i="387" s="1"/>
  <c r="E268" i="387"/>
  <c r="F268" i="387" s="1"/>
  <c r="E269" i="387"/>
  <c r="F269" i="387" s="1"/>
  <c r="E270" i="387"/>
  <c r="F270" i="387" s="1"/>
  <c r="E271" i="387"/>
  <c r="F271" i="387" s="1"/>
  <c r="E272" i="387"/>
  <c r="F272" i="387" s="1"/>
  <c r="E273" i="387"/>
  <c r="F273" i="387" s="1"/>
  <c r="E274" i="387"/>
  <c r="F274" i="387" s="1"/>
  <c r="E275" i="387"/>
  <c r="F275" i="387" s="1"/>
  <c r="E276" i="387"/>
  <c r="F276" i="387" s="1"/>
  <c r="E277" i="387"/>
  <c r="F277" i="387" s="1"/>
  <c r="E278" i="387"/>
  <c r="F278" i="387" s="1"/>
  <c r="E279" i="387"/>
  <c r="F279" i="387" s="1"/>
  <c r="E280" i="387"/>
  <c r="F280" i="387" s="1"/>
  <c r="E281" i="387"/>
  <c r="F281" i="387" s="1"/>
  <c r="E282" i="387"/>
  <c r="F282" i="387" s="1"/>
  <c r="E283" i="387"/>
  <c r="F283" i="387" s="1"/>
  <c r="E284" i="387"/>
  <c r="F284" i="387" s="1"/>
  <c r="E285" i="387"/>
  <c r="F285" i="387" s="1"/>
  <c r="E286" i="387"/>
  <c r="F286" i="387" s="1"/>
  <c r="E287" i="387"/>
  <c r="F287" i="387" s="1"/>
  <c r="E288" i="387"/>
  <c r="F288" i="387" s="1"/>
  <c r="E289" i="387"/>
  <c r="F289" i="387" s="1"/>
  <c r="E290" i="387"/>
  <c r="F290" i="387" s="1"/>
  <c r="E291" i="387"/>
  <c r="F291" i="387" s="1"/>
  <c r="E292" i="387"/>
  <c r="F292" i="387" s="1"/>
  <c r="E293" i="387"/>
  <c r="F293" i="387" s="1"/>
  <c r="E294" i="387"/>
  <c r="F294" i="387" s="1"/>
  <c r="E295" i="387"/>
  <c r="F295" i="387" s="1"/>
  <c r="E296" i="387"/>
  <c r="F296" i="387" s="1"/>
  <c r="E297" i="387"/>
  <c r="F297" i="387" s="1"/>
  <c r="E298" i="387"/>
  <c r="F298" i="387" s="1"/>
  <c r="E299" i="387"/>
  <c r="F299" i="387" s="1"/>
  <c r="E300" i="387"/>
  <c r="F300" i="387" s="1"/>
  <c r="E301" i="387"/>
  <c r="F301" i="387" s="1"/>
  <c r="E302" i="387"/>
  <c r="F302" i="387" s="1"/>
  <c r="E303" i="387"/>
  <c r="F303" i="387" s="1"/>
  <c r="E304" i="387"/>
  <c r="F304" i="387" s="1"/>
  <c r="E305" i="387"/>
  <c r="F305" i="387" s="1"/>
  <c r="E306" i="387"/>
  <c r="F306" i="387" s="1"/>
  <c r="E307" i="387"/>
  <c r="F307" i="387" s="1"/>
  <c r="E308" i="387"/>
  <c r="F308" i="387" s="1"/>
  <c r="E309" i="387"/>
  <c r="F309" i="387" s="1"/>
  <c r="E310" i="387"/>
  <c r="F310" i="387" s="1"/>
  <c r="E311" i="387"/>
  <c r="F311" i="387" s="1"/>
  <c r="E312" i="387"/>
  <c r="F312" i="387" s="1"/>
  <c r="E313" i="387"/>
  <c r="F313" i="387" s="1"/>
  <c r="E314" i="387"/>
  <c r="F314" i="387" s="1"/>
  <c r="E315" i="387"/>
  <c r="F315" i="387" s="1"/>
  <c r="E316" i="387"/>
  <c r="F316" i="387" s="1"/>
  <c r="E317" i="387"/>
  <c r="F317" i="387" s="1"/>
  <c r="E318" i="387"/>
  <c r="F318" i="387" s="1"/>
  <c r="E319" i="387"/>
  <c r="F319" i="387" s="1"/>
  <c r="E320" i="387"/>
  <c r="F320" i="387" s="1"/>
  <c r="E321" i="387"/>
  <c r="F321" i="387" s="1"/>
  <c r="E322" i="387"/>
  <c r="F322" i="387" s="1"/>
  <c r="E323" i="387"/>
  <c r="F323" i="387" s="1"/>
  <c r="E324" i="387"/>
  <c r="F324" i="387" s="1"/>
  <c r="E325" i="387"/>
  <c r="F325" i="387" s="1"/>
  <c r="E326" i="387"/>
  <c r="F326" i="387" s="1"/>
  <c r="E327" i="387"/>
  <c r="F327" i="387" s="1"/>
  <c r="E328" i="387"/>
  <c r="F328" i="387" s="1"/>
  <c r="E329" i="387"/>
  <c r="F329" i="387" s="1"/>
  <c r="E330" i="387"/>
  <c r="F330" i="387" s="1"/>
  <c r="E331" i="387"/>
  <c r="F331" i="387" s="1"/>
  <c r="E332" i="387"/>
  <c r="F332" i="387" s="1"/>
  <c r="E333" i="387"/>
  <c r="F333" i="387" s="1"/>
  <c r="E334" i="387"/>
  <c r="F334" i="387" s="1"/>
  <c r="E335" i="387"/>
  <c r="F335" i="387" s="1"/>
  <c r="E336" i="387"/>
  <c r="F336" i="387" s="1"/>
  <c r="E337" i="387"/>
  <c r="F337" i="387" s="1"/>
  <c r="E338" i="387"/>
  <c r="F338" i="387" s="1"/>
  <c r="E339" i="387"/>
  <c r="F339" i="387" s="1"/>
  <c r="E340" i="387"/>
  <c r="F340" i="387" s="1"/>
  <c r="E341" i="387"/>
  <c r="F341" i="387" s="1"/>
  <c r="E342" i="387"/>
  <c r="F342" i="387" s="1"/>
  <c r="E343" i="387"/>
  <c r="F343" i="387" s="1"/>
  <c r="E344" i="387"/>
  <c r="F344" i="387" s="1"/>
  <c r="E345" i="387"/>
  <c r="F345" i="387" s="1"/>
  <c r="E346" i="387"/>
  <c r="F346" i="387" s="1"/>
  <c r="E347" i="387"/>
  <c r="F347" i="387" s="1"/>
  <c r="E348" i="387"/>
  <c r="F348" i="387" s="1"/>
  <c r="E349" i="387"/>
  <c r="F349" i="387" s="1"/>
  <c r="E350" i="387"/>
  <c r="F350" i="387" s="1"/>
  <c r="E351" i="387"/>
  <c r="F351" i="387" s="1"/>
  <c r="E352" i="387"/>
  <c r="F352" i="387" s="1"/>
  <c r="E353" i="387"/>
  <c r="F353" i="387" s="1"/>
  <c r="E354" i="387"/>
  <c r="F354" i="387" s="1"/>
  <c r="E355" i="387"/>
  <c r="F355" i="387" s="1"/>
  <c r="E356" i="387"/>
  <c r="F356" i="387" s="1"/>
  <c r="E357" i="387"/>
  <c r="F357" i="387" s="1"/>
  <c r="E358" i="387"/>
  <c r="F358" i="387" s="1"/>
  <c r="E359" i="387"/>
  <c r="F359" i="387" s="1"/>
  <c r="E360" i="387"/>
  <c r="F360" i="387" s="1"/>
  <c r="E361" i="387"/>
  <c r="F361" i="387" s="1"/>
  <c r="E362" i="387"/>
  <c r="F362" i="387" s="1"/>
  <c r="E363" i="387"/>
  <c r="F363" i="387" s="1"/>
  <c r="E364" i="387"/>
  <c r="F364" i="387" s="1"/>
  <c r="E365" i="387"/>
  <c r="F365" i="387" s="1"/>
  <c r="E366" i="387"/>
  <c r="F366" i="387" s="1"/>
  <c r="E367" i="387"/>
  <c r="F367" i="387" s="1"/>
  <c r="E368" i="387"/>
  <c r="F368" i="387" s="1"/>
  <c r="E369" i="387"/>
  <c r="F369" i="387" s="1"/>
  <c r="E370" i="387"/>
  <c r="F370" i="387" s="1"/>
  <c r="E371" i="387"/>
  <c r="F371" i="387" s="1"/>
  <c r="E372" i="387"/>
  <c r="F372" i="387" s="1"/>
  <c r="E373" i="387"/>
  <c r="F373" i="387" s="1"/>
  <c r="E374" i="387"/>
  <c r="F374" i="387" s="1"/>
  <c r="E375" i="387"/>
  <c r="F375" i="387" s="1"/>
  <c r="E376" i="387"/>
  <c r="F376" i="387" s="1"/>
  <c r="E377" i="387"/>
  <c r="F377" i="387" s="1"/>
  <c r="E378" i="387"/>
  <c r="F378" i="387" s="1"/>
  <c r="E379" i="387"/>
  <c r="F379" i="387" s="1"/>
  <c r="E380" i="387"/>
  <c r="F380" i="387" s="1"/>
  <c r="E381" i="387"/>
  <c r="F381" i="387" s="1"/>
  <c r="E382" i="387"/>
  <c r="F382" i="387" s="1"/>
  <c r="E383" i="387"/>
  <c r="F383" i="387" s="1"/>
  <c r="E384" i="387"/>
  <c r="F384" i="387" s="1"/>
  <c r="E385" i="387"/>
  <c r="F385" i="387" s="1"/>
  <c r="E386" i="387"/>
  <c r="F386" i="387" s="1"/>
  <c r="E387" i="387"/>
  <c r="F387" i="387" s="1"/>
  <c r="E388" i="387"/>
  <c r="F388" i="387" s="1"/>
  <c r="E389" i="387"/>
  <c r="F389" i="387" s="1"/>
  <c r="E390" i="387"/>
  <c r="F390" i="387" s="1"/>
  <c r="E391" i="387"/>
  <c r="F391" i="387" s="1"/>
  <c r="E392" i="387"/>
  <c r="F392" i="387" s="1"/>
  <c r="E393" i="387"/>
  <c r="F393" i="387" s="1"/>
  <c r="E394" i="387"/>
  <c r="F394" i="387" s="1"/>
  <c r="E395" i="387"/>
  <c r="F395" i="387" s="1"/>
  <c r="E396" i="387"/>
  <c r="F396" i="387" s="1"/>
  <c r="E397" i="387"/>
  <c r="F397" i="387" s="1"/>
  <c r="E398" i="387"/>
  <c r="F398" i="387" s="1"/>
  <c r="E399" i="387"/>
  <c r="F399" i="387" s="1"/>
  <c r="E400" i="387"/>
  <c r="F400" i="387" s="1"/>
  <c r="E401" i="387"/>
  <c r="F401" i="387" s="1"/>
  <c r="E402" i="387"/>
  <c r="F402" i="387" s="1"/>
  <c r="E403" i="387"/>
  <c r="F403" i="387" s="1"/>
  <c r="E404" i="387"/>
  <c r="F404" i="387" s="1"/>
  <c r="E405" i="387"/>
  <c r="F405" i="387" s="1"/>
  <c r="E406" i="387"/>
  <c r="F406" i="387" s="1"/>
  <c r="E407" i="387"/>
  <c r="F407" i="387" s="1"/>
  <c r="E408" i="387"/>
  <c r="F408" i="387" s="1"/>
  <c r="E409" i="387"/>
  <c r="F409" i="387" s="1"/>
  <c r="E410" i="387"/>
  <c r="F410" i="387" s="1"/>
  <c r="E411" i="387"/>
  <c r="F411" i="387" s="1"/>
  <c r="E412" i="387"/>
  <c r="F412" i="387" s="1"/>
  <c r="E413" i="387"/>
  <c r="F413" i="387" s="1"/>
  <c r="E414" i="387"/>
  <c r="F414" i="387" s="1"/>
  <c r="E415" i="387"/>
  <c r="F415" i="387" s="1"/>
  <c r="E416" i="387"/>
  <c r="F416" i="387" s="1"/>
  <c r="E417" i="387"/>
  <c r="F417" i="387" s="1"/>
  <c r="E418" i="387"/>
  <c r="F418" i="387" s="1"/>
  <c r="E419" i="387"/>
  <c r="F419" i="387" s="1"/>
  <c r="E420" i="387"/>
  <c r="F420" i="387" s="1"/>
  <c r="E421" i="387"/>
  <c r="F421" i="387" s="1"/>
  <c r="E422" i="387"/>
  <c r="F422" i="387" s="1"/>
  <c r="E423" i="387"/>
  <c r="F423" i="387" s="1"/>
  <c r="E424" i="387"/>
  <c r="F424" i="387" s="1"/>
  <c r="E425" i="387"/>
  <c r="F425" i="387" s="1"/>
  <c r="E426" i="387"/>
  <c r="F426" i="387" s="1"/>
  <c r="E427" i="387"/>
  <c r="F427" i="387" s="1"/>
  <c r="E428" i="387"/>
  <c r="F428" i="387" s="1"/>
  <c r="E429" i="387"/>
  <c r="F429" i="387" s="1"/>
  <c r="E430" i="387"/>
  <c r="F430" i="387" s="1"/>
  <c r="E431" i="387"/>
  <c r="F431" i="387" s="1"/>
  <c r="E432" i="387"/>
  <c r="F432" i="387" s="1"/>
  <c r="E433" i="387"/>
  <c r="F433" i="387" s="1"/>
  <c r="E434" i="387"/>
  <c r="F434" i="387" s="1"/>
  <c r="E435" i="387"/>
  <c r="F435" i="387" s="1"/>
  <c r="E436" i="387"/>
  <c r="F436" i="387" s="1"/>
  <c r="E437" i="387"/>
  <c r="F437" i="387" s="1"/>
  <c r="E438" i="387"/>
  <c r="F438" i="387" s="1"/>
  <c r="E439" i="387"/>
  <c r="F439" i="387" s="1"/>
  <c r="E440" i="387"/>
  <c r="F440" i="387" s="1"/>
  <c r="E441" i="387"/>
  <c r="F441" i="387" s="1"/>
  <c r="E442" i="387"/>
  <c r="F442" i="387" s="1"/>
  <c r="E443" i="387"/>
  <c r="F443" i="387" s="1"/>
  <c r="E444" i="387"/>
  <c r="F444" i="387" s="1"/>
  <c r="E445" i="387"/>
  <c r="F445" i="387" s="1"/>
  <c r="E446" i="387"/>
  <c r="F446" i="387" s="1"/>
  <c r="E447" i="387"/>
  <c r="F447" i="387" s="1"/>
  <c r="E448" i="387"/>
  <c r="F448" i="387" s="1"/>
  <c r="E449" i="387"/>
  <c r="F449" i="387" s="1"/>
  <c r="E450" i="387"/>
  <c r="F450" i="387" s="1"/>
  <c r="E451" i="387"/>
  <c r="F451" i="387" s="1"/>
  <c r="E452" i="387"/>
  <c r="F452" i="387" s="1"/>
  <c r="E453" i="387"/>
  <c r="F453" i="387" s="1"/>
  <c r="E454" i="387"/>
  <c r="F454" i="387" s="1"/>
  <c r="E455" i="387"/>
  <c r="F455" i="387" s="1"/>
  <c r="E456" i="387"/>
  <c r="F456" i="387" s="1"/>
  <c r="E457" i="387"/>
  <c r="F457" i="387" s="1"/>
  <c r="E458" i="387"/>
  <c r="F458" i="387" s="1"/>
  <c r="E459" i="387"/>
  <c r="F459" i="387" s="1"/>
  <c r="E460" i="387"/>
  <c r="F460" i="387" s="1"/>
  <c r="E461" i="387"/>
  <c r="F461" i="387" s="1"/>
  <c r="E462" i="387"/>
  <c r="F462" i="387" s="1"/>
  <c r="E463" i="387"/>
  <c r="F463" i="387" s="1"/>
  <c r="E464" i="387"/>
  <c r="F464" i="387" s="1"/>
  <c r="E465" i="387"/>
  <c r="F465" i="387" s="1"/>
  <c r="E466" i="387"/>
  <c r="F466" i="387" s="1"/>
  <c r="E467" i="387"/>
  <c r="F467" i="387" s="1"/>
  <c r="E468" i="387"/>
  <c r="F468" i="387" s="1"/>
  <c r="E469" i="387"/>
  <c r="F469" i="387" s="1"/>
  <c r="E470" i="387"/>
  <c r="F470" i="387" s="1"/>
  <c r="E471" i="387"/>
  <c r="F471" i="387" s="1"/>
  <c r="E472" i="387"/>
  <c r="F472" i="387" s="1"/>
  <c r="E473" i="387"/>
  <c r="F473" i="387" s="1"/>
  <c r="E474" i="387"/>
  <c r="F474" i="387" s="1"/>
  <c r="E475" i="387"/>
  <c r="F475" i="387" s="1"/>
  <c r="E476" i="387"/>
  <c r="F476" i="387" s="1"/>
  <c r="E477" i="387"/>
  <c r="F477" i="387" s="1"/>
  <c r="E478" i="387"/>
  <c r="F478" i="387" s="1"/>
  <c r="E479" i="387"/>
  <c r="F479" i="387" s="1"/>
  <c r="E480" i="387"/>
  <c r="F480" i="387" s="1"/>
  <c r="E481" i="387"/>
  <c r="F481" i="387" s="1"/>
  <c r="E482" i="387"/>
  <c r="F482" i="387" s="1"/>
  <c r="E483" i="387"/>
  <c r="F483" i="387" s="1"/>
  <c r="E484" i="387"/>
  <c r="F484" i="387" s="1"/>
  <c r="E485" i="387"/>
  <c r="F485" i="387" s="1"/>
  <c r="E486" i="387"/>
  <c r="F486" i="387" s="1"/>
  <c r="E487" i="387"/>
  <c r="F487" i="387" s="1"/>
  <c r="E488" i="387"/>
  <c r="F488" i="387" s="1"/>
  <c r="E489" i="387"/>
  <c r="F489" i="387" s="1"/>
  <c r="E490" i="387"/>
  <c r="F490" i="387" s="1"/>
  <c r="E491" i="387"/>
  <c r="F491" i="387" s="1"/>
  <c r="E492" i="387"/>
  <c r="F492" i="387" s="1"/>
  <c r="E493" i="387"/>
  <c r="F493" i="387" s="1"/>
  <c r="E494" i="387"/>
  <c r="F494" i="387" s="1"/>
  <c r="E495" i="387"/>
  <c r="F495" i="387" s="1"/>
  <c r="E496" i="387"/>
  <c r="F496" i="387" s="1"/>
  <c r="E497" i="387"/>
  <c r="F497" i="387" s="1"/>
  <c r="E498" i="387"/>
  <c r="F498" i="387" s="1"/>
  <c r="E499" i="387"/>
  <c r="F499" i="387" s="1"/>
  <c r="E500" i="387"/>
  <c r="F500" i="387" s="1"/>
  <c r="E501" i="387"/>
  <c r="F501" i="387" s="1"/>
  <c r="E502" i="387"/>
  <c r="F502" i="387" s="1"/>
  <c r="E503" i="387"/>
  <c r="F503" i="387" s="1"/>
  <c r="E504" i="387"/>
  <c r="F504" i="387" s="1"/>
  <c r="E505" i="387"/>
  <c r="F505" i="387" s="1"/>
  <c r="E506" i="387"/>
  <c r="F506" i="387" s="1"/>
  <c r="E507" i="387"/>
  <c r="F507" i="387" s="1"/>
  <c r="E508" i="387"/>
  <c r="F508" i="387" s="1"/>
  <c r="E509" i="387"/>
  <c r="F509" i="387" s="1"/>
  <c r="E510" i="387"/>
  <c r="F510" i="387" s="1"/>
  <c r="E511" i="387"/>
  <c r="F511" i="387" s="1"/>
  <c r="E512" i="387"/>
  <c r="F512" i="387" s="1"/>
  <c r="E513" i="387"/>
  <c r="F513" i="387" s="1"/>
  <c r="E514" i="387"/>
  <c r="F514" i="387" s="1"/>
  <c r="E515" i="387"/>
  <c r="F515" i="387" s="1"/>
  <c r="E516" i="387"/>
  <c r="F516" i="387" s="1"/>
  <c r="E517" i="387"/>
  <c r="F517" i="387" s="1"/>
  <c r="E518" i="387"/>
  <c r="F518" i="387" s="1"/>
  <c r="E519" i="387"/>
  <c r="F519" i="387" s="1"/>
  <c r="E520" i="387"/>
  <c r="F520" i="387" s="1"/>
  <c r="E521" i="387"/>
  <c r="F521" i="387" s="1"/>
  <c r="E522" i="387"/>
  <c r="F522" i="387" s="1"/>
  <c r="E523" i="387"/>
  <c r="F523" i="387" s="1"/>
  <c r="E524" i="387"/>
  <c r="F524" i="387" s="1"/>
  <c r="E525" i="387"/>
  <c r="F525" i="387" s="1"/>
  <c r="E526" i="387"/>
  <c r="F526" i="387" s="1"/>
  <c r="E527" i="387"/>
  <c r="F527" i="387" s="1"/>
  <c r="E528" i="387"/>
  <c r="F528" i="387" s="1"/>
  <c r="E529" i="387"/>
  <c r="F529" i="387" s="1"/>
  <c r="E530" i="387"/>
  <c r="F530" i="387" s="1"/>
  <c r="E531" i="387"/>
  <c r="F531" i="387" s="1"/>
  <c r="E532" i="387"/>
  <c r="F532" i="387" s="1"/>
  <c r="E533" i="387"/>
  <c r="F533" i="387" s="1"/>
  <c r="E534" i="387"/>
  <c r="F534" i="387" s="1"/>
  <c r="E535" i="387"/>
  <c r="F535" i="387" s="1"/>
  <c r="E536" i="387"/>
  <c r="F536" i="387" s="1"/>
  <c r="E537" i="387"/>
  <c r="F537" i="387" s="1"/>
  <c r="E538" i="387"/>
  <c r="F538" i="387" s="1"/>
  <c r="E539" i="387"/>
  <c r="F539" i="387" s="1"/>
  <c r="E540" i="387"/>
  <c r="F540" i="387" s="1"/>
  <c r="E541" i="387"/>
  <c r="F541" i="387" s="1"/>
  <c r="E542" i="387"/>
  <c r="F542" i="387" s="1"/>
  <c r="E543" i="387"/>
  <c r="F543" i="387" s="1"/>
  <c r="E544" i="387"/>
  <c r="F544" i="387" s="1"/>
  <c r="E545" i="387"/>
  <c r="F545" i="387" s="1"/>
  <c r="E546" i="387"/>
  <c r="F546" i="387" s="1"/>
  <c r="E547" i="387"/>
  <c r="F547" i="387" s="1"/>
  <c r="E548" i="387"/>
  <c r="F548" i="387" s="1"/>
  <c r="E549" i="387"/>
  <c r="F549" i="387" s="1"/>
  <c r="E550" i="387"/>
  <c r="F550" i="387" s="1"/>
  <c r="E551" i="387"/>
  <c r="F551" i="387" s="1"/>
  <c r="E552" i="387"/>
  <c r="F552" i="387" s="1"/>
  <c r="E553" i="387"/>
  <c r="F553" i="387" s="1"/>
  <c r="E554" i="387"/>
  <c r="F554" i="387" s="1"/>
  <c r="E555" i="387"/>
  <c r="F555" i="387" s="1"/>
  <c r="E556" i="387"/>
  <c r="F556" i="387" s="1"/>
  <c r="E557" i="387"/>
  <c r="F557" i="387" s="1"/>
  <c r="E558" i="387"/>
  <c r="F558" i="387" s="1"/>
  <c r="E559" i="387"/>
  <c r="F559" i="387" s="1"/>
  <c r="E560" i="387"/>
  <c r="F560" i="387" s="1"/>
  <c r="E561" i="387"/>
  <c r="F561" i="387" s="1"/>
  <c r="E562" i="387"/>
  <c r="F562" i="387" s="1"/>
  <c r="E563" i="387"/>
  <c r="F563" i="387" s="1"/>
  <c r="E564" i="387"/>
  <c r="F564" i="387" s="1"/>
  <c r="E565" i="387"/>
  <c r="F565" i="387" s="1"/>
  <c r="E566" i="387"/>
  <c r="F566" i="387" s="1"/>
  <c r="E567" i="387"/>
  <c r="F567" i="387" s="1"/>
  <c r="E568" i="387"/>
  <c r="F568" i="387" s="1"/>
  <c r="E569" i="387"/>
  <c r="F569" i="387" s="1"/>
  <c r="E570" i="387"/>
  <c r="F570" i="387" s="1"/>
  <c r="E571" i="387"/>
  <c r="F571" i="387" s="1"/>
  <c r="E572" i="387"/>
  <c r="F572" i="387" s="1"/>
  <c r="E573" i="387"/>
  <c r="F573" i="387" s="1"/>
  <c r="E574" i="387"/>
  <c r="F574" i="387" s="1"/>
  <c r="E575" i="387"/>
  <c r="F575" i="387" s="1"/>
  <c r="E576" i="387"/>
  <c r="F576" i="387" s="1"/>
  <c r="E577" i="387"/>
  <c r="F577" i="387" s="1"/>
  <c r="E578" i="387"/>
  <c r="F578" i="387" s="1"/>
  <c r="E579" i="387"/>
  <c r="F579" i="387" s="1"/>
  <c r="E580" i="387"/>
  <c r="F580" i="387" s="1"/>
  <c r="E581" i="387"/>
  <c r="F581" i="387" s="1"/>
  <c r="E582" i="387"/>
  <c r="F582" i="387" s="1"/>
  <c r="E583" i="387"/>
  <c r="F583" i="387" s="1"/>
  <c r="E584" i="387"/>
  <c r="F584" i="387" s="1"/>
  <c r="E585" i="387"/>
  <c r="F585" i="387" s="1"/>
  <c r="E586" i="387"/>
  <c r="F586" i="387" s="1"/>
  <c r="E587" i="387"/>
  <c r="F587" i="387" s="1"/>
  <c r="E588" i="387"/>
  <c r="F588" i="387" s="1"/>
  <c r="E589" i="387"/>
  <c r="F589" i="387" s="1"/>
  <c r="E590" i="387"/>
  <c r="F590" i="387" s="1"/>
  <c r="E591" i="387"/>
  <c r="F591" i="387" s="1"/>
  <c r="E592" i="387"/>
  <c r="F592" i="387" s="1"/>
  <c r="E593" i="387"/>
  <c r="F593" i="387" s="1"/>
  <c r="E594" i="387"/>
  <c r="F594" i="387" s="1"/>
  <c r="E595" i="387"/>
  <c r="F595" i="387" s="1"/>
  <c r="E596" i="387"/>
  <c r="F596" i="387" s="1"/>
  <c r="E597" i="387"/>
  <c r="F597" i="387" s="1"/>
  <c r="E598" i="387"/>
  <c r="F598" i="387" s="1"/>
  <c r="E599" i="387"/>
  <c r="F599" i="387" s="1"/>
  <c r="E600" i="387"/>
  <c r="F600" i="387" s="1"/>
  <c r="E601" i="387"/>
  <c r="F601" i="387" s="1"/>
  <c r="E602" i="387"/>
  <c r="F602" i="387" s="1"/>
  <c r="E603" i="387"/>
  <c r="F603" i="387" s="1"/>
  <c r="E604" i="387"/>
  <c r="F604" i="387" s="1"/>
  <c r="E605" i="387"/>
  <c r="F605" i="387" s="1"/>
  <c r="E606" i="387"/>
  <c r="F606" i="387" s="1"/>
  <c r="E607" i="387"/>
  <c r="F607" i="387" s="1"/>
  <c r="E608" i="387"/>
  <c r="F608" i="387" s="1"/>
  <c r="E609" i="387"/>
  <c r="F609" i="387" s="1"/>
  <c r="E610" i="387"/>
  <c r="F610" i="387" s="1"/>
  <c r="E611" i="387"/>
  <c r="F611" i="387" s="1"/>
  <c r="E612" i="387"/>
  <c r="F612" i="387" s="1"/>
  <c r="E613" i="387"/>
  <c r="F613" i="387" s="1"/>
  <c r="E614" i="387"/>
  <c r="F614" i="387" s="1"/>
  <c r="E615" i="387"/>
  <c r="F615" i="387" s="1"/>
  <c r="E616" i="387"/>
  <c r="F616" i="387" s="1"/>
  <c r="E617" i="387"/>
  <c r="F617" i="387" s="1"/>
  <c r="E618" i="387"/>
  <c r="F618" i="387" s="1"/>
  <c r="E619" i="387"/>
  <c r="F619" i="387" s="1"/>
  <c r="E620" i="387"/>
  <c r="F620" i="387" s="1"/>
  <c r="E621" i="387"/>
  <c r="F621" i="387" s="1"/>
  <c r="E622" i="387"/>
  <c r="F622" i="387" s="1"/>
  <c r="E623" i="387"/>
  <c r="F623" i="387" s="1"/>
  <c r="E624" i="387"/>
  <c r="F624" i="387" s="1"/>
  <c r="E625" i="387"/>
  <c r="F625" i="387" s="1"/>
  <c r="E626" i="387"/>
  <c r="F626" i="387" s="1"/>
  <c r="E627" i="387"/>
  <c r="F627" i="387" s="1"/>
  <c r="E628" i="387"/>
  <c r="F628" i="387" s="1"/>
  <c r="E629" i="387"/>
  <c r="F629" i="387" s="1"/>
  <c r="E630" i="387"/>
  <c r="F630" i="387" s="1"/>
  <c r="E631" i="387"/>
  <c r="F631" i="387" s="1"/>
  <c r="E632" i="387"/>
  <c r="F632" i="387" s="1"/>
  <c r="E633" i="387"/>
  <c r="F633" i="387" s="1"/>
  <c r="E634" i="387"/>
  <c r="F634" i="387" s="1"/>
  <c r="E635" i="387"/>
  <c r="F635" i="387" s="1"/>
  <c r="E636" i="387"/>
  <c r="F636" i="387" s="1"/>
  <c r="E637" i="387"/>
  <c r="F637" i="387" s="1"/>
  <c r="E638" i="387"/>
  <c r="F638" i="387" s="1"/>
  <c r="E639" i="387"/>
  <c r="F639" i="387" s="1"/>
  <c r="E640" i="387"/>
  <c r="F640" i="387" s="1"/>
  <c r="E641" i="387"/>
  <c r="F641" i="387" s="1"/>
  <c r="E642" i="387"/>
  <c r="F642" i="387" s="1"/>
  <c r="E643" i="387"/>
  <c r="F643" i="387" s="1"/>
  <c r="E644" i="387"/>
  <c r="F644" i="387" s="1"/>
  <c r="E645" i="387"/>
  <c r="F645" i="387" s="1"/>
  <c r="E646" i="387"/>
  <c r="F646" i="387" s="1"/>
  <c r="E647" i="387"/>
  <c r="F647" i="387" s="1"/>
  <c r="E648" i="387"/>
  <c r="F648" i="387" s="1"/>
  <c r="E649" i="387"/>
  <c r="F649" i="387" s="1"/>
  <c r="E650" i="387"/>
  <c r="F650" i="387" s="1"/>
  <c r="E651" i="387"/>
  <c r="F651" i="387" s="1"/>
  <c r="E652" i="387"/>
  <c r="F652" i="387" s="1"/>
  <c r="E653" i="387"/>
  <c r="F653" i="387" s="1"/>
  <c r="E654" i="387"/>
  <c r="F654" i="387" s="1"/>
  <c r="E655" i="387"/>
  <c r="F655" i="387" s="1"/>
  <c r="E656" i="387"/>
  <c r="F656" i="387" s="1"/>
  <c r="E657" i="387"/>
  <c r="F657" i="387" s="1"/>
  <c r="E658" i="387"/>
  <c r="F658" i="387" s="1"/>
  <c r="E659" i="387"/>
  <c r="F659" i="387" s="1"/>
  <c r="E660" i="387"/>
  <c r="F660" i="387" s="1"/>
  <c r="E661" i="387"/>
  <c r="F661" i="387" s="1"/>
  <c r="E662" i="387"/>
  <c r="F662" i="387" s="1"/>
  <c r="E663" i="387"/>
  <c r="F663" i="387" s="1"/>
  <c r="E664" i="387"/>
  <c r="F664" i="387" s="1"/>
  <c r="E665" i="387"/>
  <c r="F665" i="387" s="1"/>
  <c r="E666" i="387"/>
  <c r="F666" i="387" s="1"/>
  <c r="E667" i="387"/>
  <c r="F667" i="387" s="1"/>
  <c r="E668" i="387"/>
  <c r="F668" i="387" s="1"/>
  <c r="E669" i="387"/>
  <c r="F669" i="387" s="1"/>
  <c r="E670" i="387"/>
  <c r="F670" i="387" s="1"/>
  <c r="E671" i="387"/>
  <c r="F671" i="387" s="1"/>
  <c r="E672" i="387"/>
  <c r="F672" i="387" s="1"/>
  <c r="E673" i="387"/>
  <c r="F673" i="387" s="1"/>
  <c r="E674" i="387"/>
  <c r="F674" i="387" s="1"/>
  <c r="E675" i="387"/>
  <c r="F675" i="387" s="1"/>
  <c r="E676" i="387"/>
  <c r="F676" i="387" s="1"/>
  <c r="E677" i="387"/>
  <c r="F677" i="387" s="1"/>
  <c r="E678" i="387"/>
  <c r="F678" i="387" s="1"/>
  <c r="E679" i="387"/>
  <c r="F679" i="387" s="1"/>
  <c r="E680" i="387"/>
  <c r="F680" i="387" s="1"/>
  <c r="E681" i="387"/>
  <c r="F681" i="387" s="1"/>
  <c r="E682" i="387"/>
  <c r="F682" i="387" s="1"/>
  <c r="E683" i="387"/>
  <c r="F683" i="387" s="1"/>
  <c r="E684" i="387"/>
  <c r="F684" i="387" s="1"/>
  <c r="E685" i="387"/>
  <c r="F685" i="387" s="1"/>
  <c r="E686" i="387"/>
  <c r="F686" i="387" s="1"/>
  <c r="E687" i="387"/>
  <c r="F687" i="387" s="1"/>
  <c r="E688" i="387"/>
  <c r="F688" i="387" s="1"/>
  <c r="E689" i="387"/>
  <c r="F689" i="387" s="1"/>
  <c r="E690" i="387"/>
  <c r="F690" i="387" s="1"/>
  <c r="E691" i="387"/>
  <c r="F691" i="387" s="1"/>
  <c r="E692" i="387"/>
  <c r="F692" i="387" s="1"/>
  <c r="E693" i="387"/>
  <c r="F693" i="387" s="1"/>
  <c r="E694" i="387"/>
  <c r="F694" i="387" s="1"/>
  <c r="E695" i="387"/>
  <c r="F695" i="387" s="1"/>
  <c r="E696" i="387"/>
  <c r="F696" i="387" s="1"/>
  <c r="E697" i="387"/>
  <c r="F697" i="387" s="1"/>
  <c r="E698" i="387"/>
  <c r="F698" i="387" s="1"/>
  <c r="E699" i="387"/>
  <c r="F699" i="387" s="1"/>
  <c r="E700" i="387"/>
  <c r="F700" i="387" s="1"/>
  <c r="E701" i="387"/>
  <c r="F701" i="387" s="1"/>
  <c r="E702" i="387"/>
  <c r="F702" i="387" s="1"/>
  <c r="E703" i="387"/>
  <c r="F703" i="387" s="1"/>
  <c r="E704" i="387"/>
  <c r="F704" i="387" s="1"/>
  <c r="E705" i="387"/>
  <c r="F705" i="387" s="1"/>
  <c r="E706" i="387"/>
  <c r="F706" i="387" s="1"/>
  <c r="E707" i="387"/>
  <c r="F707" i="387" s="1"/>
  <c r="E708" i="387"/>
  <c r="F708" i="387" s="1"/>
  <c r="E709" i="387"/>
  <c r="F709" i="387" s="1"/>
  <c r="E710" i="387"/>
  <c r="F710" i="387" s="1"/>
  <c r="E711" i="387"/>
  <c r="F711" i="387" s="1"/>
  <c r="E712" i="387"/>
  <c r="F712" i="387" s="1"/>
  <c r="E713" i="387"/>
  <c r="F713" i="387" s="1"/>
  <c r="E714" i="387"/>
  <c r="F714" i="387" s="1"/>
  <c r="E715" i="387"/>
  <c r="F715" i="387" s="1"/>
  <c r="E716" i="387"/>
  <c r="F716" i="387" s="1"/>
  <c r="E717" i="387"/>
  <c r="F717" i="387" s="1"/>
  <c r="E718" i="387"/>
  <c r="F718" i="387" s="1"/>
  <c r="E719" i="387"/>
  <c r="F719" i="387" s="1"/>
  <c r="E720" i="387"/>
  <c r="F720" i="387" s="1"/>
  <c r="E721" i="387"/>
  <c r="F721" i="387" s="1"/>
  <c r="E722" i="387"/>
  <c r="F722" i="387" s="1"/>
  <c r="E723" i="387"/>
  <c r="F723" i="387" s="1"/>
  <c r="E724" i="387"/>
  <c r="F724" i="387" s="1"/>
  <c r="E2" i="387"/>
  <c r="F2" i="387" s="1"/>
  <c r="U724" i="387"/>
  <c r="U723" i="387"/>
  <c r="U722" i="387"/>
  <c r="U721" i="387"/>
  <c r="U720" i="387"/>
  <c r="U719" i="387"/>
  <c r="U718" i="387"/>
  <c r="U717" i="387"/>
  <c r="U716" i="387"/>
  <c r="U715" i="387"/>
  <c r="U714" i="387"/>
  <c r="U713" i="387"/>
  <c r="U712" i="387"/>
  <c r="U711" i="387"/>
  <c r="U710" i="387"/>
  <c r="U709" i="387"/>
  <c r="U708" i="387"/>
  <c r="U707" i="387"/>
  <c r="U706" i="387"/>
  <c r="U705" i="387"/>
  <c r="U704" i="387"/>
  <c r="U703" i="387"/>
  <c r="U702" i="387"/>
  <c r="U701" i="387"/>
  <c r="U700" i="387"/>
  <c r="U699" i="387"/>
  <c r="U698" i="387"/>
  <c r="U697" i="387"/>
  <c r="U696" i="387"/>
  <c r="U695" i="387"/>
  <c r="U694" i="387"/>
  <c r="U693" i="387"/>
  <c r="U691" i="387"/>
  <c r="U690" i="387"/>
  <c r="U688" i="387"/>
  <c r="U687" i="387"/>
  <c r="U686" i="387"/>
  <c r="U685" i="387"/>
  <c r="U684" i="387"/>
  <c r="U683" i="387"/>
  <c r="U682" i="387"/>
  <c r="U681" i="387"/>
  <c r="U680" i="387"/>
  <c r="U679" i="387"/>
  <c r="U678" i="387"/>
  <c r="U677" i="387"/>
  <c r="U676" i="387"/>
  <c r="U675" i="387"/>
  <c r="U674" i="387"/>
  <c r="U673" i="387"/>
  <c r="U672" i="387"/>
  <c r="U671" i="387"/>
  <c r="U670" i="387"/>
  <c r="U669" i="387"/>
  <c r="U668" i="387"/>
  <c r="U667" i="387"/>
  <c r="U666" i="387"/>
  <c r="U665" i="387"/>
  <c r="U664" i="387"/>
  <c r="U663" i="387"/>
  <c r="U662" i="387"/>
  <c r="U661" i="387"/>
  <c r="U660" i="387"/>
  <c r="U659" i="387"/>
  <c r="U658" i="387"/>
  <c r="U657" i="387"/>
  <c r="U656" i="387"/>
  <c r="U655" i="387"/>
  <c r="U654" i="387"/>
  <c r="U653" i="387"/>
  <c r="U652" i="387"/>
  <c r="U651" i="387"/>
  <c r="U650" i="387"/>
  <c r="U649" i="387"/>
  <c r="U648" i="387"/>
  <c r="U647" i="387"/>
  <c r="U646" i="387"/>
  <c r="U645" i="387"/>
  <c r="U644" i="387"/>
  <c r="U643" i="387"/>
  <c r="U642" i="387"/>
  <c r="U641" i="387"/>
  <c r="U640" i="387"/>
  <c r="U639" i="387"/>
  <c r="U638" i="387"/>
  <c r="U637" i="387"/>
  <c r="U636" i="387"/>
  <c r="U635" i="387"/>
  <c r="U634" i="387"/>
  <c r="U633" i="387"/>
  <c r="U632" i="387"/>
  <c r="U631" i="387"/>
  <c r="U630" i="387"/>
  <c r="U629" i="387"/>
  <c r="U628" i="387"/>
  <c r="U627" i="387"/>
  <c r="U626" i="387"/>
  <c r="U625" i="387"/>
  <c r="U624" i="387"/>
  <c r="U623" i="387"/>
  <c r="U622" i="387"/>
  <c r="U621" i="387"/>
  <c r="U620" i="387"/>
  <c r="U619" i="387"/>
  <c r="U618" i="387"/>
  <c r="U617" i="387"/>
  <c r="U616" i="387"/>
  <c r="U615" i="387"/>
  <c r="U614" i="387"/>
  <c r="U613" i="387"/>
  <c r="U612" i="387"/>
  <c r="U611" i="387"/>
  <c r="U610" i="387"/>
  <c r="U609" i="387"/>
  <c r="U608" i="387"/>
  <c r="U607" i="387"/>
  <c r="U606" i="387"/>
  <c r="U605" i="387"/>
  <c r="U604" i="387"/>
  <c r="U603" i="387"/>
  <c r="U602" i="387"/>
  <c r="U601" i="387"/>
  <c r="U600" i="387"/>
  <c r="U599" i="387"/>
  <c r="U598" i="387"/>
  <c r="U597" i="387"/>
  <c r="U596" i="387"/>
  <c r="U595" i="387"/>
  <c r="U594" i="387"/>
  <c r="U593" i="387"/>
  <c r="U592" i="387"/>
  <c r="U591" i="387"/>
  <c r="U590" i="387"/>
  <c r="U589" i="387"/>
  <c r="U588" i="387"/>
  <c r="U587" i="387"/>
  <c r="U586" i="387"/>
  <c r="U585" i="387"/>
  <c r="U584" i="387"/>
  <c r="U583" i="387"/>
  <c r="U582" i="387"/>
  <c r="U581" i="387"/>
  <c r="U580" i="387"/>
  <c r="U579" i="387"/>
  <c r="U578" i="387"/>
  <c r="U577" i="387"/>
  <c r="U576" i="387"/>
  <c r="U575" i="387"/>
  <c r="U574" i="387"/>
  <c r="U573" i="387"/>
  <c r="U572" i="387"/>
  <c r="U571" i="387"/>
  <c r="U570" i="387"/>
  <c r="U569" i="387"/>
  <c r="U568" i="387"/>
  <c r="U567" i="387"/>
  <c r="U566" i="387"/>
  <c r="U565" i="387"/>
  <c r="U564" i="387"/>
  <c r="U563" i="387"/>
  <c r="U562" i="387"/>
  <c r="U561" i="387"/>
  <c r="U560" i="387"/>
  <c r="U559" i="387"/>
  <c r="U558" i="387"/>
  <c r="U557" i="387"/>
  <c r="U556" i="387"/>
  <c r="U555" i="387"/>
  <c r="U554" i="387"/>
  <c r="U553" i="387"/>
  <c r="U552" i="387"/>
  <c r="U551" i="387"/>
  <c r="U550" i="387"/>
  <c r="U549" i="387"/>
  <c r="U548" i="387"/>
  <c r="U547" i="387"/>
  <c r="U546" i="387"/>
  <c r="U545" i="387"/>
  <c r="U544" i="387"/>
  <c r="U543" i="387"/>
  <c r="U542" i="387"/>
  <c r="U541" i="387"/>
  <c r="U540" i="387"/>
  <c r="U539" i="387"/>
  <c r="U538" i="387"/>
  <c r="U537" i="387"/>
  <c r="U536" i="387"/>
  <c r="U535" i="387"/>
  <c r="U534" i="387"/>
  <c r="U533" i="387"/>
  <c r="U532" i="387"/>
  <c r="U531" i="387"/>
  <c r="U530" i="387"/>
  <c r="U529" i="387"/>
  <c r="U528" i="387"/>
  <c r="U527" i="387"/>
  <c r="U526" i="387"/>
  <c r="U525" i="387"/>
  <c r="U524" i="387"/>
  <c r="U523" i="387"/>
  <c r="U522" i="387"/>
  <c r="U521" i="387"/>
  <c r="U520" i="387"/>
  <c r="U519" i="387"/>
  <c r="U518" i="387"/>
  <c r="U517" i="387"/>
  <c r="U516" i="387"/>
  <c r="U515" i="387"/>
  <c r="U514" i="387"/>
  <c r="U513" i="387"/>
  <c r="U512" i="387"/>
  <c r="U511" i="387"/>
  <c r="U510" i="387"/>
  <c r="U509" i="387"/>
  <c r="U508" i="387"/>
  <c r="U507" i="387"/>
  <c r="U506" i="387"/>
  <c r="U505" i="387"/>
  <c r="U504" i="387"/>
  <c r="U503" i="387"/>
  <c r="U502" i="387"/>
  <c r="U501" i="387"/>
  <c r="U500" i="387"/>
  <c r="U499" i="387"/>
  <c r="U498" i="387"/>
  <c r="U497" i="387"/>
  <c r="U496" i="387"/>
  <c r="U495" i="387"/>
  <c r="U494" i="387"/>
  <c r="U493" i="387"/>
  <c r="U492" i="387"/>
  <c r="U491" i="387"/>
  <c r="U490" i="387"/>
  <c r="U489" i="387"/>
  <c r="U488" i="387"/>
  <c r="U487" i="387"/>
  <c r="U486" i="387"/>
  <c r="U485" i="387"/>
  <c r="U484" i="387"/>
  <c r="U483" i="387"/>
  <c r="U482" i="387"/>
  <c r="U481" i="387"/>
  <c r="U480" i="387"/>
  <c r="U479" i="387"/>
  <c r="U478" i="387"/>
  <c r="U477" i="387"/>
  <c r="U476" i="387"/>
  <c r="U475" i="387"/>
  <c r="U474" i="387"/>
  <c r="U473" i="387"/>
  <c r="U472" i="387"/>
  <c r="U471" i="387"/>
  <c r="U470" i="387"/>
  <c r="U469" i="387"/>
  <c r="U468" i="387"/>
  <c r="U467" i="387"/>
  <c r="U466" i="387"/>
  <c r="U465" i="387"/>
  <c r="U464" i="387"/>
  <c r="U463" i="387"/>
  <c r="U462" i="387"/>
  <c r="U461" i="387"/>
  <c r="U460" i="387"/>
  <c r="U459" i="387"/>
  <c r="U458" i="387"/>
  <c r="U457" i="387"/>
  <c r="U456" i="387"/>
  <c r="U455" i="387"/>
  <c r="U454" i="387"/>
  <c r="U453" i="387"/>
  <c r="U452" i="387"/>
  <c r="U451" i="387"/>
  <c r="U450" i="387"/>
  <c r="U449" i="387"/>
  <c r="U448" i="387"/>
  <c r="U447" i="387"/>
  <c r="U446" i="387"/>
  <c r="U445" i="387"/>
  <c r="U444" i="387"/>
  <c r="U443" i="387"/>
  <c r="U442" i="387"/>
  <c r="U441" i="387"/>
  <c r="U440" i="387"/>
  <c r="U439" i="387"/>
  <c r="U438" i="387"/>
  <c r="U437" i="387"/>
  <c r="U436" i="387"/>
  <c r="U435" i="387"/>
  <c r="U434" i="387"/>
  <c r="U433" i="387"/>
  <c r="U432" i="387"/>
  <c r="U431" i="387"/>
  <c r="U430" i="387"/>
  <c r="U429" i="387"/>
  <c r="U428" i="387"/>
  <c r="U427" i="387"/>
  <c r="U426" i="387"/>
  <c r="U425" i="387"/>
  <c r="U424" i="387"/>
  <c r="U423" i="387"/>
  <c r="U422" i="387"/>
  <c r="U421" i="387"/>
  <c r="U420" i="387"/>
  <c r="U419" i="387"/>
  <c r="U418" i="387"/>
  <c r="U417" i="387"/>
  <c r="U416" i="387"/>
  <c r="U415" i="387"/>
  <c r="U414" i="387"/>
  <c r="U413" i="387"/>
  <c r="U412" i="387"/>
  <c r="U411" i="387"/>
  <c r="U410" i="387"/>
  <c r="U409" i="387"/>
  <c r="U408" i="387"/>
  <c r="U407" i="387"/>
  <c r="U406" i="387"/>
  <c r="U405" i="387"/>
  <c r="U404" i="387"/>
  <c r="U403" i="387"/>
  <c r="U402" i="387"/>
  <c r="U401" i="387"/>
  <c r="U400" i="387"/>
  <c r="U399" i="387"/>
  <c r="U398" i="387"/>
  <c r="U397" i="387"/>
  <c r="U396" i="387"/>
  <c r="U395" i="387"/>
  <c r="U394" i="387"/>
  <c r="U393" i="387"/>
  <c r="U392" i="387"/>
  <c r="U391" i="387"/>
  <c r="U390" i="387"/>
  <c r="U389" i="387"/>
  <c r="U388" i="387"/>
  <c r="U387" i="387"/>
  <c r="U386" i="387"/>
  <c r="U385" i="387"/>
  <c r="U384" i="387"/>
  <c r="U383" i="387"/>
  <c r="U382" i="387"/>
  <c r="U381" i="387"/>
  <c r="U380" i="387"/>
  <c r="U379" i="387"/>
  <c r="U378" i="387"/>
  <c r="U377" i="387"/>
  <c r="U376" i="387"/>
  <c r="U375" i="387"/>
  <c r="U374" i="387"/>
  <c r="U373" i="387"/>
  <c r="U372" i="387"/>
  <c r="U371" i="387"/>
  <c r="U370" i="387"/>
  <c r="U369" i="387"/>
  <c r="U368" i="387"/>
  <c r="U367" i="387"/>
  <c r="U366" i="387"/>
  <c r="U365" i="387"/>
  <c r="U364" i="387"/>
  <c r="U363" i="387"/>
  <c r="U362" i="387"/>
  <c r="U361" i="387"/>
  <c r="U360" i="387"/>
  <c r="U359" i="387"/>
  <c r="U358" i="387"/>
  <c r="U357" i="387"/>
  <c r="U356" i="387"/>
  <c r="U355" i="387"/>
  <c r="U354" i="387"/>
  <c r="U353" i="387"/>
  <c r="U352" i="387"/>
  <c r="U351" i="387"/>
  <c r="U350" i="387"/>
  <c r="U349" i="387"/>
  <c r="U348" i="387"/>
  <c r="U347" i="387"/>
  <c r="U346" i="387"/>
  <c r="U345" i="387"/>
  <c r="U344" i="387"/>
  <c r="U343" i="387"/>
  <c r="U342" i="387"/>
  <c r="U341" i="387"/>
  <c r="U340" i="387"/>
  <c r="U339" i="387"/>
  <c r="U338" i="387"/>
  <c r="U337" i="387"/>
  <c r="U336" i="387"/>
  <c r="U335" i="387"/>
  <c r="U334" i="387"/>
  <c r="U333" i="387"/>
  <c r="U332" i="387"/>
  <c r="U331" i="387"/>
  <c r="U330" i="387"/>
  <c r="U329" i="387"/>
  <c r="U328" i="387"/>
  <c r="U327" i="387"/>
  <c r="U326" i="387"/>
  <c r="U325" i="387"/>
  <c r="U324" i="387"/>
  <c r="U323" i="387"/>
  <c r="U322" i="387"/>
  <c r="U321" i="387"/>
  <c r="U320" i="387"/>
  <c r="U319" i="387"/>
  <c r="U318" i="387"/>
  <c r="U317" i="387"/>
  <c r="U316" i="387"/>
  <c r="U315" i="387"/>
  <c r="U314" i="387"/>
  <c r="U313" i="387"/>
  <c r="U312" i="387"/>
  <c r="U311" i="387"/>
  <c r="U310" i="387"/>
  <c r="U309" i="387"/>
  <c r="U308" i="387"/>
  <c r="U307" i="387"/>
  <c r="U306" i="387"/>
  <c r="U305" i="387"/>
  <c r="U304" i="387"/>
  <c r="U303" i="387"/>
  <c r="U302" i="387"/>
  <c r="U301" i="387"/>
  <c r="U300" i="387"/>
  <c r="U299" i="387"/>
  <c r="U298" i="387"/>
  <c r="U297" i="387"/>
  <c r="U296" i="387"/>
  <c r="U295" i="387"/>
  <c r="U294" i="387"/>
  <c r="U293" i="387"/>
  <c r="U292" i="387"/>
  <c r="U291" i="387"/>
  <c r="U290" i="387"/>
  <c r="U289" i="387"/>
  <c r="U288" i="387"/>
  <c r="U287" i="387"/>
  <c r="U286" i="387"/>
  <c r="U285" i="387"/>
  <c r="U284" i="387"/>
  <c r="U283" i="387"/>
  <c r="U282" i="387"/>
  <c r="U281" i="387"/>
  <c r="U280" i="387"/>
  <c r="U279" i="387"/>
  <c r="U278" i="387"/>
  <c r="U277" i="387"/>
  <c r="U276" i="387"/>
  <c r="U275" i="387"/>
  <c r="U274" i="387"/>
  <c r="U273" i="387"/>
  <c r="U272" i="387"/>
  <c r="U271" i="387"/>
  <c r="U270" i="387"/>
  <c r="U269" i="387"/>
  <c r="U268" i="387"/>
  <c r="U267" i="387"/>
  <c r="U266" i="387"/>
  <c r="U265" i="387"/>
  <c r="U264" i="387"/>
  <c r="U263" i="387"/>
  <c r="U262" i="387"/>
  <c r="U261" i="387"/>
  <c r="U260" i="387"/>
  <c r="U259" i="387"/>
  <c r="U258" i="387"/>
  <c r="U257" i="387"/>
  <c r="U256" i="387"/>
  <c r="U255" i="387"/>
  <c r="U254" i="387"/>
  <c r="U253" i="387"/>
  <c r="U252" i="387"/>
  <c r="U251" i="387"/>
  <c r="U250" i="387"/>
  <c r="U249" i="387"/>
  <c r="U248" i="387"/>
  <c r="U247" i="387"/>
  <c r="U246" i="387"/>
  <c r="U245" i="387"/>
  <c r="U244" i="387"/>
  <c r="U243" i="387"/>
  <c r="U242" i="387"/>
  <c r="U241" i="387"/>
  <c r="U240" i="387"/>
  <c r="U239" i="387"/>
  <c r="U238" i="387"/>
  <c r="U237" i="387"/>
  <c r="U236" i="387"/>
  <c r="U235" i="387"/>
  <c r="U234" i="387"/>
  <c r="U233" i="387"/>
  <c r="U232" i="387"/>
  <c r="U231" i="387"/>
  <c r="U230" i="387"/>
  <c r="U229" i="387"/>
  <c r="U228" i="387"/>
  <c r="U227" i="387"/>
  <c r="U226" i="387"/>
  <c r="U225" i="387"/>
  <c r="U224" i="387"/>
  <c r="U223" i="387"/>
  <c r="U222" i="387"/>
  <c r="U221" i="387"/>
  <c r="U220" i="387"/>
  <c r="U219" i="387"/>
  <c r="U218" i="387"/>
  <c r="U217" i="387"/>
  <c r="U216" i="387"/>
  <c r="U215" i="387"/>
  <c r="U214" i="387"/>
  <c r="U213" i="387"/>
  <c r="U212" i="387"/>
  <c r="U211" i="387"/>
  <c r="U210" i="387"/>
  <c r="U209" i="387"/>
  <c r="U208" i="387"/>
  <c r="U207" i="387"/>
  <c r="U206" i="387"/>
  <c r="U205" i="387"/>
  <c r="U204" i="387"/>
  <c r="U203" i="387"/>
  <c r="U202" i="387"/>
  <c r="U201" i="387"/>
  <c r="U200" i="387"/>
  <c r="U199" i="387"/>
  <c r="U198" i="387"/>
  <c r="U197" i="387"/>
  <c r="U196" i="387"/>
  <c r="U195" i="387"/>
  <c r="U194" i="387"/>
  <c r="U193" i="387"/>
  <c r="U192" i="387"/>
  <c r="U191" i="387"/>
  <c r="U190" i="387"/>
  <c r="U189" i="387"/>
  <c r="U188" i="387"/>
  <c r="U187" i="387"/>
  <c r="U186" i="387"/>
  <c r="U185" i="387"/>
  <c r="U184" i="387"/>
  <c r="U183" i="387"/>
  <c r="U182" i="387"/>
  <c r="U181" i="387"/>
  <c r="U180" i="387"/>
  <c r="U179" i="387"/>
  <c r="U178" i="387"/>
  <c r="U177" i="387"/>
  <c r="U176" i="387"/>
  <c r="U175" i="387"/>
  <c r="U174" i="387"/>
  <c r="U173" i="387"/>
  <c r="U172" i="387"/>
  <c r="U171" i="387"/>
  <c r="U170" i="387"/>
  <c r="U169" i="387"/>
  <c r="U168" i="387"/>
  <c r="U167" i="387"/>
  <c r="U166" i="387"/>
  <c r="U165" i="387"/>
  <c r="U164" i="387"/>
  <c r="U163" i="387"/>
  <c r="U162" i="387"/>
  <c r="U161" i="387"/>
  <c r="U160" i="387"/>
  <c r="U159" i="387"/>
  <c r="U158" i="387"/>
  <c r="U157" i="387"/>
  <c r="U156" i="387"/>
  <c r="U155" i="387"/>
  <c r="U154" i="387"/>
  <c r="U153" i="387"/>
  <c r="U152" i="387"/>
  <c r="U151" i="387"/>
  <c r="U150" i="387"/>
  <c r="U149" i="387"/>
  <c r="U148" i="387"/>
  <c r="U147" i="387"/>
  <c r="U146" i="387"/>
  <c r="U145" i="387"/>
  <c r="U144" i="387"/>
  <c r="U143" i="387"/>
  <c r="U142" i="387"/>
  <c r="U141" i="387"/>
  <c r="U140" i="387"/>
  <c r="U139" i="387"/>
  <c r="U138" i="387"/>
  <c r="U137" i="387"/>
  <c r="U136" i="387"/>
  <c r="U135" i="387"/>
  <c r="U134" i="387"/>
  <c r="U133" i="387"/>
  <c r="U132" i="387"/>
  <c r="U131" i="387"/>
  <c r="U130" i="387"/>
  <c r="U129" i="387"/>
  <c r="U128" i="387"/>
  <c r="U127" i="387"/>
  <c r="U126" i="387"/>
  <c r="U125" i="387"/>
  <c r="U124" i="387"/>
  <c r="U123" i="387"/>
  <c r="U122" i="387"/>
  <c r="U121" i="387"/>
  <c r="U120" i="387"/>
  <c r="U119" i="387"/>
  <c r="U118" i="387"/>
  <c r="U117" i="387"/>
  <c r="U116" i="387"/>
  <c r="U115" i="387"/>
  <c r="U114" i="387"/>
  <c r="U113" i="387"/>
  <c r="U112" i="387"/>
  <c r="U111" i="387"/>
  <c r="U110" i="387"/>
  <c r="U109" i="387"/>
  <c r="U108" i="387"/>
  <c r="U107" i="387"/>
  <c r="U106" i="387"/>
  <c r="U105" i="387"/>
  <c r="U104" i="387"/>
  <c r="U103" i="387"/>
  <c r="U102" i="387"/>
  <c r="U101" i="387"/>
  <c r="U100" i="387"/>
  <c r="U99" i="387"/>
  <c r="U98" i="387"/>
  <c r="U97" i="387"/>
  <c r="U96" i="387"/>
  <c r="U95" i="387"/>
  <c r="U94" i="387"/>
  <c r="U93" i="387"/>
  <c r="U92" i="387"/>
  <c r="U91" i="387"/>
  <c r="U90" i="387"/>
  <c r="U89" i="387"/>
  <c r="U88" i="387"/>
  <c r="U87" i="387"/>
  <c r="U86" i="387"/>
  <c r="U85" i="387"/>
  <c r="U84" i="387"/>
  <c r="U83" i="387"/>
  <c r="U82" i="387"/>
  <c r="U81" i="387"/>
  <c r="U80" i="387"/>
  <c r="U79" i="387"/>
  <c r="U78" i="387"/>
  <c r="U77" i="387"/>
  <c r="U76" i="387"/>
  <c r="U75" i="387"/>
  <c r="U74" i="387"/>
  <c r="U73" i="387"/>
  <c r="U72" i="387"/>
  <c r="U71" i="387"/>
  <c r="U70" i="387"/>
  <c r="U69" i="387"/>
  <c r="U68" i="387"/>
  <c r="U67" i="387"/>
  <c r="U66" i="387"/>
  <c r="U65" i="387"/>
  <c r="U64" i="387"/>
  <c r="U63" i="387"/>
  <c r="U62" i="387"/>
  <c r="U61" i="387"/>
  <c r="U60" i="387"/>
  <c r="U59" i="387"/>
  <c r="U58" i="387"/>
  <c r="U57" i="387"/>
  <c r="U56" i="387"/>
  <c r="U55" i="387"/>
  <c r="U54" i="387"/>
  <c r="U53" i="387"/>
  <c r="U52" i="387"/>
  <c r="U51" i="387"/>
  <c r="U50" i="387"/>
  <c r="U49" i="387"/>
  <c r="U48" i="387"/>
  <c r="U47" i="387"/>
  <c r="U46" i="387"/>
  <c r="U45" i="387"/>
  <c r="U44" i="387"/>
  <c r="U43" i="387"/>
  <c r="U42" i="387"/>
  <c r="U41" i="387"/>
  <c r="U40" i="387"/>
  <c r="U39" i="387"/>
  <c r="U38" i="387"/>
  <c r="U37" i="387"/>
  <c r="U36" i="387"/>
  <c r="U35" i="387"/>
  <c r="U34" i="387"/>
  <c r="U33" i="387"/>
  <c r="U32" i="387"/>
  <c r="U31" i="387"/>
  <c r="U30" i="387"/>
  <c r="U29" i="387"/>
  <c r="U28" i="387"/>
  <c r="U27" i="387"/>
  <c r="U26" i="387"/>
  <c r="U25" i="387"/>
  <c r="U24" i="387"/>
  <c r="U23" i="387"/>
  <c r="U22" i="387"/>
  <c r="U21" i="387"/>
  <c r="U20" i="387"/>
  <c r="U19" i="387"/>
  <c r="U18" i="387"/>
  <c r="U17" i="387"/>
  <c r="U16" i="387"/>
  <c r="U15" i="387"/>
  <c r="U14" i="387"/>
  <c r="U13" i="387"/>
  <c r="U12" i="387"/>
  <c r="U11" i="387"/>
  <c r="U10" i="387"/>
  <c r="U9" i="387"/>
  <c r="U8" i="387"/>
  <c r="U7" i="387"/>
  <c r="U6" i="387"/>
  <c r="U5" i="387"/>
  <c r="U4" i="387"/>
  <c r="U3" i="387"/>
  <c r="U2" i="387"/>
  <c r="AA706" i="387" l="1"/>
  <c r="AA702" i="387"/>
  <c r="AA690" i="387"/>
  <c r="AA674" i="387"/>
  <c r="AA670" i="387"/>
  <c r="AA658" i="387"/>
  <c r="AA654" i="387"/>
  <c r="AA691" i="387"/>
  <c r="AA647" i="387"/>
  <c r="AA711" i="387"/>
  <c r="AA695" i="387"/>
  <c r="AA679" i="387"/>
  <c r="AA663" i="387"/>
  <c r="AA631" i="387"/>
  <c r="AA615" i="387"/>
  <c r="AA255" i="387"/>
  <c r="AA223" i="387"/>
  <c r="AA207" i="387"/>
  <c r="AA191" i="387"/>
  <c r="AA175" i="387"/>
  <c r="AA159" i="387"/>
  <c r="AA143" i="387"/>
  <c r="AA127" i="387"/>
  <c r="AA111" i="387"/>
  <c r="AA95" i="387"/>
  <c r="AA79" i="387"/>
  <c r="AA63" i="387"/>
  <c r="AA47" i="387"/>
  <c r="AA31" i="387"/>
  <c r="AA15" i="387"/>
  <c r="AA235" i="387"/>
  <c r="AA719" i="387"/>
  <c r="AA715" i="387"/>
  <c r="AA703" i="387"/>
  <c r="AA699" i="387"/>
  <c r="AA687" i="387"/>
  <c r="AA683" i="387"/>
  <c r="AA671" i="387"/>
  <c r="AA667" i="387"/>
  <c r="AA655" i="387"/>
  <c r="AA651" i="387"/>
  <c r="AA639" i="387"/>
  <c r="AA635" i="387"/>
  <c r="AA623" i="387"/>
  <c r="AA619" i="387"/>
  <c r="AA607" i="387"/>
  <c r="AA271" i="387"/>
  <c r="AA251" i="387"/>
  <c r="AA239" i="387"/>
  <c r="AA215" i="387"/>
  <c r="AA199" i="387"/>
  <c r="AA183" i="387"/>
  <c r="AA167" i="387"/>
  <c r="AA151" i="387"/>
  <c r="AA135" i="387"/>
  <c r="AA119" i="387"/>
  <c r="AA103" i="387"/>
  <c r="AA87" i="387"/>
  <c r="AA71" i="387"/>
  <c r="AA55" i="387"/>
  <c r="AA39" i="387"/>
  <c r="AA23" i="387"/>
  <c r="AA7" i="387"/>
  <c r="AA267" i="387"/>
  <c r="AA96" i="387"/>
  <c r="AA32" i="387"/>
  <c r="AA714" i="387"/>
  <c r="AA710" i="387"/>
  <c r="AA698" i="387"/>
  <c r="AA694" i="387"/>
  <c r="AA682" i="387"/>
  <c r="AA678" i="387"/>
  <c r="AA666" i="387"/>
  <c r="AA662" i="387"/>
  <c r="AA650" i="387"/>
  <c r="AA646" i="387"/>
  <c r="AA634" i="387"/>
  <c r="AA630" i="387"/>
  <c r="AA618" i="387"/>
  <c r="AA614" i="387"/>
  <c r="AA602" i="387"/>
  <c r="AA594" i="387"/>
  <c r="AA586" i="387"/>
  <c r="AA578" i="387"/>
  <c r="AA570" i="387"/>
  <c r="AA562" i="387"/>
  <c r="AA554" i="387"/>
  <c r="AA546" i="387"/>
  <c r="AA538" i="387"/>
  <c r="AA530" i="387"/>
  <c r="AA522" i="387"/>
  <c r="AA514" i="387"/>
  <c r="AA506" i="387"/>
  <c r="AA498" i="387"/>
  <c r="AA490" i="387"/>
  <c r="AA482" i="387"/>
  <c r="AA474" i="387"/>
  <c r="AA466" i="387"/>
  <c r="AA458" i="387"/>
  <c r="AA450" i="387"/>
  <c r="AA442" i="387"/>
  <c r="AA434" i="387"/>
  <c r="AA426" i="387"/>
  <c r="AA418" i="387"/>
  <c r="AA410" i="387"/>
  <c r="AA402" i="387"/>
  <c r="AA394" i="387"/>
  <c r="AA386" i="387"/>
  <c r="AA378" i="387"/>
  <c r="AA370" i="387"/>
  <c r="AA362" i="387"/>
  <c r="AA354" i="387"/>
  <c r="AA346" i="387"/>
  <c r="AA338" i="387"/>
  <c r="AA330" i="387"/>
  <c r="AA322" i="387"/>
  <c r="AA314" i="387"/>
  <c r="AA306" i="387"/>
  <c r="AA298" i="387"/>
  <c r="AA290" i="387"/>
  <c r="AA282" i="387"/>
  <c r="AA3" i="387"/>
  <c r="AA116" i="387"/>
  <c r="AA108" i="387"/>
  <c r="AA92" i="387"/>
  <c r="AA84" i="387"/>
  <c r="AA76" i="387"/>
  <c r="AA60" i="387"/>
  <c r="AA52" i="387"/>
  <c r="AA44" i="387"/>
  <c r="AA28" i="387"/>
  <c r="AA20" i="387"/>
  <c r="AA603" i="387"/>
  <c r="AA599" i="387"/>
  <c r="AA595" i="387"/>
  <c r="AA591" i="387"/>
  <c r="AA587" i="387"/>
  <c r="AA583" i="387"/>
  <c r="AA579" i="387"/>
  <c r="AA575" i="387"/>
  <c r="AA571" i="387"/>
  <c r="AA567" i="387"/>
  <c r="AA563" i="387"/>
  <c r="AA559" i="387"/>
  <c r="AA555" i="387"/>
  <c r="AA551" i="387"/>
  <c r="AA547" i="387"/>
  <c r="AA543" i="387"/>
  <c r="AA539" i="387"/>
  <c r="AA535" i="387"/>
  <c r="AA531" i="387"/>
  <c r="AA527" i="387"/>
  <c r="AA523" i="387"/>
  <c r="AA519" i="387"/>
  <c r="AA515" i="387"/>
  <c r="AA511" i="387"/>
  <c r="AA507" i="387"/>
  <c r="AA503" i="387"/>
  <c r="AA499" i="387"/>
  <c r="AA495" i="387"/>
  <c r="AA491" i="387"/>
  <c r="AA487" i="387"/>
  <c r="AA483" i="387"/>
  <c r="AA479" i="387"/>
  <c r="AA475" i="387"/>
  <c r="AA471" i="387"/>
  <c r="AA467" i="387"/>
  <c r="AA463" i="387"/>
  <c r="AA459" i="387"/>
  <c r="AA455" i="387"/>
  <c r="AA451" i="387"/>
  <c r="AA447" i="387"/>
  <c r="AA443" i="387"/>
  <c r="AA439" i="387"/>
  <c r="AA435" i="387"/>
  <c r="AA431" i="387"/>
  <c r="AA427" i="387"/>
  <c r="AA423" i="387"/>
  <c r="AA419" i="387"/>
  <c r="AA415" i="387"/>
  <c r="AA411" i="387"/>
  <c r="AA407" i="387"/>
  <c r="AA403" i="387"/>
  <c r="AA399" i="387"/>
  <c r="AA395" i="387"/>
  <c r="AA391" i="387"/>
  <c r="AA387" i="387"/>
  <c r="AA383" i="387"/>
  <c r="AA379" i="387"/>
  <c r="AA375" i="387"/>
  <c r="AA371" i="387"/>
  <c r="AA367" i="387"/>
  <c r="AA363" i="387"/>
  <c r="AA359" i="387"/>
  <c r="AA355" i="387"/>
  <c r="AA351" i="387"/>
  <c r="AA347" i="387"/>
  <c r="AA343" i="387"/>
  <c r="AA339" i="387"/>
  <c r="AA335" i="387"/>
  <c r="AA331" i="387"/>
  <c r="AA327" i="387"/>
  <c r="AA323" i="387"/>
  <c r="AA319" i="387"/>
  <c r="AA315" i="387"/>
  <c r="AA311" i="387"/>
  <c r="AA307" i="387"/>
  <c r="AA303" i="387"/>
  <c r="AA299" i="387"/>
  <c r="AA295" i="387"/>
  <c r="AA291" i="387"/>
  <c r="AA287" i="387"/>
  <c r="AA283" i="387"/>
  <c r="AA279" i="387"/>
  <c r="AA275" i="387"/>
  <c r="AA263" i="387"/>
  <c r="AA259" i="387"/>
  <c r="AA247" i="387"/>
  <c r="AA243" i="387"/>
  <c r="AA231" i="387"/>
  <c r="AA227" i="387"/>
  <c r="AA219" i="387"/>
  <c r="AA211" i="387"/>
  <c r="AA203" i="387"/>
  <c r="AA195" i="387"/>
  <c r="AA187" i="387"/>
  <c r="AA179" i="387"/>
  <c r="AA171" i="387"/>
  <c r="AA163" i="387"/>
  <c r="AA155" i="387"/>
  <c r="AA147" i="387"/>
  <c r="AA139" i="387"/>
  <c r="AA131" i="387"/>
  <c r="AA123" i="387"/>
  <c r="AA115" i="387"/>
  <c r="AA107" i="387"/>
  <c r="AA99" i="387"/>
  <c r="AA91" i="387"/>
  <c r="AA83" i="387"/>
  <c r="AA75" i="387"/>
  <c r="AA67" i="387"/>
  <c r="AA59" i="387"/>
  <c r="AA51" i="387"/>
  <c r="AA43" i="387"/>
  <c r="AA35" i="387"/>
  <c r="AA27" i="387"/>
  <c r="AA19" i="387"/>
  <c r="AA11" i="387"/>
  <c r="AA100" i="387"/>
  <c r="AA68" i="387"/>
  <c r="AA36" i="387"/>
  <c r="AA12" i="387"/>
  <c r="AA4" i="387"/>
  <c r="AA278" i="387"/>
  <c r="AA274" i="387"/>
  <c r="AA270" i="387"/>
  <c r="AA266" i="387"/>
  <c r="AA262" i="387"/>
  <c r="AA258" i="387"/>
  <c r="AA254" i="387"/>
  <c r="AA250" i="387"/>
  <c r="AA246" i="387"/>
  <c r="AA242" i="387"/>
  <c r="AA238" i="387"/>
  <c r="AA234" i="387"/>
  <c r="AA230" i="387"/>
  <c r="AA226" i="387"/>
  <c r="AA222" i="387"/>
  <c r="AA218" i="387"/>
  <c r="AA214" i="387"/>
  <c r="AA210" i="387"/>
  <c r="AA206" i="387"/>
  <c r="AA202" i="387"/>
  <c r="AA198" i="387"/>
  <c r="AA194" i="387"/>
  <c r="AA190" i="387"/>
  <c r="AA186" i="387"/>
  <c r="AA182" i="387"/>
  <c r="AA178" i="387"/>
  <c r="AA174" i="387"/>
  <c r="AA170" i="387"/>
  <c r="AA166" i="387"/>
  <c r="AA162" i="387"/>
  <c r="AA158" i="387"/>
  <c r="AA154" i="387"/>
  <c r="AA150" i="387"/>
  <c r="AA146" i="387"/>
  <c r="AA142" i="387"/>
  <c r="AA138" i="387"/>
  <c r="AA134" i="387"/>
  <c r="AA130" i="387"/>
  <c r="AA126" i="387"/>
  <c r="AA122" i="387"/>
  <c r="AA118" i="387"/>
  <c r="AA114" i="387"/>
  <c r="AA110" i="387"/>
  <c r="AA106" i="387"/>
  <c r="AA102" i="387"/>
  <c r="AA98" i="387"/>
  <c r="AA94" i="387"/>
  <c r="AA90" i="387"/>
  <c r="AA86" i="387"/>
  <c r="AA82" i="387"/>
  <c r="AA78" i="387"/>
  <c r="AA74" i="387"/>
  <c r="AA70" i="387"/>
  <c r="AA66" i="387"/>
  <c r="AA62" i="387"/>
  <c r="AA58" i="387"/>
  <c r="AA54" i="387"/>
  <c r="AA50" i="387"/>
  <c r="AA46" i="387"/>
  <c r="AA42" i="387"/>
  <c r="AA38" i="387"/>
  <c r="AA34" i="387"/>
  <c r="AA30" i="387"/>
  <c r="AA26" i="387"/>
  <c r="AA22" i="387"/>
  <c r="AA18" i="387"/>
  <c r="AA14" i="387"/>
  <c r="AA10" i="387"/>
  <c r="AA6" i="387"/>
  <c r="AA725" i="387" l="1"/>
</calcChain>
</file>

<file path=xl/sharedStrings.xml><?xml version="1.0" encoding="utf-8"?>
<sst xmlns="http://schemas.openxmlformats.org/spreadsheetml/2006/main" count="8448" uniqueCount="1482">
  <si>
    <t>FC_105_FS_000001</t>
  </si>
  <si>
    <t>O_00001</t>
  </si>
  <si>
    <t>O_10001</t>
  </si>
  <si>
    <t>O_10012</t>
  </si>
  <si>
    <t>O_10204</t>
  </si>
  <si>
    <t>O_10301</t>
  </si>
  <si>
    <t>O_10401</t>
  </si>
  <si>
    <t>O_12001</t>
  </si>
  <si>
    <t>O_13001</t>
  </si>
  <si>
    <t>O_14001</t>
  </si>
  <si>
    <t>O_15001</t>
  </si>
  <si>
    <t>O_16001</t>
  </si>
  <si>
    <t>O_17001</t>
  </si>
  <si>
    <t>O_18001</t>
  </si>
  <si>
    <t>O_17011</t>
  </si>
  <si>
    <t>O_17013</t>
  </si>
  <si>
    <t>O_17014</t>
  </si>
  <si>
    <t>O_17018</t>
  </si>
  <si>
    <t>O_10021</t>
  </si>
  <si>
    <t>O_10051</t>
  </si>
  <si>
    <t>O_10031</t>
  </si>
  <si>
    <t>O_10032</t>
  </si>
  <si>
    <t>O_11041</t>
  </si>
  <si>
    <t>O_15114</t>
  </si>
  <si>
    <t>O_10103</t>
  </si>
  <si>
    <t>O_10022</t>
  </si>
  <si>
    <t>O_10105</t>
  </si>
  <si>
    <t>O_10501</t>
  </si>
  <si>
    <t>O_13121</t>
  </si>
  <si>
    <t>O_13131</t>
  </si>
  <si>
    <t>O_13141</t>
  </si>
  <si>
    <t>O_13404</t>
  </si>
  <si>
    <t>O_14103</t>
  </si>
  <si>
    <t>O_17012</t>
  </si>
  <si>
    <t>O_17015</t>
  </si>
  <si>
    <t>O_24008</t>
  </si>
  <si>
    <t>O_31012</t>
  </si>
  <si>
    <t>O_31013</t>
  </si>
  <si>
    <t>O_32001</t>
  </si>
  <si>
    <t>O_70013</t>
  </si>
  <si>
    <t>O_90002</t>
  </si>
  <si>
    <t>O_90007</t>
  </si>
  <si>
    <t>O_90017</t>
  </si>
  <si>
    <t>O_90201</t>
  </si>
  <si>
    <t>O_90202</t>
  </si>
  <si>
    <t>O_90203</t>
  </si>
  <si>
    <t>O_90204</t>
  </si>
  <si>
    <t>O_90205</t>
  </si>
  <si>
    <t>O_90206</t>
  </si>
  <si>
    <t>O_90251</t>
  </si>
  <si>
    <t>O_90252</t>
  </si>
  <si>
    <t>O_90253</t>
  </si>
  <si>
    <t>O_90254</t>
  </si>
  <si>
    <t>O_90255</t>
  </si>
  <si>
    <t>O_90256</t>
  </si>
  <si>
    <t>O_90257</t>
  </si>
  <si>
    <t>O_12104</t>
  </si>
  <si>
    <t>O_12105</t>
  </si>
  <si>
    <t>O_12106</t>
  </si>
  <si>
    <t>O_12201</t>
  </si>
  <si>
    <t>O_13111</t>
  </si>
  <si>
    <t>O_13151</t>
  </si>
  <si>
    <t>O_13161</t>
  </si>
  <si>
    <t>O_13171</t>
  </si>
  <si>
    <t>O_13201</t>
  </si>
  <si>
    <t>O_13221</t>
  </si>
  <si>
    <t>O_13241</t>
  </si>
  <si>
    <t>O_13251</t>
  </si>
  <si>
    <t>O_13261</t>
  </si>
  <si>
    <t>O_13101</t>
  </si>
  <si>
    <t>O_13291</t>
  </si>
  <si>
    <t>O_14101</t>
  </si>
  <si>
    <t>O_14102</t>
  </si>
  <si>
    <t>O_14104</t>
  </si>
  <si>
    <t>O_15102</t>
  </si>
  <si>
    <t>O_15103</t>
  </si>
  <si>
    <t>O_16105</t>
  </si>
  <si>
    <t>O_16106</t>
  </si>
  <si>
    <t>O_16107</t>
  </si>
  <si>
    <t>O_30001</t>
  </si>
  <si>
    <t>O_31011</t>
  </si>
  <si>
    <t>O_31031</t>
  </si>
  <si>
    <t>O_31035</t>
  </si>
  <si>
    <t>O_31037</t>
  </si>
  <si>
    <t>O_33001</t>
  </si>
  <si>
    <t>O_90301</t>
  </si>
  <si>
    <t>O_90008</t>
  </si>
  <si>
    <t>O_90011</t>
  </si>
  <si>
    <t>O_90013</t>
  </si>
  <si>
    <t>O_10033</t>
  </si>
  <si>
    <t>O_26304</t>
  </si>
  <si>
    <t>O_31036</t>
  </si>
  <si>
    <t>O_90001</t>
  </si>
  <si>
    <t>O_24009</t>
  </si>
  <si>
    <t>O_31014</t>
  </si>
  <si>
    <t>O_18003</t>
  </si>
  <si>
    <t>O_10203</t>
  </si>
  <si>
    <t>O_12151</t>
  </si>
  <si>
    <t>O_12152</t>
  </si>
  <si>
    <t>O_13181</t>
  </si>
  <si>
    <t>O_24006</t>
  </si>
  <si>
    <t>O_40004</t>
  </si>
  <si>
    <t>O_13211</t>
  </si>
  <si>
    <t>O_24002</t>
  </si>
  <si>
    <t>O_18002</t>
  </si>
  <si>
    <t>O_26401</t>
  </si>
  <si>
    <t>O_26302</t>
  </si>
  <si>
    <t>O_90005</t>
  </si>
  <si>
    <t>O_24003</t>
  </si>
  <si>
    <t>O_24004</t>
  </si>
  <si>
    <t>O_24007</t>
  </si>
  <si>
    <t>O_10043</t>
  </si>
  <si>
    <t>O_90014</t>
  </si>
  <si>
    <t>O_90020</t>
  </si>
  <si>
    <t>O_26701</t>
  </si>
  <si>
    <t>O_24010</t>
  </si>
  <si>
    <t>O_24005</t>
  </si>
  <si>
    <t>O_70002</t>
  </si>
  <si>
    <t>O_70010</t>
  </si>
  <si>
    <t>O_90003</t>
  </si>
  <si>
    <t>O_90010</t>
  </si>
  <si>
    <t>O_90018</t>
  </si>
  <si>
    <t>O_90004</t>
  </si>
  <si>
    <t>O_33003</t>
  </si>
  <si>
    <t>O_33011</t>
  </si>
  <si>
    <t>O_90012</t>
  </si>
  <si>
    <t>O_15112</t>
  </si>
  <si>
    <t>O_40002</t>
  </si>
  <si>
    <t>O_70005</t>
  </si>
  <si>
    <t>O_16101</t>
  </si>
  <si>
    <t>O_16104</t>
  </si>
  <si>
    <t>O_26201</t>
  </si>
  <si>
    <t>O_19002</t>
  </si>
  <si>
    <t>O_12211</t>
  </si>
  <si>
    <t>O_12103</t>
  </si>
  <si>
    <t>O_12206</t>
  </si>
  <si>
    <t>O_70011</t>
  </si>
  <si>
    <t>O_10201</t>
  </si>
  <si>
    <t>O_16102</t>
  </si>
  <si>
    <t>O_16103</t>
  </si>
  <si>
    <t>O_26602</t>
  </si>
  <si>
    <t>O_31015</t>
  </si>
  <si>
    <t>O_33004</t>
  </si>
  <si>
    <t>O_40001</t>
  </si>
  <si>
    <t>O_00000</t>
  </si>
  <si>
    <t>O_70004</t>
  </si>
  <si>
    <t>O_13231</t>
  </si>
  <si>
    <t>O_61002</t>
  </si>
  <si>
    <t>O_10003</t>
  </si>
  <si>
    <t>O_10004</t>
  </si>
  <si>
    <t>O_10035</t>
  </si>
  <si>
    <t>O_10041</t>
  </si>
  <si>
    <t>O_10042</t>
  </si>
  <si>
    <t>O_10045</t>
  </si>
  <si>
    <t>O_10101</t>
  </si>
  <si>
    <t>O_12102</t>
  </si>
  <si>
    <t>O_15113</t>
  </si>
  <si>
    <t>O_17016</t>
  </si>
  <si>
    <t>O_19001</t>
  </si>
  <si>
    <t>O_22001</t>
  </si>
  <si>
    <t>O_22111</t>
  </si>
  <si>
    <t>O_22112</t>
  </si>
  <si>
    <t>O_22301</t>
  </si>
  <si>
    <t>O_22201</t>
  </si>
  <si>
    <t>O_24001</t>
  </si>
  <si>
    <t>O_25001</t>
  </si>
  <si>
    <t>O_26102</t>
  </si>
  <si>
    <t>O_26103</t>
  </si>
  <si>
    <t>O_26104</t>
  </si>
  <si>
    <t>O_26105</t>
  </si>
  <si>
    <t>O_26106</t>
  </si>
  <si>
    <t>O_26107</t>
  </si>
  <si>
    <t>O_26108</t>
  </si>
  <si>
    <t>O_26109</t>
  </si>
  <si>
    <t>O_26303</t>
  </si>
  <si>
    <t>O_26305</t>
  </si>
  <si>
    <t>O_26001</t>
  </si>
  <si>
    <t>O_26002</t>
  </si>
  <si>
    <t>O_26601</t>
  </si>
  <si>
    <t>O_30002</t>
  </si>
  <si>
    <t>O_31021</t>
  </si>
  <si>
    <t>O_40005</t>
  </si>
  <si>
    <t>O_70006</t>
  </si>
  <si>
    <t>O_70017</t>
  </si>
  <si>
    <t>O_80001</t>
  </si>
  <si>
    <t>O_80002</t>
  </si>
  <si>
    <t>O_90015</t>
  </si>
  <si>
    <t>O_20001</t>
  </si>
  <si>
    <t>O_90101</t>
  </si>
  <si>
    <t>O_50001</t>
  </si>
  <si>
    <t>O_13271</t>
  </si>
  <si>
    <t>E_10</t>
  </si>
  <si>
    <t>E_11</t>
  </si>
  <si>
    <t>E_12</t>
  </si>
  <si>
    <t>Entity</t>
  </si>
  <si>
    <t>Account</t>
  </si>
  <si>
    <t>FC_FS</t>
  </si>
  <si>
    <t>Organization</t>
  </si>
  <si>
    <t>FY19-Q1</t>
  </si>
  <si>
    <t>FY19-Q2</t>
  </si>
  <si>
    <t>FY19-Q3</t>
  </si>
  <si>
    <t>FY19-Q4</t>
  </si>
  <si>
    <t>FY20-Q1</t>
  </si>
  <si>
    <t>FY20-Q2</t>
  </si>
  <si>
    <t>(All)</t>
  </si>
  <si>
    <t>Row Labels</t>
  </si>
  <si>
    <t>Grand Total</t>
  </si>
  <si>
    <t>Q1 Average</t>
  </si>
  <si>
    <t>Natural Account</t>
  </si>
  <si>
    <t>Natural Account Description</t>
  </si>
  <si>
    <t>A</t>
  </si>
  <si>
    <t>B4400</t>
  </si>
  <si>
    <t>B5000</t>
  </si>
  <si>
    <t>B5500</t>
  </si>
  <si>
    <t>B5600</t>
  </si>
  <si>
    <t>Description</t>
  </si>
  <si>
    <t>Account Type</t>
  </si>
  <si>
    <t>Revenue/Expenditure Roll up as Presented in the Budget</t>
  </si>
  <si>
    <t>Operating Revenue</t>
  </si>
  <si>
    <t xml:space="preserve">Tuition Undergraduate Resident </t>
  </si>
  <si>
    <t>Sales revenue</t>
  </si>
  <si>
    <t>Tuition &amp; Educational Fees</t>
  </si>
  <si>
    <t xml:space="preserve">Tuition Undergraduate Non resident </t>
  </si>
  <si>
    <t xml:space="preserve">Tuition Undergraduate Resident Distance </t>
  </si>
  <si>
    <t xml:space="preserve">Tuition Undergraduate Non Resident Distance </t>
  </si>
  <si>
    <t xml:space="preserve">Tuition Graduate Resident </t>
  </si>
  <si>
    <t xml:space="preserve">Tuition Graduate Non resident </t>
  </si>
  <si>
    <t xml:space="preserve">Tuition Graduate Resident Distance </t>
  </si>
  <si>
    <t xml:space="preserve">Tuition Graduate Non resident Distance </t>
  </si>
  <si>
    <t xml:space="preserve">Tuition Professional Business Resident </t>
  </si>
  <si>
    <t xml:space="preserve">Tuition Professional Business Non Resident </t>
  </si>
  <si>
    <t xml:space="preserve">Tuition Professional Law Resident </t>
  </si>
  <si>
    <t xml:space="preserve">Tuition Professional Law Non Resident </t>
  </si>
  <si>
    <t xml:space="preserve">Tuition Professional Health Sciences Resident </t>
  </si>
  <si>
    <t xml:space="preserve">Tuition Professional Health Sciences Non Resident </t>
  </si>
  <si>
    <t xml:space="preserve">Tuition Professional Distance Resident </t>
  </si>
  <si>
    <t xml:space="preserve">Tuition Professional Distance Non Resident </t>
  </si>
  <si>
    <t xml:space="preserve">Tuition Resident Conversion </t>
  </si>
  <si>
    <t xml:space="preserve">Tuition NonResident Conversion </t>
  </si>
  <si>
    <t xml:space="preserve">Tuition Conversion </t>
  </si>
  <si>
    <t xml:space="preserve">Tuition Pre College </t>
  </si>
  <si>
    <t xml:space="preserve">Tuition Study Abroad </t>
  </si>
  <si>
    <t xml:space="preserve">Tuition Other </t>
  </si>
  <si>
    <t xml:space="preserve">Student Financial Aid  </t>
  </si>
  <si>
    <t xml:space="preserve">Tuition Waivers </t>
  </si>
  <si>
    <t>Other sales expenses</t>
  </si>
  <si>
    <t xml:space="preserve">Financial Aid Undergraduate </t>
  </si>
  <si>
    <t xml:space="preserve">Financial Aid Graduate </t>
  </si>
  <si>
    <t xml:space="preserve">Financial Aid Professional </t>
  </si>
  <si>
    <t xml:space="preserve">Financial Aid Other </t>
  </si>
  <si>
    <t xml:space="preserve">Financial Aid Room &amp; Board </t>
  </si>
  <si>
    <t>Educational Mandatory Fees</t>
  </si>
  <si>
    <t xml:space="preserve">Program Fees </t>
  </si>
  <si>
    <t>Other income</t>
  </si>
  <si>
    <t xml:space="preserve">Student Services Fee </t>
  </si>
  <si>
    <t xml:space="preserve">Union Bond Fee </t>
  </si>
  <si>
    <t>Educational Non Mandatory Fees</t>
  </si>
  <si>
    <t xml:space="preserve">Application Fees </t>
  </si>
  <si>
    <t xml:space="preserve">Practicum Fee Revenue </t>
  </si>
  <si>
    <t xml:space="preserve">Lab Fees </t>
  </si>
  <si>
    <t xml:space="preserve">Course Fees </t>
  </si>
  <si>
    <t xml:space="preserve">Majors Fee </t>
  </si>
  <si>
    <t xml:space="preserve">Orientation Fee </t>
  </si>
  <si>
    <t xml:space="preserve">Miscellaneous Fee </t>
  </si>
  <si>
    <t xml:space="preserve">Fee Waiver  </t>
  </si>
  <si>
    <t xml:space="preserve">Fee Waiver </t>
  </si>
  <si>
    <t xml:space="preserve">Sales of Goods &amp; Services  </t>
  </si>
  <si>
    <t xml:space="preserve">Room &amp; Board and Other Auxiliary Services Net  </t>
  </si>
  <si>
    <t xml:space="preserve">Textbook Sales Rev </t>
  </si>
  <si>
    <t>Sales of Goods and Services</t>
  </si>
  <si>
    <t xml:space="preserve">Merchandise Sales Rev </t>
  </si>
  <si>
    <t xml:space="preserve">Gift Card Sales </t>
  </si>
  <si>
    <t xml:space="preserve">Copy &amp; Print Revenue </t>
  </si>
  <si>
    <t xml:space="preserve">Postal Revenue </t>
  </si>
  <si>
    <t xml:space="preserve">Parking Fees Permit </t>
  </si>
  <si>
    <t xml:space="preserve">Parking Fees Meters </t>
  </si>
  <si>
    <t xml:space="preserve">Parking Fees Violations </t>
  </si>
  <si>
    <t xml:space="preserve">Rental Revenue </t>
  </si>
  <si>
    <t xml:space="preserve">Clinic Income Revenue </t>
  </si>
  <si>
    <t xml:space="preserve">Camp Fee Revenue </t>
  </si>
  <si>
    <t xml:space="preserve">Ticket Sales Revenue </t>
  </si>
  <si>
    <t xml:space="preserve">Tournament Revenue </t>
  </si>
  <si>
    <t xml:space="preserve">Game Guarantee Revenue </t>
  </si>
  <si>
    <t xml:space="preserve">Broadcast Rights Revenue </t>
  </si>
  <si>
    <t xml:space="preserve">NCAA/Conference Distributions Revenue </t>
  </si>
  <si>
    <t xml:space="preserve">Housing Revenue </t>
  </si>
  <si>
    <t xml:space="preserve">Obsolete Housing Apartment </t>
  </si>
  <si>
    <t xml:space="preserve">Food Service Meal Plan </t>
  </si>
  <si>
    <t xml:space="preserve">Food Service Sales Catering Concessions </t>
  </si>
  <si>
    <t xml:space="preserve">Food Service Alcohol </t>
  </si>
  <si>
    <t xml:space="preserve">Advertising Sales/Sponsorship Revenue </t>
  </si>
  <si>
    <t xml:space="preserve">Easement Revenue </t>
  </si>
  <si>
    <t xml:space="preserve">Other Sales of Goods &amp; Services  </t>
  </si>
  <si>
    <t xml:space="preserve">Transcript Fee Revenue </t>
  </si>
  <si>
    <t xml:space="preserve">Student ID Replace Fee Revenue </t>
  </si>
  <si>
    <t xml:space="preserve">Membership &amp; Dues Revenue </t>
  </si>
  <si>
    <t xml:space="preserve">Conference &amp; Seminar Revenue </t>
  </si>
  <si>
    <t xml:space="preserve">Publications Sales Revenue </t>
  </si>
  <si>
    <t xml:space="preserve">Trademark &amp; Licensing Revenue </t>
  </si>
  <si>
    <t xml:space="preserve">Professional &amp; Tech Services Revenue </t>
  </si>
  <si>
    <t xml:space="preserve">School Overhead Distribution </t>
  </si>
  <si>
    <t xml:space="preserve">Other Overhead Distribution </t>
  </si>
  <si>
    <t xml:space="preserve">Utility Sales Revenue </t>
  </si>
  <si>
    <t xml:space="preserve">Lost or Damaged Book Revenue </t>
  </si>
  <si>
    <t xml:space="preserve">General Sales of Merchandise Educational </t>
  </si>
  <si>
    <t xml:space="preserve">General Sales of Services Educational </t>
  </si>
  <si>
    <t xml:space="preserve">Disc &amp; Allow Sales Good/Svcs </t>
  </si>
  <si>
    <t xml:space="preserve">Cost of Goods Sold  </t>
  </si>
  <si>
    <t xml:space="preserve">Cost of Goods Sold </t>
  </si>
  <si>
    <t>Cost of goods sold</t>
  </si>
  <si>
    <t>Grants &amp; Contracts  (Sponsored Programs and Budget Office Only)</t>
  </si>
  <si>
    <t xml:space="preserve">Federal Appropriations </t>
  </si>
  <si>
    <t>Grants &amp; Contracts</t>
  </si>
  <si>
    <t xml:space="preserve">Federal Government Awards </t>
  </si>
  <si>
    <t xml:space="preserve">State Government Awards </t>
  </si>
  <si>
    <t xml:space="preserve">Other Government Awards </t>
  </si>
  <si>
    <t xml:space="preserve">Private Sponsors </t>
  </si>
  <si>
    <t xml:space="preserve">InKind Contribution Revenue </t>
  </si>
  <si>
    <t>Facilities &amp; Administrative Cost Recovery   (UW Central Accounting and Budget Office Only)</t>
  </si>
  <si>
    <t xml:space="preserve">F&amp;A Cost Recovery  Federal Research </t>
  </si>
  <si>
    <t xml:space="preserve">F&amp;A Cost Recovery  Other Government Research </t>
  </si>
  <si>
    <t xml:space="preserve">F&amp;A Cost Recovery  Non government Research </t>
  </si>
  <si>
    <t xml:space="preserve">F&amp;A Cost Recovery Federal Non research </t>
  </si>
  <si>
    <t xml:space="preserve">F&amp;A Cost Recovery Other Government Non research </t>
  </si>
  <si>
    <t xml:space="preserve">F&amp;A Cost Recovery Non government Non research </t>
  </si>
  <si>
    <t xml:space="preserve">F&amp;A Cost Recovery Distribution </t>
  </si>
  <si>
    <t xml:space="preserve">Student Loans Revenue  </t>
  </si>
  <si>
    <t xml:space="preserve">Interest on Student Loans </t>
  </si>
  <si>
    <t>Other Operating Revenue</t>
  </si>
  <si>
    <t xml:space="preserve">Loan Late Charges </t>
  </si>
  <si>
    <t xml:space="preserve">Perkins Interest Earned on Fed </t>
  </si>
  <si>
    <t xml:space="preserve">Perkins Interest Earned on Loans </t>
  </si>
  <si>
    <t xml:space="preserve">Other Revenues </t>
  </si>
  <si>
    <t xml:space="preserve">Miscellaneous Revenue </t>
  </si>
  <si>
    <t xml:space="preserve">Mineral Royalty Revenue </t>
  </si>
  <si>
    <t>Non-Operating Revenues (UW Central Accounting Office Only)</t>
  </si>
  <si>
    <t xml:space="preserve">Capital Assets Gain/Loss </t>
  </si>
  <si>
    <t>Non Operating Revenues</t>
  </si>
  <si>
    <t xml:space="preserve">Institutional Advances </t>
  </si>
  <si>
    <t xml:space="preserve">Cancellation Reimbursement </t>
  </si>
  <si>
    <t xml:space="preserve">Allowance Decreases </t>
  </si>
  <si>
    <t xml:space="preserve">Collection Costs Collected </t>
  </si>
  <si>
    <t xml:space="preserve">Debt Retirement </t>
  </si>
  <si>
    <t xml:space="preserve">Issuance of Bonds Proceeds </t>
  </si>
  <si>
    <t xml:space="preserve">Arbitrage Transfer Revenue </t>
  </si>
  <si>
    <t xml:space="preserve">Endowment Realized Investment Income </t>
  </si>
  <si>
    <t xml:space="preserve">Central Services Overhead Distribution </t>
  </si>
  <si>
    <t>State Appropriations  (UW Central Accounting and Budget Office Only)</t>
  </si>
  <si>
    <t xml:space="preserve">State Appropriations </t>
  </si>
  <si>
    <t>Appropriations</t>
  </si>
  <si>
    <t xml:space="preserve">Other State Revenue </t>
  </si>
  <si>
    <t xml:space="preserve">Local Appropriations </t>
  </si>
  <si>
    <t xml:space="preserve">Gifts  </t>
  </si>
  <si>
    <t xml:space="preserve">Gifts </t>
  </si>
  <si>
    <t>Gifts</t>
  </si>
  <si>
    <t xml:space="preserve">Foundation Transfers </t>
  </si>
  <si>
    <t xml:space="preserve">Gifts - (Wyoming Public Media &amp; Cowboy Joe only) </t>
  </si>
  <si>
    <t>Investments   (UW Central Accounting Office Only)</t>
  </si>
  <si>
    <t xml:space="preserve">Interest on Investments </t>
  </si>
  <si>
    <t>Investment Income</t>
  </si>
  <si>
    <t xml:space="preserve">Realized Gain Loss </t>
  </si>
  <si>
    <t xml:space="preserve">Unrealized Gain Loss </t>
  </si>
  <si>
    <t xml:space="preserve">Interest on Loans </t>
  </si>
  <si>
    <t>Other Non Operating Revenue</t>
  </si>
  <si>
    <t xml:space="preserve">Other Non Operating Revenues </t>
  </si>
  <si>
    <t xml:space="preserve">Indirect Cost Recovery Revenue </t>
  </si>
  <si>
    <t>Personnel Services</t>
  </si>
  <si>
    <t xml:space="preserve">All salary and wage compensation for University Officers and employees, whether permanent or temporary, whether on an annual, hourly, or day wage; institutional incentive pay, and employee benefit programs in which the University participates on a percentage of employee earnings basis. </t>
  </si>
  <si>
    <t>Salaries and Wages</t>
  </si>
  <si>
    <t xml:space="preserve">Faculty Salary Expense FT </t>
  </si>
  <si>
    <t>General administrative and payroll expense</t>
  </si>
  <si>
    <t>Salaries, Wages and Benefits</t>
  </si>
  <si>
    <t xml:space="preserve">Staff Salary Expense FT </t>
  </si>
  <si>
    <t xml:space="preserve">Other Salary Expense FT </t>
  </si>
  <si>
    <t xml:space="preserve">Full Time Salary CONVERSION </t>
  </si>
  <si>
    <t xml:space="preserve">Faculty Salary Expense PT </t>
  </si>
  <si>
    <t xml:space="preserve">Staff Salary Expense PT </t>
  </si>
  <si>
    <t xml:space="preserve">Other Salary Expense PT </t>
  </si>
  <si>
    <t xml:space="preserve">Part Time Salary CONVERSION </t>
  </si>
  <si>
    <t xml:space="preserve">Graduate Assistant Wages Expense </t>
  </si>
  <si>
    <t xml:space="preserve">Stipend Pay Expense </t>
  </si>
  <si>
    <t xml:space="preserve">Overtime &amp; Comp Pay </t>
  </si>
  <si>
    <t>Employee overtime</t>
  </si>
  <si>
    <t xml:space="preserve">Other Supplemental Pay </t>
  </si>
  <si>
    <t>Benefits</t>
  </si>
  <si>
    <t xml:space="preserve">Retirement Employer Share </t>
  </si>
  <si>
    <t>Employee benefits related expenses</t>
  </si>
  <si>
    <t xml:space="preserve">Social Security Employer Share </t>
  </si>
  <si>
    <t xml:space="preserve">Worker's Compensation Employer Share </t>
  </si>
  <si>
    <t xml:space="preserve">UW Limited Service </t>
  </si>
  <si>
    <t xml:space="preserve">Insurance Excess Employer Share </t>
  </si>
  <si>
    <t xml:space="preserve">Health Insurance Employer Share </t>
  </si>
  <si>
    <t xml:space="preserve">Long Term Disability Employer Share </t>
  </si>
  <si>
    <t xml:space="preserve">Life Insurance Employer Share </t>
  </si>
  <si>
    <t xml:space="preserve">Retiree Insurance Subsidy Employer Share </t>
  </si>
  <si>
    <t xml:space="preserve">Unemployment Insurance Claims </t>
  </si>
  <si>
    <t xml:space="preserve">Employee Assistance Program Employer Share </t>
  </si>
  <si>
    <t xml:space="preserve">Supplemental Retirement Annuity Employer Share </t>
  </si>
  <si>
    <t xml:space="preserve">Other Employee Paid Benefits </t>
  </si>
  <si>
    <t xml:space="preserve">Benefits Clearing </t>
  </si>
  <si>
    <t xml:space="preserve">Pension Expense </t>
  </si>
  <si>
    <t>Effective July 1, 2017, the University of Wyoming moved to a standard fringe benefit rate for all UW employees.  The University will utilize the federal rate as set by the US Department of Health and Human Services for all salaries and benefits paid by the University.</t>
  </si>
  <si>
    <t xml:space="preserve">Flat Fringe Rate Employer Share </t>
  </si>
  <si>
    <t xml:space="preserve">Federal Retirement Employer Share </t>
  </si>
  <si>
    <t>Professional Services</t>
  </si>
  <si>
    <t xml:space="preserve">Professional service means professional or technical expertise provided by a consultant to accomplish a specific study, project, task, or other work statement. This category includes contracts with independent individuals or firms to perform a service or render an opinion or recommendation.  This includes both new contracts and amendments and/or renewals of existing contracts.                                                                Purchase Orders, with valid service forms attached, are required for professional services valued $2,500 or more prior to commencement of services.                                                                                                                                                                                                                                                                                   - Contracts are required for payments of $10,000 or more.  General Counsel shall review professional service contracts prior to commencement of services.                                                                                                                                        - Services valued at $2,500 to $9,999.99 will require a Statement of Work form and Employee vs Independent Contractor Worksheet attached to the purchase order.                                                                                                                                                                                                                                                                                         - These forms are not valid substitutes for an invoice. </t>
  </si>
  <si>
    <t xml:space="preserve">Professional Services - The amounts expended for court costs (except attorney fees), financial services, actuarial service, economic analysis, inspectors, security and fire protection, architectural or engineering firms, communication and photography services, custodial, landscaping, hazardous waste or management services. Also includes amounts expended for personnel review boards, harassment and related investigations, mediation and other employment issues. </t>
  </si>
  <si>
    <t>Other operating expenses</t>
  </si>
  <si>
    <t>Services, Travel and Supplies</t>
  </si>
  <si>
    <t xml:space="preserve">Temporary Services - The amounts expended for temporary staffing agencies. </t>
  </si>
  <si>
    <t>Legal and Attorney Services - Fees paid for attorneys which provided legal services for the University.  Contract not required but a Letter of Engagement signed by an authorized university individual is required.</t>
  </si>
  <si>
    <t>Insurance Deductible- (UW Central Accounting Office Only)</t>
  </si>
  <si>
    <t>Insurance Premium - The amounts expended for liability, property, vehicle, fire, or accident insurance and bond premiums.  Includes notary bond fees.</t>
  </si>
  <si>
    <t>Telecom Expense - The amounts expended to analyze, enhance, modify or implement computer systems or telecommunications systems.  Includes amounts expended for programming or data processing charges, web hosting and web design.  Does not include design or development of major information systems which are classified under 62001 "Professional Services".  Contract required.</t>
  </si>
  <si>
    <t>Subject Participation Expense - Payments to individuals (non-employees) to encourage attendance and participation in sponsored University of Wyoming training and certification programs.  These are not costs associated with Sponsored Research Projects - 67500. No contract required. A recipient signed Incentive letter will be required when payment is made.  This form can be located in the Accounts Payable Group in WyoWeb.</t>
  </si>
  <si>
    <t xml:space="preserve">Visiting Speakers/Faculty Expense - The amounts expended to individuals engaged in or conducting training to meet employee training needs, managerial training, guest speakers, and curriculum.  </t>
  </si>
  <si>
    <t xml:space="preserve">Research Core Charges Expense - </t>
  </si>
  <si>
    <t xml:space="preserve">Real Estate Management - The amount expensed for property management services. </t>
  </si>
  <si>
    <t xml:space="preserve">Catering Expense - The amount expensed for catered events, including amounts expensed for food and beverage, space rental, and linens. </t>
  </si>
  <si>
    <t>Animal Care - The amounts expensed for veterinary care including boarding.</t>
  </si>
  <si>
    <t>Other Services - The amount expensed for laundry, mailing, or moving services.</t>
  </si>
  <si>
    <t>Royalty Expense - A payment made for the use of property, such as a patent, copyrighted work, artwork, or franchise.  Contract required.</t>
  </si>
  <si>
    <t>Medical Services - The amounts expended for any medical costs relating to or concerned with physicians or the practice of medicine. Includes hospital costs, orthopedic, laboratory and lab analysis, and charges for services performed by doctors, dentists, orthodontics, optometrists, pediatricians, etc. Contract not required on standard medical services</t>
  </si>
  <si>
    <t>Travel Domestic Expense - The amounts expended for airfare, lodging, parking, and other miscellaneous travel expenses related to travel on official, domestic University Business.</t>
  </si>
  <si>
    <t>Travel and entertainment expenses</t>
  </si>
  <si>
    <t>Travel Foreign Expense - The amounts expended for airfare, lodging, parking, and other miscellaneous travel expenses related to travel on official, foreign University Business.</t>
  </si>
  <si>
    <t>Hosting Expense - The amounts expended on meals or entertainment that were provided current or potential customers or clients.</t>
  </si>
  <si>
    <t>Moving Expense - The amounts expended for relocating an employee, including truck rental, supplies, etc.</t>
  </si>
  <si>
    <t>Non Employee Transportation- For paying or reimbursing visitors or students at UW for recruiting, interviews, etc.</t>
  </si>
  <si>
    <t>Non Employee Lodging- For paying or reimbursing visitors or students at UW for recruiting, interviews, etc.</t>
  </si>
  <si>
    <t>Non Employee Meals- For paying or reimbursing visitors or students at UW for recruiting, interviews, etc.</t>
  </si>
  <si>
    <t>Non Employee Other Travel- For paying or reimbursing visitors or students at UW for recruiting, interviews, etc.</t>
  </si>
  <si>
    <t>Lab Supplies - Research and lab supplies including oxygen and other gases used in laboratory, equipment under $2,500.00.</t>
  </si>
  <si>
    <t>Office Supplies - Those supplies that are normally used in the operation of an office and are primarily considered expendable in nature, e.g., copy machine paper, envelopes, toner, typewriter cartridges, calculator ribbons, staplers, tape dispensers, microfilming supplies, cassette tapes under $2,500.00, etc.</t>
  </si>
  <si>
    <t>Medical Supplies - Includes dental, physical therapy, surgical supplies, drugs, medicines, oxygen and other gases.</t>
  </si>
  <si>
    <t xml:space="preserve">Animal, Livestock, and Farm Supplies - The amounts expensed on seed, fertilizer, weed spray, insecticides, fuel/diesel fuel.  Also includes amounts spent on feed, drugs and darts used on animals. </t>
  </si>
  <si>
    <t xml:space="preserve">Non Capital Equipment-Computer Expense - Non-capitalized - $2,500 - $4,999.99.  Computer equipment tracked via Fixed Assets but not capitalized. Examples include, fax machines, concentrator hubs, UPSs, research computer.  </t>
  </si>
  <si>
    <t xml:space="preserve">Non Capital Equipment-Other Expense - Non-capitalized - $2,500 - $4,999.99. Office equipment and/or furniture that needs to be tracked via Fixed Assets but not capitalized. </t>
  </si>
  <si>
    <t>Books, Subscriptions, and Media Expense - The amounts expended for books, newspapers, subscriptions to magazines, periodicals, reference materials and services providing informational reports.  Includes subscriptions to on-line computer informational services and the purchase of databases.</t>
  </si>
  <si>
    <t>Computer Software and License Expense - noncapital (under $1,500)</t>
  </si>
  <si>
    <t>Computer Hardware - noncapital (under $1,500)</t>
  </si>
  <si>
    <t>Food &amp; Beverage Resale - The amounts expended for food and beverages that will be used for resale (i.e. vending supplies, food services).</t>
  </si>
  <si>
    <t>Postage, Freight, and Shipping Expense - The amounts expended for postage and loading postage meters and bulk mail services provided by UW Postal.  Does not include rent for postage meter machines and/or mailing machines.   Outgoing shipping charges. This will include courier service charges, motor freight, air freight and other express charges. United Parcel Service or similar companies’ charges are to be considered freight charges.  Note: Freight charges on pieces of equipment received should be considered as part of the cost of the equipment and charged to an equipment code. Freight or shipping charges added to an invoice payable to a commodity vendor is a cost of the goods purchased and must be included in the same account code as the commodity purchased.</t>
  </si>
  <si>
    <t xml:space="preserve">Other Supplies - Includes items purchased for ornamental purposes, landscaping, small tools and parts, safety and safety supplies. </t>
  </si>
  <si>
    <t>Clothing and Other Apparel - The cost of clothes or uniforms purchased.  Includes footwear and gloves.  If charges include embroidering cost, code to 66052, "Printing and Copying Expense".</t>
  </si>
  <si>
    <t>Custodial, Housekeeping and Janitorial - Includes expendable items purchased for cleaning, laundering, detergents, disinfectants, light bulbs, mops, waxes, garbage cans, trash bags, etc.  This does not cover cleaning services - use 62001.</t>
  </si>
  <si>
    <t>Food &amp; Beverage Non Resale - The amounts expended for food purchased as part of lab supplies. (i.e. food purchased for cooking and nutrition class.   Food being purchased for entertainment and meetings should be covered under Catering Expense 62011).</t>
  </si>
  <si>
    <t>Earned Discounts - Supplier discounts earned.</t>
  </si>
  <si>
    <t>Merchandise Resale - Amounts expended for the purchase of goods that will be used for resale (i.e. merchandise for the University Store).</t>
  </si>
  <si>
    <t>Natural Gas - Solid, gas, or liquid fuels for cooking, heating, or power purposes.</t>
  </si>
  <si>
    <t>Utilities, Repair and Maintenance and Rentals</t>
  </si>
  <si>
    <t>Electric - The amount expensed for electricity.</t>
  </si>
  <si>
    <t>Water - Purchase or cost of providing water for human and animal consumption. Rental of water equipment for human consumption is coded to 65502.</t>
  </si>
  <si>
    <t>Other Utilities Expense - The amounts expended for sewer, sanitation, telephone, television and music services.</t>
  </si>
  <si>
    <t xml:space="preserve">Real Property Repairs and Maintenance Supplies - The amounts expended for supplies used to repair and upkeep real property; including window coverings, minor additions, signs, keys, locks, fencing, landscaping, painting, heating, plumbing and electrical. (Except capital outlay appropriations). </t>
  </si>
  <si>
    <t>Equipment Repairs and Maintenance Supplies - The amounts expended for supplies used to repair and upkeep equipment; including ice machines, sterilizers, water conditioners, data processors, food service equipment, repairs to autos, etc.</t>
  </si>
  <si>
    <t>Real Property Repairs and Maintenance Services - The amounts paid for labor and services to repair and upkeep real property, reportable on Form 1099-MISC.  If you are purchasing materials only, use 65001.</t>
  </si>
  <si>
    <t>Equipment Repairs and Maintenance Service - The amounts paid for labor and services to repair and upkeep equipment, reportable on Form 1099-MISC. If you are purchasing materials only, use 65002.</t>
  </si>
  <si>
    <t>Building/Facilities Rental - The amounts expended for the rental lease, possession and use of property owned by others.</t>
  </si>
  <si>
    <t>Equipment Rental - Rentals and leases of office furniture and equipment. Includes rental of water equipment for human consumption. Includes postage meter machines and/or mailing machines. Includes renting or leasing printing, reproduction or photographic equipment. Includes lease portion of copier rentals. Includes charges for copy machine maintenance agreements and necessary copy supplies (excluding paper costs).  Does not include service and maintenance portion of copier rentals when listed separately, which is coded to 66518, “Maintenance Agreements”.</t>
  </si>
  <si>
    <t>Lease Expense - For non-equipment items.</t>
  </si>
  <si>
    <t>Easement - Includes payments to landowners for the use or access of their land.</t>
  </si>
  <si>
    <t xml:space="preserve">Interest Expense - The amount of interest paid under the terms of the contract or state law. </t>
  </si>
  <si>
    <t>Interest expenses</t>
  </si>
  <si>
    <t>Interest, claims, other expenses, subcontracts, depreciation and amortization</t>
  </si>
  <si>
    <t>Other Interest Expense</t>
  </si>
  <si>
    <t>Claims and Judgments - An award for harm caused by the university to a claimant’s capital assets.  A payment by the university is intended to make the claimant “whole”.  Thus, payments to claimants for property damage are not reportable.  Also includes making a settlement for property damage claims payable to an organization other than the claimant (ie. Paying the auto repair shop directly for the damages to the claimant's property). Exception: If making payment to an attorney follow the rules for "gross process payments" in account 66003.</t>
  </si>
  <si>
    <t>Reportable Personal Injury Awards -</t>
  </si>
  <si>
    <t>Attorney Fees and Gross Process Payments - If paying a settlement amount to an attorney on behalf of the claimant, to an attorney and one or more other person or when the payment is made payable only to an attorney for services performed for others it is a “gross proceeds payment” and reportable on a 1099.</t>
  </si>
  <si>
    <t>Advertising/Promotional Expense - The cost of radio, television, signs, and billboard advertisements for promotional use. Also, includes job vacancy announcements.</t>
  </si>
  <si>
    <t>Printing and Copying Expense - The amounts expended for contractual printing, reproduction, duplicating, binding operations and all common processes of duplication performed by commercial printers. Includes printed matter such as publications, books, business cards, letterhead, pamphlets. Included cost of paper and materials if furnished by the printer. Includes promotional products when engraving or embroidering costs are incurred.  Contract required.  Copies 64002 (Copier Services, FedEx Office, etc.) has a separate expenditure code which isn't considered professional services.</t>
  </si>
  <si>
    <t>Gain/Loss on Sale of Asset</t>
  </si>
  <si>
    <t>Prizes/Awards Expense-Monetary/Reportable -Disbursement of cash funds for the payment of awards and prizes to non-university employees for award for contests. Employee prizes go through payroll.</t>
  </si>
  <si>
    <t>Prizes/Awards Expense-Non-Monetary Non-Reportable - Includes the purchase of awards and prizes to non-university employees.  Employee prizes go through payroll.</t>
  </si>
  <si>
    <t>Unrelated Business Tax Expense</t>
  </si>
  <si>
    <t>Income tax</t>
  </si>
  <si>
    <t>Business Tax Expense</t>
  </si>
  <si>
    <t>Property Tax Expense</t>
  </si>
  <si>
    <t>Training/Professional Development - All costs associated with the training, development, and education of an employee, including those materials solely purchased for in-house training (i.e. books, videos, manuals, etc.), webinar charges related to training and education and tuition reimbursements for job-related course work.  Does NOT include the amounts expended to individuals engaged in or conducting training - these amounts to individuals are 1099 tax reportable and should be coded under 62009 - "Visiting Speaker/Faculty Expense. "</t>
  </si>
  <si>
    <t>Guarantees Expense - For Athletic Department use, only.</t>
  </si>
  <si>
    <t>Bad Debt Expense - The amount of uncollectible accounts receivable.</t>
  </si>
  <si>
    <t>Miscellaneous Expense</t>
  </si>
  <si>
    <t>Student Health Insurance Expense</t>
  </si>
  <si>
    <t>Refund to Grantors - For use by Sponsored Program Office only.</t>
  </si>
  <si>
    <t>Memberships and Dues - Includes the amounts expended for individual and/or university participation in associations, organizations, conventions that benefit the university and the cost of subscriptions that accompany these memberships. Also, includes an employee’s current professional licensing fee that is necessary (i.e. required) to perform his or her CURRENT job or enable the employee to remain current in the job related field. Includes driver license fees, notary commissions/fees, certifications, accreditation and other licenses.</t>
  </si>
  <si>
    <t xml:space="preserve">Fines Expense - The amounts expended for fines, penalties or late fees payable under the terms of a contract. </t>
  </si>
  <si>
    <t>Fuel and Oil Expense</t>
  </si>
  <si>
    <t>Maintenance Agreements Expense - Includes maintenance agreements for all office machines and equipment including computer systems, computer hardware and software.  Includes copy machine maintenance agreements.</t>
  </si>
  <si>
    <t>Supplier Discounts - For paying bills early, UW receives a discount on the invoiced amount.</t>
  </si>
  <si>
    <t>Scholarships to Individuals</t>
  </si>
  <si>
    <t>F&amp;A Cost Expense - Facilities and Administrative Rate (indirect costs) charged against a sponsored grant or project fund.</t>
  </si>
  <si>
    <t xml:space="preserve">Research &amp; Development Subcontract less than/equal to 25K </t>
  </si>
  <si>
    <t>Other research and development expenses</t>
  </si>
  <si>
    <t xml:space="preserve">Other Subcontract less than/equal to 25K </t>
  </si>
  <si>
    <t xml:space="preserve">Research &amp; Development &gt;25K </t>
  </si>
  <si>
    <t xml:space="preserve">Other Subcontract &gt;25K </t>
  </si>
  <si>
    <t xml:space="preserve">Participant Travel </t>
  </si>
  <si>
    <t xml:space="preserve">Participant Stipend </t>
  </si>
  <si>
    <t xml:space="preserve">Participant Subsistence </t>
  </si>
  <si>
    <t xml:space="preserve">Participant Other </t>
  </si>
  <si>
    <t>Depreciation Expense - Record depreciation expense to allocate a portion of the cost of the buildings, machines or equipment it has purchased to the current fiscal year (UW Central Accounting Office)</t>
  </si>
  <si>
    <t>Depreciation expenses</t>
  </si>
  <si>
    <t>Amortization Expense - Allocating the cost of an intangible asset over a period of time (UW Central Accounting Office)</t>
  </si>
  <si>
    <t xml:space="preserve">Non-Operating Expenses - Fiscal transactions expenditures, the costs of which are not ultimately borne by or chargeable to the University as a cost of administration or of programs and purposes. </t>
  </si>
  <si>
    <t xml:space="preserve">Capital Equipment &amp; Lease - Items costing $5,000.00 and over and with a useful life of more than one year are capitalized equipment. </t>
  </si>
  <si>
    <t>70001</t>
  </si>
  <si>
    <t xml:space="preserve">Equipment Office Expense </t>
  </si>
  <si>
    <t>Capital Expense, discontinued opertions, and other non-operating expenditures</t>
  </si>
  <si>
    <t>70002</t>
  </si>
  <si>
    <t xml:space="preserve">Equipment Data Processing Expense </t>
  </si>
  <si>
    <t>70003</t>
  </si>
  <si>
    <t xml:space="preserve">Equipment Vehicles Expense </t>
  </si>
  <si>
    <t>70004</t>
  </si>
  <si>
    <t xml:space="preserve">Equipment Food Service Expense </t>
  </si>
  <si>
    <t>70005</t>
  </si>
  <si>
    <t xml:space="preserve">Equipment Laboratory Expense </t>
  </si>
  <si>
    <t>70006</t>
  </si>
  <si>
    <t xml:space="preserve">Equipment Education Expense </t>
  </si>
  <si>
    <t>70007</t>
  </si>
  <si>
    <t xml:space="preserve">Equipment Dormitory Expense </t>
  </si>
  <si>
    <t>70008</t>
  </si>
  <si>
    <t xml:space="preserve">Equipment Farm Expense </t>
  </si>
  <si>
    <t>70009</t>
  </si>
  <si>
    <t xml:space="preserve">Equipment Shop Expense </t>
  </si>
  <si>
    <t>70010</t>
  </si>
  <si>
    <t xml:space="preserve">Equipment Law Enforcement Expense </t>
  </si>
  <si>
    <t>71301</t>
  </si>
  <si>
    <t xml:space="preserve">Capital Lease Expense </t>
  </si>
  <si>
    <t>71401</t>
  </si>
  <si>
    <t xml:space="preserve">Buildings Academic &amp; Administrative Expense </t>
  </si>
  <si>
    <t>71402</t>
  </si>
  <si>
    <t xml:space="preserve">Building Service Expense </t>
  </si>
  <si>
    <t>71403</t>
  </si>
  <si>
    <t xml:space="preserve">Building Residential Expense </t>
  </si>
  <si>
    <t>71404</t>
  </si>
  <si>
    <t xml:space="preserve">Building Farm Expense </t>
  </si>
  <si>
    <t>71405</t>
  </si>
  <si>
    <t xml:space="preserve">Building Auxiliary Expense </t>
  </si>
  <si>
    <t>71406</t>
  </si>
  <si>
    <t xml:space="preserve">Building Non UW Owned Expense </t>
  </si>
  <si>
    <t>71407</t>
  </si>
  <si>
    <t xml:space="preserve">Buildings CIP Cost Expense </t>
  </si>
  <si>
    <t>71601</t>
  </si>
  <si>
    <t>Land Expense - The cost of property, plant, and equipment includes the purchase price of the asset and all expenditures necessary to prepare the asset for its intended use</t>
  </si>
  <si>
    <t>71602</t>
  </si>
  <si>
    <t xml:space="preserve">Land Improvements Expense </t>
  </si>
  <si>
    <t>71701</t>
  </si>
  <si>
    <t xml:space="preserve">Books &amp; Reference Materials Expense </t>
  </si>
  <si>
    <t>71702</t>
  </si>
  <si>
    <t xml:space="preserve">Works of Art Expense </t>
  </si>
  <si>
    <t>71703</t>
  </si>
  <si>
    <t xml:space="preserve">Livestock Expense </t>
  </si>
  <si>
    <t>72001</t>
  </si>
  <si>
    <t xml:space="preserve">Discontinued Operations </t>
  </si>
  <si>
    <t>75001</t>
  </si>
  <si>
    <t xml:space="preserve">Overpayments </t>
  </si>
  <si>
    <t>75002</t>
  </si>
  <si>
    <t xml:space="preserve">Other Refunds </t>
  </si>
  <si>
    <t>75003</t>
  </si>
  <si>
    <t xml:space="preserve">Obsolete Indirect Cost Expense </t>
  </si>
  <si>
    <t>75004</t>
  </si>
  <si>
    <t xml:space="preserve">Refund Sponsors </t>
  </si>
  <si>
    <t>75005</t>
  </si>
  <si>
    <t xml:space="preserve">Other Restricted Non Operating Expenses </t>
  </si>
  <si>
    <t>75006</t>
  </si>
  <si>
    <t xml:space="preserve">Loss on Sale of Investments </t>
  </si>
  <si>
    <t>75007</t>
  </si>
  <si>
    <t xml:space="preserve">Allowance Increase </t>
  </si>
  <si>
    <t>75008</t>
  </si>
  <si>
    <t xml:space="preserve">Federal Funds Repaid </t>
  </si>
  <si>
    <t>75009</t>
  </si>
  <si>
    <t xml:space="preserve">Institutional Funds Repaid </t>
  </si>
  <si>
    <t>75010</t>
  </si>
  <si>
    <t xml:space="preserve">Debt Retirement Principal </t>
  </si>
  <si>
    <t>75011</t>
  </si>
  <si>
    <t xml:space="preserve">Debt Retirement Interest </t>
  </si>
  <si>
    <t>75012</t>
  </si>
  <si>
    <t xml:space="preserve">Debt Retirement Bond Counsel </t>
  </si>
  <si>
    <t>75013</t>
  </si>
  <si>
    <t xml:space="preserve">Arbitrage Transfer Expense </t>
  </si>
  <si>
    <t>75014</t>
  </si>
  <si>
    <t xml:space="preserve">Other Non Operating Expenses </t>
  </si>
  <si>
    <t>75015</t>
  </si>
  <si>
    <t xml:space="preserve">Reversion of Funds </t>
  </si>
  <si>
    <t>75016</t>
  </si>
  <si>
    <t xml:space="preserve">Loan Cancellations Principal Expense </t>
  </si>
  <si>
    <t>75017</t>
  </si>
  <si>
    <t xml:space="preserve">Loan Cancellations Interest Expense </t>
  </si>
  <si>
    <t>75018</t>
  </si>
  <si>
    <t xml:space="preserve">Accrual Conversion </t>
  </si>
  <si>
    <t>Internal Allocations &amp; Sales - Used to record revenues and expenses for goods and services provided by one campus department to other campus departments.</t>
  </si>
  <si>
    <t>76001</t>
  </si>
  <si>
    <r>
      <t xml:space="preserve">Internal Service Allocation: Plant Operations - Includes internal charges to and from University Operations related to Plant/Building Charges (i.e., Utilities, Maintenance/Repairs, etc.).  </t>
    </r>
    <r>
      <rPr>
        <b/>
        <sz val="8"/>
        <color theme="1"/>
        <rFont val="Arial"/>
        <family val="2"/>
      </rPr>
      <t>Requires use of FY 21 transfer request template</t>
    </r>
  </si>
  <si>
    <t>Internal allocations and sales and funding transfers</t>
  </si>
  <si>
    <t>76002</t>
  </si>
  <si>
    <r>
      <t xml:space="preserve">Internal Service Allocation: Info Tech - Includes internal charges to and from Information Technology for UW IT services (i.e., Telecommunication, Data, Networks parts, etc.). </t>
    </r>
    <r>
      <rPr>
        <b/>
        <sz val="8"/>
        <color theme="1"/>
        <rFont val="Arial"/>
        <family val="2"/>
      </rPr>
      <t>Requires use of FY 21 transfer request template</t>
    </r>
  </si>
  <si>
    <t>76003</t>
  </si>
  <si>
    <r>
      <t xml:space="preserve">Internal Service Allocation: Other - Internal charges to and from other units on campus for all other services (outside of 76001, 76002, and 76601). </t>
    </r>
    <r>
      <rPr>
        <b/>
        <sz val="8"/>
        <color theme="1"/>
        <rFont val="Arial"/>
        <family val="2"/>
      </rPr>
      <t>Requires use of FY 21 transfer request template</t>
    </r>
  </si>
  <si>
    <t>76004</t>
  </si>
  <si>
    <t xml:space="preserve">Provost Strategic Initiatives </t>
  </si>
  <si>
    <t>76201</t>
  </si>
  <si>
    <r>
      <t xml:space="preserve">Inter Unit/Center Allocations - Inter-Unit Allocations should be used to allocate actual funds from one division to another.  Subdivisions are the major operating units of the University (i.e., College of Arts &amp; Science, College of Business, Administration, Research &amp; Economic Development, Student Affairs, Academic Affairs, etc.).  </t>
    </r>
    <r>
      <rPr>
        <b/>
        <sz val="8"/>
        <color theme="1"/>
        <rFont val="Arial"/>
        <family val="2"/>
      </rPr>
      <t>Requires use of FY 21 transfer request template</t>
    </r>
  </si>
  <si>
    <t>76401</t>
  </si>
  <si>
    <r>
      <t xml:space="preserve">Intra College Allocations - Intra-Unit Allocations should be used to allocate actual funds from one organization to another within the SAME Subdivision (i.e., Mathematics and A&amp;S Dean’s Office are organizations within the College of Arts &amp; Science Division).   </t>
    </r>
    <r>
      <rPr>
        <b/>
        <sz val="8"/>
        <color theme="1"/>
        <rFont val="Arial"/>
        <family val="2"/>
      </rPr>
      <t>Requires use of FY 21 transfer request template</t>
    </r>
  </si>
  <si>
    <t>76601</t>
  </si>
  <si>
    <r>
      <t xml:space="preserve">Internal Sales Auxiliaries - Internal charges to and from auxiliary services (i.e., Bookstore, Copy Center, Fleet, etc.).  </t>
    </r>
    <r>
      <rPr>
        <b/>
        <sz val="8"/>
        <color theme="1"/>
        <rFont val="Arial"/>
        <family val="2"/>
      </rPr>
      <t>Requires use of FY 21 transfer request template</t>
    </r>
  </si>
  <si>
    <t>77001</t>
  </si>
  <si>
    <t xml:space="preserve">Provisions for Facility Renewal </t>
  </si>
  <si>
    <t>77002</t>
  </si>
  <si>
    <t xml:space="preserve">Provisions for Non facility Renewal </t>
  </si>
  <si>
    <t>77003</t>
  </si>
  <si>
    <t xml:space="preserve">Transfers To/From Plant Fund Project Related </t>
  </si>
  <si>
    <t>77201</t>
  </si>
  <si>
    <t xml:space="preserve">Debt Service Principal </t>
  </si>
  <si>
    <t>77202</t>
  </si>
  <si>
    <t xml:space="preserve">Debt Service  Interest </t>
  </si>
  <si>
    <t>77401</t>
  </si>
  <si>
    <t xml:space="preserve">Non mandatory Tranfers To/From Operations Funds </t>
  </si>
  <si>
    <t>77402</t>
  </si>
  <si>
    <t xml:space="preserve">Transfers To/From Strategic Investment Pool </t>
  </si>
  <si>
    <t>77403</t>
  </si>
  <si>
    <t xml:space="preserve">Transfers from Previous Years Encumbrances </t>
  </si>
  <si>
    <t>77499</t>
  </si>
  <si>
    <t xml:space="preserve">Due To / Due From Balancing </t>
  </si>
  <si>
    <t>Space</t>
  </si>
  <si>
    <t xml:space="preserve"> </t>
  </si>
  <si>
    <t xml:space="preserve">40001 Tuition Undergraduate Resident </t>
  </si>
  <si>
    <t xml:space="preserve">40002 Tuition Undergraduate Non resident </t>
  </si>
  <si>
    <t xml:space="preserve">40005 Tuition Undergraduate Resident Distance </t>
  </si>
  <si>
    <t xml:space="preserve">40006 Tuition Undergraduate Non Resident Distance </t>
  </si>
  <si>
    <t xml:space="preserve">40101 Tuition Graduate Resident </t>
  </si>
  <si>
    <t xml:space="preserve">40102 Tuition Graduate Non resident </t>
  </si>
  <si>
    <t xml:space="preserve">40105 Tuition Graduate Resident Distance </t>
  </si>
  <si>
    <t xml:space="preserve">40106 Tuition Graduate Non resident Distance </t>
  </si>
  <si>
    <t xml:space="preserve">40151 Tuition Professional Business Resident </t>
  </si>
  <si>
    <t xml:space="preserve">40152 Tuition Professional Business Non Resident </t>
  </si>
  <si>
    <t xml:space="preserve">40153 Tuition Professional Law Resident </t>
  </si>
  <si>
    <t xml:space="preserve">40154 Tuition Professional Law Non Resident </t>
  </si>
  <si>
    <t xml:space="preserve">40155 Tuition Professional Health Sciences Resident </t>
  </si>
  <si>
    <t xml:space="preserve">40156 Tuition Professional Health Sciences Non Resident </t>
  </si>
  <si>
    <t xml:space="preserve">40157 Tuition Professional Distance Resident </t>
  </si>
  <si>
    <t xml:space="preserve">40203 Tuition Conversion </t>
  </si>
  <si>
    <t xml:space="preserve">40205 Tuition Study Abroad </t>
  </si>
  <si>
    <t xml:space="preserve">40206 Tuition Other </t>
  </si>
  <si>
    <t xml:space="preserve">40301 Tuition Waivers </t>
  </si>
  <si>
    <t xml:space="preserve">40302 Financial Aid Undergraduate </t>
  </si>
  <si>
    <t xml:space="preserve">40303 Financial Aid Graduate </t>
  </si>
  <si>
    <t xml:space="preserve">40304 Financial Aid Professional </t>
  </si>
  <si>
    <t xml:space="preserve">40305 Financial Aid Other </t>
  </si>
  <si>
    <t xml:space="preserve">40306 Financial Aid Room &amp; Board </t>
  </si>
  <si>
    <t xml:space="preserve">40401 Program Fees </t>
  </si>
  <si>
    <t xml:space="preserve">40402 Student Services Fee </t>
  </si>
  <si>
    <t xml:space="preserve">40501 Application Fees </t>
  </si>
  <si>
    <t xml:space="preserve">40504 Course Fees </t>
  </si>
  <si>
    <t xml:space="preserve">40506 Orientation Fee </t>
  </si>
  <si>
    <t xml:space="preserve">40513 Miscellaneous Fee </t>
  </si>
  <si>
    <t xml:space="preserve">41001 Textbook Sales Rev </t>
  </si>
  <si>
    <t xml:space="preserve">41002 Merchandise Sales Rev </t>
  </si>
  <si>
    <t xml:space="preserve">41003 Gift Card Sales </t>
  </si>
  <si>
    <t xml:space="preserve">41004 Copy &amp; Print Revenue </t>
  </si>
  <si>
    <t xml:space="preserve">41005 Postal Revenue </t>
  </si>
  <si>
    <t xml:space="preserve">41006 Parking Fees Permit </t>
  </si>
  <si>
    <t xml:space="preserve">41007 Parking Fees Meters </t>
  </si>
  <si>
    <t xml:space="preserve">41008 Parking Fees Violations </t>
  </si>
  <si>
    <t xml:space="preserve">41009 Rental Revenue </t>
  </si>
  <si>
    <t xml:space="preserve">41010 Clinic Income Revenue </t>
  </si>
  <si>
    <t xml:space="preserve">41012 Ticket Sales Revenue </t>
  </si>
  <si>
    <t xml:space="preserve">41014 Game Guarantee Revenue </t>
  </si>
  <si>
    <t xml:space="preserve">41015 Broadcast Rights Revenue </t>
  </si>
  <si>
    <t xml:space="preserve">41016 NCAA/Conference Distributions Revenue </t>
  </si>
  <si>
    <t xml:space="preserve">41017 Housing Revenue </t>
  </si>
  <si>
    <t xml:space="preserve">41019 Food Service Meal Plan </t>
  </si>
  <si>
    <t xml:space="preserve">41020 Food Service Sales Catering Concessions </t>
  </si>
  <si>
    <t xml:space="preserve">41022 Advertising Sales/Sponsorship Revenue </t>
  </si>
  <si>
    <t xml:space="preserve">41501 Transcript Fee Revenue </t>
  </si>
  <si>
    <t xml:space="preserve">41502 Student ID Replace Fee Revenue </t>
  </si>
  <si>
    <t xml:space="preserve">41503 Membership &amp; Dues Revenue </t>
  </si>
  <si>
    <t xml:space="preserve">41504 Conference &amp; Seminar Revenue </t>
  </si>
  <si>
    <t xml:space="preserve">41505 Publications Sales Revenue </t>
  </si>
  <si>
    <t xml:space="preserve">41506 Trademark &amp; Licensing Revenue </t>
  </si>
  <si>
    <t xml:space="preserve">41507 Professional &amp; Tech Services Revenue </t>
  </si>
  <si>
    <t xml:space="preserve">41510 Utility Sales Revenue </t>
  </si>
  <si>
    <t xml:space="preserve">41511 Lost or Damaged Book Revenue </t>
  </si>
  <si>
    <t xml:space="preserve">41512 General Sales of Merchandise Educational </t>
  </si>
  <si>
    <t xml:space="preserve">41513 General Sales of Services Educational </t>
  </si>
  <si>
    <t xml:space="preserve">42101 Cost of Goods Sold </t>
  </si>
  <si>
    <t xml:space="preserve">43801 Federal Government Awards </t>
  </si>
  <si>
    <t xml:space="preserve">51001 State Appropriations </t>
  </si>
  <si>
    <t xml:space="preserve">53001 Gifts </t>
  </si>
  <si>
    <t xml:space="preserve">53002 Foundation Transfers </t>
  </si>
  <si>
    <t>43804 Grants &amp; Contracts  (Sponsored Programs and Budget Office Only)</t>
  </si>
  <si>
    <t>B4400 Other Operating Revenue</t>
  </si>
  <si>
    <t>B5000 Non-Operating Revenues (UW Central Accounting Office Only)</t>
  </si>
  <si>
    <t>B5500 Investments   (UW Central Accounting Office Only)</t>
  </si>
  <si>
    <t xml:space="preserve">B5600 Other Non Operating Revenues </t>
  </si>
  <si>
    <t>University of Wyoming</t>
  </si>
  <si>
    <t>General University Operations Division</t>
  </si>
  <si>
    <t>General University Operations Subdivision</t>
  </si>
  <si>
    <t>General University Operations Unit</t>
  </si>
  <si>
    <t>General University Operations Department</t>
  </si>
  <si>
    <t>00001</t>
  </si>
  <si>
    <t>General University Operations</t>
  </si>
  <si>
    <t>00002</t>
  </si>
  <si>
    <t>General University Operations CONVERSION</t>
  </si>
  <si>
    <t>Office of the President Division</t>
  </si>
  <si>
    <t>Office of the President Subdivision</t>
  </si>
  <si>
    <t>Office of the President Unit</t>
  </si>
  <si>
    <t>Office of the President Department</t>
  </si>
  <si>
    <t>00011</t>
  </si>
  <si>
    <t>Office of the President</t>
  </si>
  <si>
    <t>00012</t>
  </si>
  <si>
    <t>Office of Diversity, Equity, and Inclusion</t>
  </si>
  <si>
    <t>00013</t>
  </si>
  <si>
    <t>Board of Trustees</t>
  </si>
  <si>
    <t>00014</t>
  </si>
  <si>
    <t>Office of Engagement &amp; Outreach</t>
  </si>
  <si>
    <t>Public Relations and Institutional Marketing Subdivision</t>
  </si>
  <si>
    <t>Public Relations and Institutional Marketing Unit</t>
  </si>
  <si>
    <t>VP for Governmental &amp; Community Affairs Office Department</t>
  </si>
  <si>
    <t>60001</t>
  </si>
  <si>
    <t>VP for Governmental &amp; Community Affairs Office</t>
  </si>
  <si>
    <t>University Public Relations Department</t>
  </si>
  <si>
    <t>61001</t>
  </si>
  <si>
    <t>University Public Relations</t>
  </si>
  <si>
    <t>61002</t>
  </si>
  <si>
    <t>Institutional Marketing</t>
  </si>
  <si>
    <t>Internal Audit Division</t>
  </si>
  <si>
    <t>Internal Audit Subdivision</t>
  </si>
  <si>
    <t>Internal Audit Unit</t>
  </si>
  <si>
    <t>Internal Audit Department</t>
  </si>
  <si>
    <t>00021</t>
  </si>
  <si>
    <t>Internal Audit</t>
  </si>
  <si>
    <t>Academic Affairs Division</t>
  </si>
  <si>
    <t>Provost Subdivision</t>
  </si>
  <si>
    <t>Provost Unit</t>
  </si>
  <si>
    <t>Provost Department</t>
  </si>
  <si>
    <t>10001</t>
  </si>
  <si>
    <t>Provosts Office</t>
  </si>
  <si>
    <t>10002</t>
  </si>
  <si>
    <t>Faculty Senate</t>
  </si>
  <si>
    <t>10003</t>
  </si>
  <si>
    <t>Summer High School Institute</t>
  </si>
  <si>
    <t>10004</t>
  </si>
  <si>
    <t>Testing Center</t>
  </si>
  <si>
    <t>Center for Innovation in Teaching &amp; Assessment</t>
  </si>
  <si>
    <t>10011</t>
  </si>
  <si>
    <t>Ellbogen Center for Teaching &amp; Learning</t>
  </si>
  <si>
    <t>10012</t>
  </si>
  <si>
    <t>Distance Education</t>
  </si>
  <si>
    <t>UW Casper Department</t>
  </si>
  <si>
    <t>10021</t>
  </si>
  <si>
    <t>UW Casper</t>
  </si>
  <si>
    <t>10023</t>
  </si>
  <si>
    <t>UW Medical Laboratory Science</t>
  </si>
  <si>
    <t>Global Engagement Unit</t>
  </si>
  <si>
    <t>Global Engagement Department</t>
  </si>
  <si>
    <t>10031</t>
  </si>
  <si>
    <t>AVP of Global Engagement</t>
  </si>
  <si>
    <t>10032</t>
  </si>
  <si>
    <t>English Language Center</t>
  </si>
  <si>
    <t>10033</t>
  </si>
  <si>
    <t>International Students &amp; Scholars</t>
  </si>
  <si>
    <t>10034</t>
  </si>
  <si>
    <t>Center for Global Studies</t>
  </si>
  <si>
    <t>10035</t>
  </si>
  <si>
    <t>Education Abroad</t>
  </si>
  <si>
    <t>11041</t>
  </si>
  <si>
    <t>LeaRN Programs</t>
  </si>
  <si>
    <t>Undergraduate Education Unit</t>
  </si>
  <si>
    <t>Undergraduate Education Department</t>
  </si>
  <si>
    <t>10041</t>
  </si>
  <si>
    <t>Advising Career &amp; Exploratory Studies</t>
  </si>
  <si>
    <t>10042</t>
  </si>
  <si>
    <t>Army ROTC</t>
  </si>
  <si>
    <t>10043</t>
  </si>
  <si>
    <t>Air Force ROTC</t>
  </si>
  <si>
    <t>10045</t>
  </si>
  <si>
    <t>Student Educational Opportunity</t>
  </si>
  <si>
    <t>Graduate Education Unit</t>
  </si>
  <si>
    <t>Graduate Education Department</t>
  </si>
  <si>
    <t>10051</t>
  </si>
  <si>
    <t>AVP of Graduate Education</t>
  </si>
  <si>
    <t>10052</t>
  </si>
  <si>
    <t>OBSOLETE Science &amp; Math Teaching Center SMTC</t>
  </si>
  <si>
    <t>Transdisciplinary Graduate Department</t>
  </si>
  <si>
    <t>10053</t>
  </si>
  <si>
    <t>Transdisciplinary Graduate Programs</t>
  </si>
  <si>
    <t>13292</t>
  </si>
  <si>
    <t>Neuroscience</t>
  </si>
  <si>
    <t>15114</t>
  </si>
  <si>
    <t>Science &amp; Math Teaching Center</t>
  </si>
  <si>
    <t>Enrollment Management Unit</t>
  </si>
  <si>
    <t>Enrollement Management Department</t>
  </si>
  <si>
    <t>10022</t>
  </si>
  <si>
    <t>UW Regional Offices</t>
  </si>
  <si>
    <t>10101</t>
  </si>
  <si>
    <t>Admissions</t>
  </si>
  <si>
    <t>10102</t>
  </si>
  <si>
    <t>Office of the Registrar</t>
  </si>
  <si>
    <t>10103</t>
  </si>
  <si>
    <t>Scholarships &amp; Financial Aid</t>
  </si>
  <si>
    <t>10104</t>
  </si>
  <si>
    <t>AVP of Enrollment Management</t>
  </si>
  <si>
    <t>10105</t>
  </si>
  <si>
    <t>Transfer Relations</t>
  </si>
  <si>
    <t>Centers &amp; Institutes Unit</t>
  </si>
  <si>
    <t>Centers &amp; Institutes Department</t>
  </si>
  <si>
    <t>10201</t>
  </si>
  <si>
    <t>American Heritage Center</t>
  </si>
  <si>
    <t>10203</t>
  </si>
  <si>
    <t>University Art Museum</t>
  </si>
  <si>
    <t>10204</t>
  </si>
  <si>
    <t>Wyoming Geographic Information Science Center</t>
  </si>
  <si>
    <t>10205</t>
  </si>
  <si>
    <t>Wyoming Institute for Humanities</t>
  </si>
  <si>
    <t>Honors College Subdivision</t>
  </si>
  <si>
    <t>Honors College Unit</t>
  </si>
  <si>
    <t>Honors College Department</t>
  </si>
  <si>
    <t>10301</t>
  </si>
  <si>
    <t>Honors College</t>
  </si>
  <si>
    <t>Haub School of Environment &amp; Natural Resources Subdivision</t>
  </si>
  <si>
    <t>Haub School of Environment &amp; Natural Resources Unit</t>
  </si>
  <si>
    <t>Haub School of Environment &amp; Natural Resources Department</t>
  </si>
  <si>
    <t>10401</t>
  </si>
  <si>
    <t>Haub School of Environment &amp; Natural Resources</t>
  </si>
  <si>
    <t>School of Energy Resources Subdivision</t>
  </si>
  <si>
    <t>School of Energy Resources Unit</t>
  </si>
  <si>
    <t>School of Energy Resources Department</t>
  </si>
  <si>
    <t>10501</t>
  </si>
  <si>
    <t>School of Energy Resources Directors Office</t>
  </si>
  <si>
    <t>10502</t>
  </si>
  <si>
    <t>Center of Innovation for Flow Through Porous Media</t>
  </si>
  <si>
    <t>Enhanced Oil Recovery Institute Subdivision</t>
  </si>
  <si>
    <t>Enhanced Oil Recovery Institute Unit</t>
  </si>
  <si>
    <t>Enhanced Oil Recovery Institute Department</t>
  </si>
  <si>
    <t>11001</t>
  </si>
  <si>
    <t>Enhanced Oil Recovery Institute</t>
  </si>
  <si>
    <t>College of Agriculture &amp; Natural Resources Subdivision</t>
  </si>
  <si>
    <t>College of Agriculture &amp; Natural Resources Administrative Unit</t>
  </si>
  <si>
    <t>College of Agriculture &amp; Natural Resources Administrative Department</t>
  </si>
  <si>
    <t>12001</t>
  </si>
  <si>
    <t>College of Agriculture &amp; Natural Resources Deans Office</t>
  </si>
  <si>
    <t>12002</t>
  </si>
  <si>
    <t>Rodeo</t>
  </si>
  <si>
    <t>College of Agriculture &amp; Natural Resources Academic Unit</t>
  </si>
  <si>
    <t>College of Agriculture &amp; Natural Resources Academic Department</t>
  </si>
  <si>
    <t>12101</t>
  </si>
  <si>
    <t>Academic &amp; Student Programs</t>
  </si>
  <si>
    <t>12102</t>
  </si>
  <si>
    <t>Agriculture &amp; Applied Economics</t>
  </si>
  <si>
    <t>12103</t>
  </si>
  <si>
    <t>Animal Science</t>
  </si>
  <si>
    <t>12104</t>
  </si>
  <si>
    <t>Molecular Biology</t>
  </si>
  <si>
    <t>12105</t>
  </si>
  <si>
    <t>Plant Sciences</t>
  </si>
  <si>
    <t>12106</t>
  </si>
  <si>
    <t>Ecosystem Science &amp; Management</t>
  </si>
  <si>
    <t>12107</t>
  </si>
  <si>
    <t>Veterinary Science</t>
  </si>
  <si>
    <t>Family &amp; Consumer Sciences Department</t>
  </si>
  <si>
    <t>12151</t>
  </si>
  <si>
    <t>Family &amp; Consumer Sciences</t>
  </si>
  <si>
    <t>12152</t>
  </si>
  <si>
    <t>UW Child Care Center</t>
  </si>
  <si>
    <t>College of Agriculture &amp; Natural Resources Other Unit</t>
  </si>
  <si>
    <t>Agricultural Experiment Station Department</t>
  </si>
  <si>
    <t>12201</t>
  </si>
  <si>
    <t>Agriculture Experiment Station</t>
  </si>
  <si>
    <t>12202</t>
  </si>
  <si>
    <t>R&amp;E Center SAREC</t>
  </si>
  <si>
    <t>12203</t>
  </si>
  <si>
    <t>R&amp;E Center Powell</t>
  </si>
  <si>
    <t>12204</t>
  </si>
  <si>
    <t>R&amp;E Center Sheridan</t>
  </si>
  <si>
    <t>12205</t>
  </si>
  <si>
    <t>R&amp;E Center Laramie</t>
  </si>
  <si>
    <t>12206</t>
  </si>
  <si>
    <t>Seed Certification</t>
  </si>
  <si>
    <t>12207</t>
  </si>
  <si>
    <t>State Seed Lab</t>
  </si>
  <si>
    <t>Cooperative Extension Service Department</t>
  </si>
  <si>
    <t>12211</t>
  </si>
  <si>
    <t>Cooperative Extension Service</t>
  </si>
  <si>
    <t>College of Arts &amp; Sciences Subdivision</t>
  </si>
  <si>
    <t>College of Arts &amp; Sciences Administrative Unit</t>
  </si>
  <si>
    <t>College of Arts &amp; Sciences Administrative Department</t>
  </si>
  <si>
    <t>13001</t>
  </si>
  <si>
    <t>College of Arts &amp; Sciences Deans Office</t>
  </si>
  <si>
    <t>College of Arts &amp; Sciences Academic Unit</t>
  </si>
  <si>
    <t>Anthropology Department</t>
  </si>
  <si>
    <t>13101</t>
  </si>
  <si>
    <t>Anthropology</t>
  </si>
  <si>
    <t>13102</t>
  </si>
  <si>
    <t>George Frison Institute</t>
  </si>
  <si>
    <t>13103</t>
  </si>
  <si>
    <t>Anthropology Repository</t>
  </si>
  <si>
    <t>Visual &amp; Literary Arts Department</t>
  </si>
  <si>
    <t>13111</t>
  </si>
  <si>
    <t>Visual &amp; Literary Arts</t>
  </si>
  <si>
    <t>Botany Department</t>
  </si>
  <si>
    <t>13121</t>
  </si>
  <si>
    <t>Botany</t>
  </si>
  <si>
    <t>Chemistry Department</t>
  </si>
  <si>
    <t>13131</t>
  </si>
  <si>
    <t>Chemistry</t>
  </si>
  <si>
    <t>Communication &amp; Journalism Department</t>
  </si>
  <si>
    <t>13141</t>
  </si>
  <si>
    <t>Communication &amp; Journalism</t>
  </si>
  <si>
    <t>Criminal Justice &amp; Sociology Department</t>
  </si>
  <si>
    <t>13151</t>
  </si>
  <si>
    <t>Criminal Justice &amp; Sociology</t>
  </si>
  <si>
    <t>English Department</t>
  </si>
  <si>
    <t>13161</t>
  </si>
  <si>
    <t>English</t>
  </si>
  <si>
    <t>Geography Department</t>
  </si>
  <si>
    <t>13171</t>
  </si>
  <si>
    <t>Geography</t>
  </si>
  <si>
    <t>Geology &amp; Geophysics Department</t>
  </si>
  <si>
    <t>13181</t>
  </si>
  <si>
    <t>Geology &amp; Geophysics</t>
  </si>
  <si>
    <t>13182</t>
  </si>
  <si>
    <t>Geological Museum</t>
  </si>
  <si>
    <t>American Studies &amp; History Department</t>
  </si>
  <si>
    <t>13191</t>
  </si>
  <si>
    <t>American Studies &amp; History</t>
  </si>
  <si>
    <t>Mathematics &amp; Statistics Department</t>
  </si>
  <si>
    <t>13201</t>
  </si>
  <si>
    <t>Mathematics &amp; Statistics</t>
  </si>
  <si>
    <t>Modern &amp; Classical Languages Department</t>
  </si>
  <si>
    <t>13211</t>
  </si>
  <si>
    <t>Modern &amp; Classical Languages</t>
  </si>
  <si>
    <t>Music Department</t>
  </si>
  <si>
    <t>13221</t>
  </si>
  <si>
    <t>Music</t>
  </si>
  <si>
    <t>Philosophy &amp; Religious Studies Department</t>
  </si>
  <si>
    <t>13231</t>
  </si>
  <si>
    <t>Philosophy &amp; Religious Studies</t>
  </si>
  <si>
    <t>Physics &amp; Astronomy Department</t>
  </si>
  <si>
    <t>13241</t>
  </si>
  <si>
    <t>Physics &amp; Astronomy</t>
  </si>
  <si>
    <t>School of Politics Public Affairs &amp; International Studies Department</t>
  </si>
  <si>
    <t>13251</t>
  </si>
  <si>
    <t>Politics Public Affairs &amp; International Studies</t>
  </si>
  <si>
    <t>Psychology Department</t>
  </si>
  <si>
    <t>13261</t>
  </si>
  <si>
    <t>Psychology</t>
  </si>
  <si>
    <t>Theatre &amp; Dance Department</t>
  </si>
  <si>
    <t>13271</t>
  </si>
  <si>
    <t>Theatre &amp; Dance</t>
  </si>
  <si>
    <t>School of Culture Gender &amp; Social Justice Department</t>
  </si>
  <si>
    <t>13281</t>
  </si>
  <si>
    <t>Culture Gender &amp; Social Justice</t>
  </si>
  <si>
    <t>Zoology &amp; Physiology Department</t>
  </si>
  <si>
    <t>13291</t>
  </si>
  <si>
    <t>Zoology &amp; Physiology</t>
  </si>
  <si>
    <t>Life Science Program Department</t>
  </si>
  <si>
    <t>13301</t>
  </si>
  <si>
    <t>Life Science Program</t>
  </si>
  <si>
    <t>College of Arts &amp; Sciences Centers Institutes &amp; Other Unit</t>
  </si>
  <si>
    <t>College of Arts &amp; Sciences Centers Institutes &amp; Other Department</t>
  </si>
  <si>
    <t>13401</t>
  </si>
  <si>
    <t>Statistical Consulting Center</t>
  </si>
  <si>
    <t>13403</t>
  </si>
  <si>
    <t>Wyoming Coop Unit</t>
  </si>
  <si>
    <t>13404</t>
  </si>
  <si>
    <t>Fine Arts Outreach</t>
  </si>
  <si>
    <t>College of Business Subdivision</t>
  </si>
  <si>
    <t>College of Business Administrative Unit</t>
  </si>
  <si>
    <t>College of Business Administrative Department</t>
  </si>
  <si>
    <t>14001</t>
  </si>
  <si>
    <t>College of Business Deans Office</t>
  </si>
  <si>
    <t>14002</t>
  </si>
  <si>
    <t>College of Business Academic Advising</t>
  </si>
  <si>
    <t>14003</t>
  </si>
  <si>
    <t>College of Business Internships &amp; Online Programs</t>
  </si>
  <si>
    <t>Business Academic Unit</t>
  </si>
  <si>
    <t>Business Academic Department</t>
  </si>
  <si>
    <t>14101</t>
  </si>
  <si>
    <t>Accounting &amp; Finance</t>
  </si>
  <si>
    <t>14102</t>
  </si>
  <si>
    <t>Economics</t>
  </si>
  <si>
    <t>14103</t>
  </si>
  <si>
    <t>Management &amp; Marketing</t>
  </si>
  <si>
    <t>14104</t>
  </si>
  <si>
    <t>MBA Program</t>
  </si>
  <si>
    <t>College of Education Subdivision</t>
  </si>
  <si>
    <t>College of Education Administrative Unit</t>
  </si>
  <si>
    <t>College of Education Administrative Department</t>
  </si>
  <si>
    <t>15001</t>
  </si>
  <si>
    <t>College of Education Deans Office</t>
  </si>
  <si>
    <t>15002</t>
  </si>
  <si>
    <t>Trustees Education Initiative</t>
  </si>
  <si>
    <t>College of Education Academic Unit</t>
  </si>
  <si>
    <t>College of Education Academic Department</t>
  </si>
  <si>
    <t>15101</t>
  </si>
  <si>
    <t>Obsolete Educational Studies</t>
  </si>
  <si>
    <t>15102</t>
  </si>
  <si>
    <t>School of Teacher Education</t>
  </si>
  <si>
    <t>15103</t>
  </si>
  <si>
    <t>Counseling Leadership Advocacy &amp; Design</t>
  </si>
  <si>
    <t>College of Education Centers Institutes &amp; Other Department</t>
  </si>
  <si>
    <t>15111</t>
  </si>
  <si>
    <t>Literacy Research Center &amp; Clinic</t>
  </si>
  <si>
    <t>15112</t>
  </si>
  <si>
    <t>Office of Teacher Education</t>
  </si>
  <si>
    <t>15113</t>
  </si>
  <si>
    <t>Wyoming School University Partnership</t>
  </si>
  <si>
    <t>College of Engineering &amp; Applied Science General Subdivision</t>
  </si>
  <si>
    <t>College of Engineering &amp; Applied Science General Unit</t>
  </si>
  <si>
    <t>College of Engineering &amp; Applied Science General Department</t>
  </si>
  <si>
    <t>16001</t>
  </si>
  <si>
    <t>Engineering &amp; Applied Science Deans Office</t>
  </si>
  <si>
    <t>Engineering &amp; Applied Science Academic Depts Unit</t>
  </si>
  <si>
    <t>Engineering &amp; Applied Science Academic Depts Department</t>
  </si>
  <si>
    <t>16101</t>
  </si>
  <si>
    <t>Atmospheric Science</t>
  </si>
  <si>
    <t>16102</t>
  </si>
  <si>
    <t>Chemical Engineering</t>
  </si>
  <si>
    <t>16103</t>
  </si>
  <si>
    <t>Petroleum Engineering</t>
  </si>
  <si>
    <t>16104</t>
  </si>
  <si>
    <t>Civil &amp; Architectural Engineering</t>
  </si>
  <si>
    <t>16105</t>
  </si>
  <si>
    <t>Computer Science</t>
  </si>
  <si>
    <t>16106</t>
  </si>
  <si>
    <t>Electrical &amp; Computer Engineering</t>
  </si>
  <si>
    <t>16107</t>
  </si>
  <si>
    <t>Mechanical Engineering</t>
  </si>
  <si>
    <t>College of Health Sciences Subdivision</t>
  </si>
  <si>
    <t>College of Health Sciences Unit</t>
  </si>
  <si>
    <t>College of Health Sciences Department</t>
  </si>
  <si>
    <t>17001</t>
  </si>
  <si>
    <t>College of Health Sciences Deans Office</t>
  </si>
  <si>
    <t>17002</t>
  </si>
  <si>
    <t>Laramie Clinic</t>
  </si>
  <si>
    <t>Health Sciences Schools &amp; Divisions Department</t>
  </si>
  <si>
    <t>17011</t>
  </si>
  <si>
    <t>Communication Disorders</t>
  </si>
  <si>
    <t>17012</t>
  </si>
  <si>
    <t>Kinesiology &amp; Health</t>
  </si>
  <si>
    <t>17013</t>
  </si>
  <si>
    <t>School of Nursing</t>
  </si>
  <si>
    <t>17014</t>
  </si>
  <si>
    <t>School of Pharmacy</t>
  </si>
  <si>
    <t>17015</t>
  </si>
  <si>
    <t>Social Work</t>
  </si>
  <si>
    <t>17016</t>
  </si>
  <si>
    <t>Wyoming Institute for Disabilities WIND</t>
  </si>
  <si>
    <t>17017</t>
  </si>
  <si>
    <t>Student Health Pharmacy</t>
  </si>
  <si>
    <t>17018</t>
  </si>
  <si>
    <t>UWSOP Distance Education</t>
  </si>
  <si>
    <t>UW Medical Education Division of Medical Education &amp; Public Health Subdivision</t>
  </si>
  <si>
    <t>UW Medical Education Division of Medical Education &amp; Public Health Department</t>
  </si>
  <si>
    <t>17101</t>
  </si>
  <si>
    <t>WWAMI Medical Education Program</t>
  </si>
  <si>
    <t>17102</t>
  </si>
  <si>
    <t>WyDENT</t>
  </si>
  <si>
    <t>17103</t>
  </si>
  <si>
    <t>Family Medicine Residency Programs Cheyenne</t>
  </si>
  <si>
    <t>17104</t>
  </si>
  <si>
    <t>Family Medicine Residency Programs Casper</t>
  </si>
  <si>
    <t>17106</t>
  </si>
  <si>
    <t>BRAND</t>
  </si>
  <si>
    <t>17107</t>
  </si>
  <si>
    <t>Medical Education Adminstration Division</t>
  </si>
  <si>
    <t>WICHE &amp; Preprofessional Advising Unit</t>
  </si>
  <si>
    <t>WICHE &amp; Preprofessional Advising Department</t>
  </si>
  <si>
    <t>17201</t>
  </si>
  <si>
    <t>WICHE &amp; Preprofessional Advising</t>
  </si>
  <si>
    <t>College of Law Subdivision</t>
  </si>
  <si>
    <t>College of Law Unit</t>
  </si>
  <si>
    <t>College of Law Department</t>
  </si>
  <si>
    <t>18001</t>
  </si>
  <si>
    <t>College of Law Deans Office</t>
  </si>
  <si>
    <t>18002</t>
  </si>
  <si>
    <t>College of Law Academic Depts</t>
  </si>
  <si>
    <t>18003</t>
  </si>
  <si>
    <t>Law Library</t>
  </si>
  <si>
    <t>University Libraries Subdivision</t>
  </si>
  <si>
    <t>University Libraries Unit</t>
  </si>
  <si>
    <t>University Library Administration Department</t>
  </si>
  <si>
    <t>19001</t>
  </si>
  <si>
    <t>University Libraries Administrative Office</t>
  </si>
  <si>
    <t>19002</t>
  </si>
  <si>
    <t>University Library Collection Development</t>
  </si>
  <si>
    <t>19003</t>
  </si>
  <si>
    <t>Digital Collections</t>
  </si>
  <si>
    <t>Administration Division</t>
  </si>
  <si>
    <t>Administration Subdivision</t>
  </si>
  <si>
    <t>Administration Unit</t>
  </si>
  <si>
    <t>Administration Department</t>
  </si>
  <si>
    <t>20001</t>
  </si>
  <si>
    <t>VP for Administration Office</t>
  </si>
  <si>
    <t>20002</t>
  </si>
  <si>
    <t>Staff Senate</t>
  </si>
  <si>
    <t>24005</t>
  </si>
  <si>
    <t>Fleet Services</t>
  </si>
  <si>
    <t>24009</t>
  </si>
  <si>
    <t>Transit &amp; Parking Services</t>
  </si>
  <si>
    <t>Budget &amp; Institutional Planning Subdivision</t>
  </si>
  <si>
    <t>Budget &amp; Institutional Planning Unit</t>
  </si>
  <si>
    <t>Budget &amp; Institutional Planning Department</t>
  </si>
  <si>
    <t>21001</t>
  </si>
  <si>
    <t>Budget &amp; Institutional Planning</t>
  </si>
  <si>
    <t>21002</t>
  </si>
  <si>
    <t>Office of Institutional Analysis</t>
  </si>
  <si>
    <t>21003</t>
  </si>
  <si>
    <t>Systems &amp; Institutional Effectiveness</t>
  </si>
  <si>
    <t>AVP of Fiscal Administration Subdivision</t>
  </si>
  <si>
    <t>AVP of Fiscal Administration Unit</t>
  </si>
  <si>
    <t>AVP of Fiscal Administration Department</t>
  </si>
  <si>
    <t>22001</t>
  </si>
  <si>
    <t>AVP of Fiscal Administration</t>
  </si>
  <si>
    <t>24003</t>
  </si>
  <si>
    <t>Copier Services</t>
  </si>
  <si>
    <t>24008</t>
  </si>
  <si>
    <t>Trademark Licensing</t>
  </si>
  <si>
    <t>Fiscal Administration &amp; Compliance Unit</t>
  </si>
  <si>
    <t>Fiscal Administration &amp; Compliance Department</t>
  </si>
  <si>
    <t>22101</t>
  </si>
  <si>
    <t>Controller</t>
  </si>
  <si>
    <t>22102</t>
  </si>
  <si>
    <t>Accounting Office</t>
  </si>
  <si>
    <t>22301</t>
  </si>
  <si>
    <t>University Procurement Services</t>
  </si>
  <si>
    <t>Office of Sponsored Programs</t>
  </si>
  <si>
    <t>Financial Services Department</t>
  </si>
  <si>
    <t>22111</t>
  </si>
  <si>
    <t>Financial Services Business Office</t>
  </si>
  <si>
    <t>22112</t>
  </si>
  <si>
    <t>University Investments &amp; Taxation</t>
  </si>
  <si>
    <t>Payroll Unit</t>
  </si>
  <si>
    <t>Payroll Department</t>
  </si>
  <si>
    <t>22201</t>
  </si>
  <si>
    <t>Payroll</t>
  </si>
  <si>
    <t>University Procurement Services Unit</t>
  </si>
  <si>
    <t>University Procurement Services Department</t>
  </si>
  <si>
    <t>Human Resources Subdivision</t>
  </si>
  <si>
    <t>Associate Vice President of Human Resources Unit</t>
  </si>
  <si>
    <t>Associate Vice President of Human Resources Department</t>
  </si>
  <si>
    <t>23001</t>
  </si>
  <si>
    <t>Associate Vice President of Human Resources</t>
  </si>
  <si>
    <t>Auxiliary Services Subdivision</t>
  </si>
  <si>
    <t>Auxiliary Services Unit</t>
  </si>
  <si>
    <t>Auxiliary Services Directors Office Department</t>
  </si>
  <si>
    <t>24001</t>
  </si>
  <si>
    <t>Auxiliary Services Directors Office</t>
  </si>
  <si>
    <t>University Police Subdivision</t>
  </si>
  <si>
    <t>University Police Unit</t>
  </si>
  <si>
    <t>University Police Department</t>
  </si>
  <si>
    <t>25001</t>
  </si>
  <si>
    <t>University Police</t>
  </si>
  <si>
    <t>University Operations Subdivision</t>
  </si>
  <si>
    <t>University Operations Unit</t>
  </si>
  <si>
    <t>University Operations Executive Directors Office Department</t>
  </si>
  <si>
    <t>24007</t>
  </si>
  <si>
    <t>Postal Services</t>
  </si>
  <si>
    <t>24010</t>
  </si>
  <si>
    <t>Vending Services</t>
  </si>
  <si>
    <t>26001</t>
  </si>
  <si>
    <t>University Operations Executive Directors Office</t>
  </si>
  <si>
    <t>26002</t>
  </si>
  <si>
    <t>Custodial Services</t>
  </si>
  <si>
    <t>Facilities Management Unit</t>
  </si>
  <si>
    <t>Facilities Management Department</t>
  </si>
  <si>
    <t>26101</t>
  </si>
  <si>
    <t>Facilities Management</t>
  </si>
  <si>
    <t>26102</t>
  </si>
  <si>
    <t>Electrical Shop</t>
  </si>
  <si>
    <t>26103</t>
  </si>
  <si>
    <t>Plumbing Shop</t>
  </si>
  <si>
    <t>26104</t>
  </si>
  <si>
    <t>Controls Shop</t>
  </si>
  <si>
    <t>26105</t>
  </si>
  <si>
    <t>Preventive Maintenance</t>
  </si>
  <si>
    <t>26106</t>
  </si>
  <si>
    <t>Structural Trades</t>
  </si>
  <si>
    <t>26107</t>
  </si>
  <si>
    <t>Lock Shop</t>
  </si>
  <si>
    <t>26108</t>
  </si>
  <si>
    <t>Grounds Services</t>
  </si>
  <si>
    <t>26109</t>
  </si>
  <si>
    <t>Equipment Services</t>
  </si>
  <si>
    <t>Utilities Management Unit</t>
  </si>
  <si>
    <t>Utilities Management Department</t>
  </si>
  <si>
    <t>26201</t>
  </si>
  <si>
    <t>Utilities Management</t>
  </si>
  <si>
    <t>26202</t>
  </si>
  <si>
    <t>Central Energy Plant</t>
  </si>
  <si>
    <t>26203</t>
  </si>
  <si>
    <t>Building Automation</t>
  </si>
  <si>
    <t>26204</t>
  </si>
  <si>
    <t>Technical Services</t>
  </si>
  <si>
    <t>Business Services Unit</t>
  </si>
  <si>
    <t>Business Services Department</t>
  </si>
  <si>
    <t>26301</t>
  </si>
  <si>
    <t>Business Services</t>
  </si>
  <si>
    <t>26302</t>
  </si>
  <si>
    <t>Stores</t>
  </si>
  <si>
    <t>26303</t>
  </si>
  <si>
    <t>Material Services</t>
  </si>
  <si>
    <t>26304</t>
  </si>
  <si>
    <t>Recycling</t>
  </si>
  <si>
    <t>26305</t>
  </si>
  <si>
    <t>Shipping &amp; Receiving</t>
  </si>
  <si>
    <t>Jacoby Golf Course Unit</t>
  </si>
  <si>
    <t>Jacoby Golf Course Department</t>
  </si>
  <si>
    <t>26401</t>
  </si>
  <si>
    <t>Jacoby Golf Course</t>
  </si>
  <si>
    <t>Facilities Construction Mgt Unit</t>
  </si>
  <si>
    <t>Facilities Construction Mgt Department</t>
  </si>
  <si>
    <t>26501</t>
  </si>
  <si>
    <t>Facilities Construction Mgt</t>
  </si>
  <si>
    <t>Facilities Engineering Unit</t>
  </si>
  <si>
    <t>Facilities Engineering Department</t>
  </si>
  <si>
    <t>26601</t>
  </si>
  <si>
    <t>Facilities Engineering</t>
  </si>
  <si>
    <t>26602</t>
  </si>
  <si>
    <t>Central Scheduling</t>
  </si>
  <si>
    <t>Real Estate Operations Unit</t>
  </si>
  <si>
    <t>Real Estate Operations Department</t>
  </si>
  <si>
    <t>26701</t>
  </si>
  <si>
    <t>Real Estate Operations</t>
  </si>
  <si>
    <t>Student Affairs Division</t>
  </si>
  <si>
    <t>VP Student Affairs Office Subdivision</t>
  </si>
  <si>
    <t>VP Student Affairs Office Unit</t>
  </si>
  <si>
    <t>VP Student Affairs Office Department</t>
  </si>
  <si>
    <t>30001</t>
  </si>
  <si>
    <t>VP Student Affairs Office</t>
  </si>
  <si>
    <t>30002</t>
  </si>
  <si>
    <t>Alumni Relations</t>
  </si>
  <si>
    <t>Dean of Students Subdivision</t>
  </si>
  <si>
    <t>Dean of Students Unit</t>
  </si>
  <si>
    <t>Dean of Students Office Department</t>
  </si>
  <si>
    <t>31001</t>
  </si>
  <si>
    <t>Dean of Students Office</t>
  </si>
  <si>
    <t>Wellness Department</t>
  </si>
  <si>
    <t>31011</t>
  </si>
  <si>
    <t>University Counseling Center</t>
  </si>
  <si>
    <t>31012</t>
  </si>
  <si>
    <t>AWARE</t>
  </si>
  <si>
    <t>31013</t>
  </si>
  <si>
    <t>Campus Recreation</t>
  </si>
  <si>
    <t>31014</t>
  </si>
  <si>
    <t>Student Health Services</t>
  </si>
  <si>
    <t>31015</t>
  </si>
  <si>
    <t>Pharmacy</t>
  </si>
  <si>
    <t>31021</t>
  </si>
  <si>
    <t>SEO University Disability Support Services</t>
  </si>
  <si>
    <t>Engagement Department</t>
  </si>
  <si>
    <t>31031</t>
  </si>
  <si>
    <t>Multicultural Affairs</t>
  </si>
  <si>
    <t>31032</t>
  </si>
  <si>
    <t>Multicultural Resource Center</t>
  </si>
  <si>
    <t>31033</t>
  </si>
  <si>
    <t>Rainbow Resource Center</t>
  </si>
  <si>
    <t>31034</t>
  </si>
  <si>
    <t>Veterans Services Center</t>
  </si>
  <si>
    <t>31035</t>
  </si>
  <si>
    <t>Stop Violence Program</t>
  </si>
  <si>
    <t>31036</t>
  </si>
  <si>
    <t>Student Media</t>
  </si>
  <si>
    <t>31037</t>
  </si>
  <si>
    <t>Union</t>
  </si>
  <si>
    <t>ASUW Subdivision</t>
  </si>
  <si>
    <t>ASUW Unit</t>
  </si>
  <si>
    <t>ASUW Department</t>
  </si>
  <si>
    <t>32001</t>
  </si>
  <si>
    <t>ASUW</t>
  </si>
  <si>
    <t>Student Life &amp; Support Services Subdivision</t>
  </si>
  <si>
    <t>Student Life &amp; Support Services Unit</t>
  </si>
  <si>
    <t>Student Life &amp; Support Services Department</t>
  </si>
  <si>
    <t>33001</t>
  </si>
  <si>
    <t>Residence Life Residence Education</t>
  </si>
  <si>
    <t>33002</t>
  </si>
  <si>
    <t>Bison Run</t>
  </si>
  <si>
    <t>33003</t>
  </si>
  <si>
    <t>Residence Life Administration</t>
  </si>
  <si>
    <t>33004</t>
  </si>
  <si>
    <t>Residence Life Operations</t>
  </si>
  <si>
    <t>24002</t>
  </si>
  <si>
    <t>University Store</t>
  </si>
  <si>
    <t>24004</t>
  </si>
  <si>
    <t>Copy &amp; Print Center</t>
  </si>
  <si>
    <t>Residential Dining Department</t>
  </si>
  <si>
    <t>33011</t>
  </si>
  <si>
    <t>Dining</t>
  </si>
  <si>
    <t>Information Technology Division</t>
  </si>
  <si>
    <t>Information Technology Subdivision</t>
  </si>
  <si>
    <t>Information Technology Unit</t>
  </si>
  <si>
    <t>Information Technology Department</t>
  </si>
  <si>
    <t>24006</t>
  </si>
  <si>
    <t>WyoOne ID Office</t>
  </si>
  <si>
    <t>40001</t>
  </si>
  <si>
    <t>Office of the CIO</t>
  </si>
  <si>
    <t>40002</t>
  </si>
  <si>
    <t>Academic Technology Services</t>
  </si>
  <si>
    <t>40003</t>
  </si>
  <si>
    <t>Application &amp; Database Services</t>
  </si>
  <si>
    <t>40004</t>
  </si>
  <si>
    <t>Enterprise Infrastructure</t>
  </si>
  <si>
    <t>40005</t>
  </si>
  <si>
    <t>Systems Services</t>
  </si>
  <si>
    <t>Institutional Advancement &amp; UW Foundation Division</t>
  </si>
  <si>
    <t>Institutional Advancement &amp; UW Foundation Subdivision</t>
  </si>
  <si>
    <t>Institutional Advancement &amp; UW Foundation Unit</t>
  </si>
  <si>
    <t>Institutional Advancement &amp; UW Foundation Department</t>
  </si>
  <si>
    <t>50001</t>
  </si>
  <si>
    <t>Institutional Advancement &amp; UW Foundation</t>
  </si>
  <si>
    <t>Research &amp; Economic Development Division</t>
  </si>
  <si>
    <t>Research &amp; Economic Development Subdivision</t>
  </si>
  <si>
    <t>Research &amp; Economic Development Unit</t>
  </si>
  <si>
    <t>Research &amp; Economic Development Department</t>
  </si>
  <si>
    <t>13402</t>
  </si>
  <si>
    <t>Wyoming Survey &amp; Analysis Center</t>
  </si>
  <si>
    <t>40006</t>
  </si>
  <si>
    <t>Research Computing Support</t>
  </si>
  <si>
    <t>VP for Research &amp; Economic Development Office</t>
  </si>
  <si>
    <t>UW National Park Research</t>
  </si>
  <si>
    <t>Office of Research</t>
  </si>
  <si>
    <t>Research Products Center</t>
  </si>
  <si>
    <t>Small Business Development Center</t>
  </si>
  <si>
    <t>Manufacturing Works</t>
  </si>
  <si>
    <t>Wyo Natural Diversity Database</t>
  </si>
  <si>
    <t>EPSCoR</t>
  </si>
  <si>
    <t>Wyo Technology Business Center</t>
  </si>
  <si>
    <t>70011</t>
  </si>
  <si>
    <t>Berry Center</t>
  </si>
  <si>
    <t>70012</t>
  </si>
  <si>
    <t>Wyoming Public Media</t>
  </si>
  <si>
    <t>70013</t>
  </si>
  <si>
    <t>Science Initiative</t>
  </si>
  <si>
    <t>70014</t>
  </si>
  <si>
    <t>OBSOLETE Wyoming Survey &amp; Analysis Center WYSAC</t>
  </si>
  <si>
    <t>70015</t>
  </si>
  <si>
    <t>INBRE Program</t>
  </si>
  <si>
    <t>70016</t>
  </si>
  <si>
    <t>Institute of Innovation &amp; Entrepreneurship</t>
  </si>
  <si>
    <t>70017</t>
  </si>
  <si>
    <t>Core Research Facilities</t>
  </si>
  <si>
    <t>General Counsel Division</t>
  </si>
  <si>
    <t>General Counsel Subdivision</t>
  </si>
  <si>
    <t>General Counsel Unit</t>
  </si>
  <si>
    <t>General Counsel Department</t>
  </si>
  <si>
    <t>80001</t>
  </si>
  <si>
    <t>General Counsels Office</t>
  </si>
  <si>
    <t>80002</t>
  </si>
  <si>
    <t>Risk Management &amp; Safety Office</t>
  </si>
  <si>
    <t>80003</t>
  </si>
  <si>
    <t>Equal Opportunity Report &amp; Response</t>
  </si>
  <si>
    <t>Intercollegiate Athletics Division</t>
  </si>
  <si>
    <t>Intercollegiate Athletics Subdivision</t>
  </si>
  <si>
    <t>Intercollegiate Athletics Support Unit</t>
  </si>
  <si>
    <t>Intercollegiate Athletics Support Department</t>
  </si>
  <si>
    <t>90001</t>
  </si>
  <si>
    <t>Intercollegiate Athletics Directors Office</t>
  </si>
  <si>
    <t>90002</t>
  </si>
  <si>
    <t>Athletics Business Office</t>
  </si>
  <si>
    <t>90003</t>
  </si>
  <si>
    <t>Concessions</t>
  </si>
  <si>
    <t>90004</t>
  </si>
  <si>
    <t>Ticket Office</t>
  </si>
  <si>
    <t>90005</t>
  </si>
  <si>
    <t>Parking</t>
  </si>
  <si>
    <t>90006</t>
  </si>
  <si>
    <t>Compliance</t>
  </si>
  <si>
    <t>90007</t>
  </si>
  <si>
    <t>Office of Academic Support Athletics</t>
  </si>
  <si>
    <t>90008</t>
  </si>
  <si>
    <t>Marketing &amp; Branding</t>
  </si>
  <si>
    <t>90009</t>
  </si>
  <si>
    <t>Media Relations</t>
  </si>
  <si>
    <t>90010</t>
  </si>
  <si>
    <t>Athletics Facilities</t>
  </si>
  <si>
    <t>90011</t>
  </si>
  <si>
    <t>Sports Performance &amp; Weight Room</t>
  </si>
  <si>
    <t>90012</t>
  </si>
  <si>
    <t>Athletic Training Table</t>
  </si>
  <si>
    <t>90013</t>
  </si>
  <si>
    <t>Sports Medicine</t>
  </si>
  <si>
    <t>90014</t>
  </si>
  <si>
    <t>Special Events Athletics</t>
  </si>
  <si>
    <t>90015</t>
  </si>
  <si>
    <t>Equipment Room</t>
  </si>
  <si>
    <t>90016</t>
  </si>
  <si>
    <t>Audio &amp; Visual Services</t>
  </si>
  <si>
    <t>90017</t>
  </si>
  <si>
    <t>Spirit Groups</t>
  </si>
  <si>
    <t>90018</t>
  </si>
  <si>
    <t>Tennis Complex</t>
  </si>
  <si>
    <t>90019</t>
  </si>
  <si>
    <t>High Altitude Performance Center</t>
  </si>
  <si>
    <t>90020</t>
  </si>
  <si>
    <t>Game Management</t>
  </si>
  <si>
    <t>Cowboy Joe Club Unit</t>
  </si>
  <si>
    <t>Cowboy Joe Club Department</t>
  </si>
  <si>
    <t>90101</t>
  </si>
  <si>
    <t>Cowboy Joe Club</t>
  </si>
  <si>
    <t>Sports Unit</t>
  </si>
  <si>
    <t>Mens Sports Department</t>
  </si>
  <si>
    <t>90201</t>
  </si>
  <si>
    <t>Mens Basketball</t>
  </si>
  <si>
    <t>90202</t>
  </si>
  <si>
    <t>Mens Football</t>
  </si>
  <si>
    <t>90203</t>
  </si>
  <si>
    <t>Mens Golf</t>
  </si>
  <si>
    <t>90204</t>
  </si>
  <si>
    <t>Mens Swimming &amp; Diving</t>
  </si>
  <si>
    <t>90205</t>
  </si>
  <si>
    <t>Mens Track &amp; Field</t>
  </si>
  <si>
    <t>90206</t>
  </si>
  <si>
    <t>Mens Wrestling</t>
  </si>
  <si>
    <t>Womens Sports Department</t>
  </si>
  <si>
    <t>90251</t>
  </si>
  <si>
    <t>Womens Basketball</t>
  </si>
  <si>
    <t>90252</t>
  </si>
  <si>
    <t>Womens Golf</t>
  </si>
  <si>
    <t>90253</t>
  </si>
  <si>
    <t>Womens Soccer</t>
  </si>
  <si>
    <t>90254</t>
  </si>
  <si>
    <t>Womens Swimming &amp; Diving</t>
  </si>
  <si>
    <t>90255</t>
  </si>
  <si>
    <t>Womens Tennis</t>
  </si>
  <si>
    <t>90256</t>
  </si>
  <si>
    <t>Womens Track &amp; Field</t>
  </si>
  <si>
    <t>90257</t>
  </si>
  <si>
    <t>Womens Volleyball</t>
  </si>
  <si>
    <t>Rodeo Club Unit</t>
  </si>
  <si>
    <t>Rodeo Club Department</t>
  </si>
  <si>
    <t>90301</t>
  </si>
  <si>
    <t>Rodeo Club</t>
  </si>
  <si>
    <t>All Other CONVERSION Division</t>
  </si>
  <si>
    <t>All Other CONVERSION Subdivision</t>
  </si>
  <si>
    <t>All Other CONVERSION Unit</t>
  </si>
  <si>
    <t>All Other CONVERSION Department</t>
  </si>
  <si>
    <t>90401</t>
  </si>
  <si>
    <t>All Other CONVERSION</t>
  </si>
  <si>
    <t>Default Division</t>
  </si>
  <si>
    <t>Default Subdivision</t>
  </si>
  <si>
    <t>Default Unit</t>
  </si>
  <si>
    <t>Default Department</t>
  </si>
  <si>
    <t>00000</t>
  </si>
  <si>
    <t>Default</t>
  </si>
  <si>
    <t>FY18-Q1</t>
  </si>
  <si>
    <t>FY18-Q2</t>
  </si>
  <si>
    <t>FY18-Q3</t>
  </si>
  <si>
    <t>FY18-Q4</t>
  </si>
  <si>
    <t>O_13191</t>
  </si>
  <si>
    <t>O_13281</t>
  </si>
  <si>
    <t>O_90016</t>
  </si>
  <si>
    <t>O_13103</t>
  </si>
  <si>
    <t>O_90009</t>
  </si>
  <si>
    <t>O_23001</t>
  </si>
  <si>
    <t>O_12202</t>
  </si>
  <si>
    <t>O_12204</t>
  </si>
  <si>
    <t>O_12205</t>
  </si>
  <si>
    <t>O_12002</t>
  </si>
  <si>
    <t>O_12203</t>
  </si>
  <si>
    <t>O_14002</t>
  </si>
  <si>
    <t>O_14003</t>
  </si>
  <si>
    <t>O_12101</t>
  </si>
  <si>
    <t>O_12107</t>
  </si>
  <si>
    <t>O_13403</t>
  </si>
  <si>
    <t>O_13402</t>
  </si>
  <si>
    <t>O_70001</t>
  </si>
  <si>
    <t>O_10023</t>
  </si>
  <si>
    <t>O_22102</t>
  </si>
  <si>
    <t>FY18 Final</t>
  </si>
  <si>
    <t>FY19 Final</t>
  </si>
  <si>
    <t>FY21 Preliminary Estimate</t>
  </si>
  <si>
    <t>Q1 3 year average</t>
  </si>
  <si>
    <t>Q2 2 year average</t>
  </si>
  <si>
    <t>Q3 2 year average</t>
  </si>
  <si>
    <t>Q4 2 year average</t>
  </si>
  <si>
    <t>difference from FY 19 final</t>
  </si>
  <si>
    <t xml:space="preserve">41011 Camp Fee Revenue </t>
  </si>
  <si>
    <t>Sum of FY18 Final</t>
  </si>
  <si>
    <t>Sum of FY19 Final</t>
  </si>
  <si>
    <t>Sum of FY21 Preliminary Estimate</t>
  </si>
  <si>
    <t>Sum of difference from FY 19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</si>
</sst>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6" x14ac:knownFonts="1">
    <font>
      <sz val="11"/>
      <color theme="1"/>
      <name val="Calibri"/>
      <family val="2"/>
      <scheme val="minor"/>
    </font>
    <font>
      <b/>
      <sz val="11"/>
      <color theme="3"/>
      <name val="Times New Roman"/>
      <family val="2"/>
    </font>
    <font>
      <sz val="11"/>
      <color theme="1"/>
      <name val="Calibri"/>
      <family val="2"/>
    </font>
    <font>
      <sz val="11"/>
      <color theme="1"/>
      <name val="Calibri"/>
    </font>
    <font>
      <sz val="8"/>
      <color theme="1"/>
      <name val="Arial"/>
      <family val="2"/>
    </font>
    <font>
      <b/>
      <sz val="8"/>
      <color theme="1"/>
      <name val="Arial"/>
      <family val="2"/>
    </font>
  </fonts>
  <fills count="17">
    <fill>
      <patternFill patternType="none"/>
    </fill>
    <fill>
      <patternFill patternType="gray125"/>
    </fill>
    <fill>
      <patternFill patternType="solid">
        <fgColor rgb="FFE7F3FD"/>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4"/>
        <bgColor indexed="64"/>
      </patternFill>
    </fill>
    <fill>
      <patternFill patternType="solid">
        <fgColor theme="9"/>
        <bgColor indexed="64"/>
      </patternFill>
    </fill>
    <fill>
      <patternFill patternType="solid">
        <fgColor theme="6"/>
        <bgColor indexed="64"/>
      </patternFill>
    </fill>
    <fill>
      <patternFill patternType="solid">
        <fgColor theme="8" tint="0.39997558519241921"/>
        <bgColor indexed="64"/>
      </patternFill>
    </fill>
    <fill>
      <patternFill patternType="solid">
        <fgColor theme="7" tint="0.59999389629810485"/>
        <bgColor indexed="64"/>
      </patternFill>
    </fill>
  </fills>
  <borders count="6">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1" applyNumberFormat="0" applyFill="0" applyAlignment="0" applyProtection="0"/>
    <xf numFmtId="0" fontId="1" fillId="0" borderId="0" applyNumberFormat="0" applyFill="0" applyBorder="0" applyAlignment="0" applyProtection="0"/>
    <xf numFmtId="0" fontId="3" fillId="0" borderId="0"/>
  </cellStyleXfs>
  <cellXfs count="51">
    <xf numFmtId="0" fontId="0" fillId="0" borderId="0" xfId="0"/>
    <xf numFmtId="0" fontId="0" fillId="0" borderId="0" xfId="0" applyAlignment="1">
      <alignment vertical="top"/>
    </xf>
    <xf numFmtId="49" fontId="0" fillId="0" borderId="0" xfId="0" applyNumberFormat="1" applyAlignment="1">
      <alignment vertical="top" wrapText="1"/>
    </xf>
    <xf numFmtId="49" fontId="0" fillId="0" borderId="0" xfId="0" applyNumberFormat="1"/>
    <xf numFmtId="8" fontId="0" fillId="0" borderId="0" xfId="0" applyNumberFormat="1"/>
    <xf numFmtId="0" fontId="0" fillId="0" borderId="0" xfId="0" pivotButton="1"/>
    <xf numFmtId="0" fontId="0" fillId="0" borderId="0" xfId="0" applyAlignment="1">
      <alignment horizontal="left"/>
    </xf>
    <xf numFmtId="0" fontId="1" fillId="2" borderId="0" xfId="1" applyFill="1" applyBorder="1" applyAlignment="1">
      <alignment horizontal="left" vertical="top" wrapText="1"/>
    </xf>
    <xf numFmtId="0" fontId="3" fillId="0" borderId="0" xfId="3"/>
    <xf numFmtId="0" fontId="1" fillId="0" borderId="2" xfId="2" applyFill="1" applyBorder="1" applyAlignment="1">
      <alignment horizontal="left" vertical="top" wrapText="1"/>
    </xf>
    <xf numFmtId="0" fontId="1" fillId="0" borderId="0" xfId="2" applyFill="1"/>
    <xf numFmtId="0" fontId="4" fillId="3" borderId="2" xfId="3" applyNumberFormat="1" applyFont="1" applyFill="1" applyBorder="1" applyAlignment="1">
      <alignment vertical="top" wrapText="1"/>
    </xf>
    <xf numFmtId="0" fontId="4" fillId="3" borderId="2" xfId="3" applyFont="1" applyFill="1" applyBorder="1" applyAlignment="1">
      <alignment horizontal="left" vertical="top" wrapText="1"/>
    </xf>
    <xf numFmtId="0" fontId="1" fillId="0" borderId="2" xfId="2" applyFill="1" applyBorder="1" applyAlignment="1">
      <alignment vertical="top" wrapText="1"/>
    </xf>
    <xf numFmtId="0" fontId="1" fillId="0" borderId="2" xfId="2" applyFill="1" applyBorder="1"/>
    <xf numFmtId="0" fontId="1" fillId="0" borderId="2" xfId="2" applyFill="1" applyBorder="1" applyAlignment="1">
      <alignment vertical="center"/>
    </xf>
    <xf numFmtId="0" fontId="4" fillId="4" borderId="2" xfId="3" applyNumberFormat="1" applyFont="1" applyFill="1" applyBorder="1" applyAlignment="1">
      <alignment vertical="top" wrapText="1"/>
    </xf>
    <xf numFmtId="0" fontId="4" fillId="4" borderId="2" xfId="3" applyFont="1" applyFill="1" applyBorder="1" applyAlignment="1">
      <alignment horizontal="left" vertical="top" wrapText="1"/>
    </xf>
    <xf numFmtId="0" fontId="4" fillId="5" borderId="2" xfId="3" applyNumberFormat="1" applyFont="1" applyFill="1" applyBorder="1" applyAlignment="1">
      <alignment vertical="top" wrapText="1"/>
    </xf>
    <xf numFmtId="0" fontId="4" fillId="5" borderId="2" xfId="3" applyFont="1" applyFill="1" applyBorder="1" applyAlignment="1">
      <alignment horizontal="left" vertical="top" wrapText="1"/>
    </xf>
    <xf numFmtId="0" fontId="4" fillId="6" borderId="2" xfId="3" applyNumberFormat="1" applyFont="1" applyFill="1" applyBorder="1" applyAlignment="1">
      <alignment vertical="top" wrapText="1"/>
    </xf>
    <xf numFmtId="0" fontId="4" fillId="6" borderId="2" xfId="3" applyFont="1" applyFill="1" applyBorder="1" applyAlignment="1">
      <alignment horizontal="left" vertical="top" wrapText="1"/>
    </xf>
    <xf numFmtId="0" fontId="4" fillId="7" borderId="2" xfId="3" applyNumberFormat="1" applyFont="1" applyFill="1" applyBorder="1" applyAlignment="1">
      <alignment vertical="top" wrapText="1"/>
    </xf>
    <xf numFmtId="0" fontId="4" fillId="7" borderId="2" xfId="3" applyFont="1" applyFill="1" applyBorder="1" applyAlignment="1">
      <alignment horizontal="left" vertical="top" wrapText="1"/>
    </xf>
    <xf numFmtId="0" fontId="4" fillId="8" borderId="2" xfId="3" applyNumberFormat="1" applyFont="1" applyFill="1" applyBorder="1" applyAlignment="1">
      <alignment vertical="top" wrapText="1"/>
    </xf>
    <xf numFmtId="0" fontId="4" fillId="8" borderId="2" xfId="3" applyFont="1" applyFill="1" applyBorder="1" applyAlignment="1">
      <alignment horizontal="left" vertical="top" wrapText="1"/>
    </xf>
    <xf numFmtId="49" fontId="4" fillId="9" borderId="2" xfId="3" applyNumberFormat="1" applyFont="1" applyFill="1" applyBorder="1" applyAlignment="1">
      <alignment vertical="top" wrapText="1"/>
    </xf>
    <xf numFmtId="0" fontId="4" fillId="9" borderId="2" xfId="3" applyFont="1" applyFill="1" applyBorder="1" applyAlignment="1">
      <alignment horizontal="left" vertical="top" wrapText="1"/>
    </xf>
    <xf numFmtId="0" fontId="4" fillId="9" borderId="2" xfId="3" applyNumberFormat="1" applyFont="1" applyFill="1" applyBorder="1" applyAlignment="1">
      <alignment vertical="top" wrapText="1"/>
    </xf>
    <xf numFmtId="0" fontId="4" fillId="10" borderId="2" xfId="3" applyNumberFormat="1" applyFont="1" applyFill="1" applyBorder="1" applyAlignment="1">
      <alignment vertical="top" wrapText="1"/>
    </xf>
    <xf numFmtId="0" fontId="4" fillId="10" borderId="2" xfId="3" applyFont="1" applyFill="1" applyBorder="1" applyAlignment="1">
      <alignment horizontal="left" vertical="top" wrapText="1"/>
    </xf>
    <xf numFmtId="0" fontId="4" fillId="11" borderId="2" xfId="3" applyNumberFormat="1" applyFont="1" applyFill="1" applyBorder="1" applyAlignment="1">
      <alignment vertical="top" wrapText="1"/>
    </xf>
    <xf numFmtId="0" fontId="4" fillId="11" borderId="2" xfId="3" applyFont="1" applyFill="1" applyBorder="1" applyAlignment="1">
      <alignment horizontal="left" vertical="top" wrapText="1"/>
    </xf>
    <xf numFmtId="0" fontId="1" fillId="0" borderId="2" xfId="2" applyFill="1" applyBorder="1" applyAlignment="1">
      <alignment vertical="center" wrapText="1"/>
    </xf>
    <xf numFmtId="0" fontId="1" fillId="0" borderId="2" xfId="2" applyFill="1" applyBorder="1" applyAlignment="1">
      <alignment horizontal="left" vertical="top" wrapText="1"/>
    </xf>
    <xf numFmtId="1" fontId="4" fillId="12" borderId="2" xfId="3" applyNumberFormat="1" applyFont="1" applyFill="1" applyBorder="1" applyAlignment="1">
      <alignment vertical="top" wrapText="1"/>
    </xf>
    <xf numFmtId="0" fontId="4" fillId="12" borderId="2" xfId="3" applyFont="1" applyFill="1" applyBorder="1" applyAlignment="1">
      <alignment horizontal="left" vertical="top" wrapText="1"/>
    </xf>
    <xf numFmtId="0" fontId="4" fillId="12" borderId="2" xfId="3" applyNumberFormat="1" applyFont="1" applyFill="1" applyBorder="1" applyAlignment="1">
      <alignment vertical="top" wrapText="1"/>
    </xf>
    <xf numFmtId="0" fontId="4" fillId="13" borderId="2" xfId="3" applyNumberFormat="1" applyFont="1" applyFill="1" applyBorder="1" applyAlignment="1">
      <alignment vertical="top" wrapText="1"/>
    </xf>
    <xf numFmtId="0" fontId="4" fillId="13" borderId="2" xfId="3" applyFont="1" applyFill="1" applyBorder="1" applyAlignment="1">
      <alignment horizontal="left" vertical="top" wrapText="1"/>
    </xf>
    <xf numFmtId="0" fontId="4" fillId="14" borderId="2" xfId="3" applyNumberFormat="1" applyFont="1" applyFill="1" applyBorder="1" applyAlignment="1">
      <alignment vertical="top" wrapText="1"/>
    </xf>
    <xf numFmtId="0" fontId="4" fillId="14" borderId="2" xfId="3" applyFont="1" applyFill="1" applyBorder="1" applyAlignment="1">
      <alignment horizontal="left" vertical="top" wrapText="1"/>
    </xf>
    <xf numFmtId="0" fontId="1" fillId="0" borderId="2" xfId="2" applyNumberFormat="1" applyFill="1" applyBorder="1" applyAlignment="1">
      <alignment vertical="top" wrapText="1"/>
    </xf>
    <xf numFmtId="0" fontId="1" fillId="0" borderId="3" xfId="2" applyFill="1" applyBorder="1" applyAlignment="1">
      <alignment horizontal="left" vertical="top" wrapText="1"/>
    </xf>
    <xf numFmtId="0" fontId="1" fillId="0" borderId="4" xfId="2" applyFill="1" applyBorder="1" applyAlignment="1">
      <alignment horizontal="left" vertical="top" wrapText="1"/>
    </xf>
    <xf numFmtId="0" fontId="1" fillId="0" borderId="5" xfId="2" applyFill="1" applyBorder="1" applyAlignment="1">
      <alignment horizontal="left" vertical="top" wrapText="1"/>
    </xf>
    <xf numFmtId="0" fontId="4" fillId="15" borderId="2" xfId="3" applyFont="1" applyFill="1" applyBorder="1" applyAlignment="1">
      <alignment vertical="top" wrapText="1"/>
    </xf>
    <xf numFmtId="0" fontId="4" fillId="15" borderId="2" xfId="3" applyFont="1" applyFill="1" applyBorder="1" applyAlignment="1">
      <alignment horizontal="left" vertical="top" wrapText="1"/>
    </xf>
    <xf numFmtId="0" fontId="4" fillId="16" borderId="2" xfId="3" applyFont="1" applyFill="1" applyBorder="1" applyAlignment="1">
      <alignment vertical="top" wrapText="1"/>
    </xf>
    <xf numFmtId="0" fontId="4" fillId="16" borderId="2" xfId="3" applyFont="1" applyFill="1" applyBorder="1" applyAlignment="1">
      <alignment horizontal="left" vertical="top" wrapText="1"/>
    </xf>
    <xf numFmtId="49" fontId="2" fillId="0" borderId="0" xfId="0" applyNumberFormat="1" applyFont="1"/>
  </cellXfs>
  <cellStyles count="4">
    <cellStyle name="Heading 3" xfId="1" builtinId="18"/>
    <cellStyle name="Heading 4" xfId="2" builtinId="19"/>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styles" Target="style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sharedStrings" Target="sharedStrings.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calcChain" Target="calcChain.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customXml" Target="../customXml/item1.xml"/><Relationship Id="rId3" Type="http://schemas.openxmlformats.org/officeDocument/2006/relationships/worksheet" Target="worksheets/sheet3.xml"/><Relationship Id="rId214" Type="http://schemas.openxmlformats.org/officeDocument/2006/relationships/pivotCacheDefinition" Target="pivotCache/pivotCacheDefinition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customXml" Target="../customXml/item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theme" Target="theme/theme1.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customXml" Target="../customXml/item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lex Kean" refreshedDate="43784.70231828704" createdVersion="6" refreshedVersion="6" minRefreshableVersion="3" recordCount="723">
  <cacheSource type="worksheet">
    <worksheetSource ref="A1:AA724" sheet="Data2"/>
  </cacheSource>
  <cacheFields count="27">
    <cacheField name="Entity" numFmtId="0">
      <sharedItems count="3">
        <s v="E_10"/>
        <s v="E_11"/>
        <s v="E_12"/>
      </sharedItems>
    </cacheField>
    <cacheField name="Account" numFmtId="0">
      <sharedItems/>
    </cacheField>
    <cacheField name="Natural Account" numFmtId="0">
      <sharedItems containsMixedTypes="1" containsNumber="1" containsInteger="1" minValue="40001" maxValue="53002"/>
    </cacheField>
    <cacheField name="Space" numFmtId="0">
      <sharedItems/>
    </cacheField>
    <cacheField name="Description" numFmtId="0">
      <sharedItems/>
    </cacheField>
    <cacheField name="Natural Account Description" numFmtId="0">
      <sharedItems count="70">
        <s v="40001 Tuition Undergraduate Resident "/>
        <s v="40002 Tuition Undergraduate Non resident "/>
        <s v="40005 Tuition Undergraduate Resident Distance "/>
        <s v="40006 Tuition Undergraduate Non Resident Distance "/>
        <s v="40101 Tuition Graduate Resident "/>
        <s v="40102 Tuition Graduate Non resident "/>
        <s v="40105 Tuition Graduate Resident Distance "/>
        <s v="40106 Tuition Graduate Non resident Distance "/>
        <s v="40151 Tuition Professional Business Resident "/>
        <s v="40152 Tuition Professional Business Non Resident "/>
        <s v="40153 Tuition Professional Law Resident "/>
        <s v="40154 Tuition Professional Law Non Resident "/>
        <s v="40155 Tuition Professional Health Sciences Resident "/>
        <s v="40156 Tuition Professional Health Sciences Non Resident "/>
        <s v="40157 Tuition Professional Distance Resident "/>
        <s v="40203 Tuition Conversion "/>
        <s v="40205 Tuition Study Abroad "/>
        <s v="40206 Tuition Other "/>
        <s v="40301 Tuition Waivers "/>
        <s v="40302 Financial Aid Undergraduate "/>
        <s v="40303 Financial Aid Graduate "/>
        <s v="40304 Financial Aid Professional "/>
        <s v="40305 Financial Aid Other "/>
        <s v="40306 Financial Aid Room &amp; Board "/>
        <s v="40401 Program Fees "/>
        <s v="40402 Student Services Fee "/>
        <s v="40501 Application Fees "/>
        <s v="40504 Course Fees "/>
        <s v="40506 Orientation Fee "/>
        <s v="40513 Miscellaneous Fee "/>
        <s v="41001 Textbook Sales Rev "/>
        <s v="41002 Merchandise Sales Rev "/>
        <s v="41003 Gift Card Sales "/>
        <s v="41004 Copy &amp; Print Revenue "/>
        <s v="41005 Postal Revenue "/>
        <s v="41006 Parking Fees Permit "/>
        <s v="41007 Parking Fees Meters "/>
        <s v="41008 Parking Fees Violations "/>
        <s v="41009 Rental Revenue "/>
        <s v="41010 Clinic Income Revenue "/>
        <s v="41011 Camp Fee Revenue "/>
        <s v="41012 Ticket Sales Revenue "/>
        <s v="41014 Game Guarantee Revenue "/>
        <s v="41015 Broadcast Rights Revenue "/>
        <s v="41016 NCAA/Conference Distributions Revenue "/>
        <s v="41017 Housing Revenue "/>
        <s v="41019 Food Service Meal Plan "/>
        <s v="41020 Food Service Sales Catering Concessions "/>
        <s v="41022 Advertising Sales/Sponsorship Revenue "/>
        <s v="41501 Transcript Fee Revenue "/>
        <s v="41502 Student ID Replace Fee Revenue "/>
        <s v="41503 Membership &amp; Dues Revenue "/>
        <s v="41504 Conference &amp; Seminar Revenue "/>
        <s v="41505 Publications Sales Revenue "/>
        <s v="41506 Trademark &amp; Licensing Revenue "/>
        <s v="41507 Professional &amp; Tech Services Revenue "/>
        <s v="41510 Utility Sales Revenue "/>
        <s v="41511 Lost or Damaged Book Revenue "/>
        <s v="41512 General Sales of Merchandise Educational "/>
        <s v="41513 General Sales of Services Educational "/>
        <s v="42101 Cost of Goods Sold "/>
        <s v="43801 Federal Government Awards "/>
        <s v="43804 Grants &amp; Contracts  (Sponsored Programs and Budget Office Only)"/>
        <s v="B4400 Other Operating Revenue"/>
        <s v="B5000 Non-Operating Revenues (UW Central Accounting Office Only)"/>
        <s v="51001 State Appropriations "/>
        <s v="53001 Gifts "/>
        <s v="53002 Foundation Transfers "/>
        <s v="B5500 Investments   (UW Central Accounting Office Only)"/>
        <s v="B5600 Other Non Operating Revenues "/>
      </sharedItems>
    </cacheField>
    <cacheField name="FC_FS" numFmtId="0">
      <sharedItems/>
    </cacheField>
    <cacheField name="Organization" numFmtId="0">
      <sharedItems count="210">
        <s v="O_00001"/>
        <s v="O_10001"/>
        <s v="O_10012"/>
        <s v="O_10204"/>
        <s v="O_10301"/>
        <s v="O_10401"/>
        <s v="O_12001"/>
        <s v="O_13001"/>
        <s v="O_14001"/>
        <s v="O_15001"/>
        <s v="O_16001"/>
        <s v="O_17001"/>
        <s v="O_18001"/>
        <s v="O_17011"/>
        <s v="O_17013"/>
        <s v="O_17014"/>
        <s v="O_17018"/>
        <s v="O_10021"/>
        <s v="O_10051"/>
        <s v="O_10031"/>
        <s v="O_10032"/>
        <s v="O_11041"/>
        <s v="O_15114"/>
        <s v="O_10501"/>
        <s v="O_10103"/>
        <s v="O_10033"/>
        <s v="O_10022"/>
        <s v="O_10105"/>
        <s v="O_13121"/>
        <s v="O_13131"/>
        <s v="O_13141"/>
        <s v="O_13191"/>
        <s v="O_13221"/>
        <s v="O_13241"/>
        <s v="O_13281"/>
        <s v="O_13404"/>
        <s v="O_14102"/>
        <s v="O_14103"/>
        <s v="O_17012"/>
        <s v="O_17015"/>
        <s v="O_24008"/>
        <s v="O_31012"/>
        <s v="O_31013"/>
        <s v="O_31036"/>
        <s v="O_32001"/>
        <s v="O_70013"/>
        <s v="O_90002"/>
        <s v="O_90007"/>
        <s v="O_90008"/>
        <s v="O_90013"/>
        <s v="O_90016"/>
        <s v="O_90017"/>
        <s v="O_90201"/>
        <s v="O_90202"/>
        <s v="O_90203"/>
        <s v="O_90204"/>
        <s v="O_90205"/>
        <s v="O_90206"/>
        <s v="O_90251"/>
        <s v="O_90252"/>
        <s v="O_90253"/>
        <s v="O_90254"/>
        <s v="O_90255"/>
        <s v="O_90256"/>
        <s v="O_90257"/>
        <s v="O_12102"/>
        <s v="O_12104"/>
        <s v="O_12105"/>
        <s v="O_12106"/>
        <s v="O_12201"/>
        <s v="O_13111"/>
        <s v="O_13151"/>
        <s v="O_13161"/>
        <s v="O_13171"/>
        <s v="O_13201"/>
        <s v="O_13251"/>
        <s v="O_13261"/>
        <s v="O_13101"/>
        <s v="O_13103"/>
        <s v="O_13291"/>
        <s v="O_14101"/>
        <s v="O_14104"/>
        <s v="O_15102"/>
        <s v="O_15103"/>
        <s v="O_16101"/>
        <s v="O_16105"/>
        <s v="O_16106"/>
        <s v="O_16107"/>
        <s v="O_17016"/>
        <s v="O_30001"/>
        <s v="O_31011"/>
        <s v="O_31031"/>
        <s v="O_31035"/>
        <s v="O_31037"/>
        <s v="O_33001"/>
        <s v="O_90301"/>
        <s v="O_90009"/>
        <s v="O_90011"/>
        <s v="O_90015"/>
        <s v="O_26304"/>
        <s v="O_90001"/>
        <s v="O_24009"/>
        <s v="O_31014"/>
        <s v="O_18003"/>
        <s v="O_23001"/>
        <s v="O_10203"/>
        <s v="O_12151"/>
        <s v="O_12152"/>
        <s v="O_13181"/>
        <s v="O_15112"/>
        <s v="O_24006"/>
        <s v="O_40004"/>
        <s v="O_13211"/>
        <s v="O_80002"/>
        <s v="O_24002"/>
        <s v="O_18002"/>
        <s v="O_26401"/>
        <s v="O_26302"/>
        <s v="O_90005"/>
        <s v="O_24003"/>
        <s v="O_24004"/>
        <s v="O_24007"/>
        <s v="O_10043"/>
        <s v="O_90014"/>
        <s v="O_90020"/>
        <s v="O_26701"/>
        <s v="O_24010"/>
        <s v="O_24005"/>
        <s v="O_70002"/>
        <s v="O_70010"/>
        <s v="O_90003"/>
        <s v="O_90010"/>
        <s v="O_90018"/>
        <s v="O_90004"/>
        <s v="O_33011"/>
        <s v="O_33003"/>
        <s v="O_90012"/>
        <s v="O_40002"/>
        <s v="O_12103"/>
        <s v="O_16102"/>
        <s v="O_16104"/>
        <s v="O_70005"/>
        <s v="O_31021"/>
        <s v="O_26201"/>
        <s v="O_19002"/>
        <s v="O_12211"/>
        <s v="O_12202"/>
        <s v="O_12204"/>
        <s v="O_12205"/>
        <s v="O_12206"/>
        <s v="O_12002"/>
        <s v="O_70011"/>
        <s v="O_10201"/>
        <s v="O_12203"/>
        <s v="O_14002"/>
        <s v="O_14003"/>
        <s v="O_16103"/>
        <s v="O_26102"/>
        <s v="O_26602"/>
        <s v="O_31015"/>
        <s v="O_33004"/>
        <s v="O_40001"/>
        <s v="O_00000"/>
        <s v="O_70004"/>
        <s v="O_13231"/>
        <s v="O_61002"/>
        <s v="O_10003"/>
        <s v="O_10004"/>
        <s v="O_10035"/>
        <s v="O_10041"/>
        <s v="O_10042"/>
        <s v="O_10045"/>
        <s v="O_10101"/>
        <s v="O_12101"/>
        <s v="O_12107"/>
        <s v="O_13403"/>
        <s v="O_15113"/>
        <s v="O_19001"/>
        <s v="O_22001"/>
        <s v="O_22111"/>
        <s v="O_22112"/>
        <s v="O_22301"/>
        <s v="O_22201"/>
        <s v="O_24001"/>
        <s v="O_25001"/>
        <s v="O_26103"/>
        <s v="O_26104"/>
        <s v="O_26105"/>
        <s v="O_26106"/>
        <s v="O_26107"/>
        <s v="O_26108"/>
        <s v="O_26109"/>
        <s v="O_26303"/>
        <s v="O_26305"/>
        <s v="O_26001"/>
        <s v="O_26002"/>
        <s v="O_26601"/>
        <s v="O_40005"/>
        <s v="O_50001"/>
        <s v="O_13402"/>
        <s v="O_70001"/>
        <s v="O_70006"/>
        <s v="O_70017"/>
        <s v="O_80001"/>
        <s v="O_10023"/>
        <s v="O_22102"/>
        <s v="O_20001"/>
        <s v="O_13271"/>
        <s v="O_30002"/>
        <s v="O_90101"/>
      </sharedItems>
    </cacheField>
    <cacheField name="FY18-Q1" numFmtId="8">
      <sharedItems containsSemiMixedTypes="0" containsString="0" containsNumber="1" minValue="-171462577" maxValue="4152180.27"/>
    </cacheField>
    <cacheField name="FY18-Q2" numFmtId="8">
      <sharedItems containsSemiMixedTypes="0" containsString="0" containsNumber="1" minValue="-1393540.64" maxValue="511467.07"/>
    </cacheField>
    <cacheField name="FY18-Q3" numFmtId="8">
      <sharedItems containsSemiMixedTypes="0" containsString="0" containsNumber="1" minValue="-17859721.699999999" maxValue="4143788.0300000003"/>
    </cacheField>
    <cacheField name="FY18-Q4" numFmtId="8">
      <sharedItems containsSemiMixedTypes="0" containsString="0" containsNumber="1" minValue="-41447916.32" maxValue="35055851.739999995"/>
    </cacheField>
    <cacheField name="FY18 Final" numFmtId="8">
      <sharedItems containsSemiMixedTypes="0" containsString="0" containsNumber="1" minValue="-171462577" maxValue="8468484.1400000006"/>
    </cacheField>
    <cacheField name="FY19-Q1" numFmtId="8">
      <sharedItems containsSemiMixedTypes="0" containsString="0" containsNumber="1" minValue="-169842086" maxValue="4141645.7700000005"/>
    </cacheField>
    <cacheField name="FY19-Q2" numFmtId="8">
      <sharedItems containsSemiMixedTypes="0" containsString="0" containsNumber="1" minValue="-5437350.25" maxValue="1527208.5599999998"/>
    </cacheField>
    <cacheField name="FY19-Q3" numFmtId="8">
      <sharedItems containsSemiMixedTypes="0" containsString="0" containsNumber="1" minValue="-19261534.5" maxValue="4068776.4"/>
    </cacheField>
    <cacheField name="FY19-Q4" numFmtId="8">
      <sharedItems containsSemiMixedTypes="0" containsString="0" containsNumber="1" minValue="-47094236.310000002" maxValue="40548890.210000001"/>
    </cacheField>
    <cacheField name="FY19 Final" numFmtId="8">
      <sharedItems containsSemiMixedTypes="0" containsString="0" containsNumber="1" minValue="-169842086" maxValue="8388631.1600000001"/>
    </cacheField>
    <cacheField name="FY20-Q1" numFmtId="8">
      <sharedItems containsSemiMixedTypes="0" containsString="0" containsNumber="1" minValue="-172612086" maxValue="4600898.54"/>
    </cacheField>
    <cacheField name="FY20-Q2" numFmtId="8">
      <sharedItems containsSemiMixedTypes="0" containsString="0" containsNumber="1" minValue="-901170" maxValue="421776.06"/>
    </cacheField>
    <cacheField name="Q1 Average" numFmtId="8">
      <sharedItems containsSemiMixedTypes="0" containsString="0" containsNumber="1" minValue="-171305583" maxValue="4023047.2433333336"/>
    </cacheField>
    <cacheField name="Q1 3 year average" numFmtId="8">
      <sharedItems containsSemiMixedTypes="0" containsString="0" containsNumber="1" minValue="-171305583" maxValue="4023047.2433333336"/>
    </cacheField>
    <cacheField name="Q2 2 year average" numFmtId="8">
      <sharedItems containsSemiMixedTypes="0" containsString="0" containsNumber="1" minValue="-2719184.2" maxValue="1019337.8149999999"/>
    </cacheField>
    <cacheField name="Q3 2 year average" numFmtId="8">
      <sharedItems containsSemiMixedTypes="0" containsString="0" containsNumber="1" minValue="-18560628.100000001" maxValue="4106282.2149999999"/>
    </cacheField>
    <cacheField name="Q4 2 year average" numFmtId="8">
      <sharedItems containsSemiMixedTypes="0" containsString="0" containsNumber="1" minValue="-44271076.314999998" maxValue="37802370.974999994"/>
    </cacheField>
    <cacheField name="FY21 Preliminary Estimate" numFmtId="8">
      <sharedItems containsSemiMixedTypes="0" containsString="0" containsNumber="1" minValue="-171305583" maxValue="8388631.1600000001"/>
    </cacheField>
    <cacheField name="difference from FY 19 final" numFmtId="8">
      <sharedItems containsSemiMixedTypes="0" containsString="0" containsNumber="1" minValue="-6768037.1900000004" maxValue="6899568.965000000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3">
  <r>
    <x v="0"/>
    <s v="A"/>
    <n v="40001"/>
    <s v=" "/>
    <s v="Tuition Undergraduate Resident "/>
    <x v="0"/>
    <s v="FC_105_FS_000001"/>
    <x v="0"/>
    <n v="-8603827.2200000007"/>
    <n v="33962.829999999994"/>
    <n v="-7599422.25"/>
    <n v="-288394.53999999998"/>
    <n v="-16457681.18"/>
    <n v="-8876116.6300000008"/>
    <n v="50213.66"/>
    <n v="-7692270.0800000001"/>
    <n v="1470812"/>
    <n v="-15047361.050000001"/>
    <n v="-8680923.8800000008"/>
    <n v="-14714"/>
    <n v="-8720289.2433333341"/>
    <n v="-8720289.2433333341"/>
    <n v="42088.244999999995"/>
    <n v="-7645846.165"/>
    <n v="591208.73"/>
    <n v="-15732838.433333334"/>
    <n v="-685477.38333333284"/>
  </r>
  <r>
    <x v="0"/>
    <s v="A"/>
    <n v="40002"/>
    <s v=" "/>
    <s v="Tuition Undergraduate Non resident "/>
    <x v="1"/>
    <s v="FC_105_FS_000001"/>
    <x v="0"/>
    <n v="-19901785.030000001"/>
    <n v="131018.84999999998"/>
    <n v="-17859721.699999999"/>
    <n v="35055851.739999995"/>
    <n v="-2574636.1400000006"/>
    <n v="-22232944.550000001"/>
    <n v="183337.44"/>
    <n v="-19261534.5"/>
    <n v="40548890.210000001"/>
    <n v="-762251.39999999851"/>
    <n v="-22510683.629999999"/>
    <n v="120639.35999999999"/>
    <n v="-21548471.069999997"/>
    <n v="-21548471.069999997"/>
    <n v="157178.14499999999"/>
    <n v="-18560628.100000001"/>
    <n v="37802370.974999994"/>
    <n v="-2149550.0500000045"/>
    <n v="-1387298.650000006"/>
  </r>
  <r>
    <x v="0"/>
    <s v="A"/>
    <n v="40005"/>
    <s v=" "/>
    <s v="Tuition Undergraduate Resident Distance "/>
    <x v="2"/>
    <s v="FC_105_FS_000001"/>
    <x v="0"/>
    <n v="-95130"/>
    <n v="-7597.6"/>
    <n v="-114009.29"/>
    <n v="-47278.75"/>
    <n v="-264015.64"/>
    <n v="-69624.2"/>
    <n v="-10790.8"/>
    <n v="-6080"/>
    <n v="-3190"/>
    <n v="-89685"/>
    <n v="-6960"/>
    <n v="-280"/>
    <n v="-57238.066666666673"/>
    <n v="-57238.066666666673"/>
    <n v="-9194.2000000000007"/>
    <n v="-60044.644999999997"/>
    <n v="-25234.375"/>
    <n v="-151711.28666666668"/>
    <n v="-62026.286666666681"/>
  </r>
  <r>
    <x v="0"/>
    <s v="A"/>
    <n v="40005"/>
    <s v=" "/>
    <s v="Tuition Undergraduate Resident Distance "/>
    <x v="2"/>
    <s v="FC_105_FS_000001"/>
    <x v="1"/>
    <n v="0"/>
    <n v="0"/>
    <n v="0"/>
    <n v="0"/>
    <n v="0"/>
    <n v="0"/>
    <n v="0"/>
    <n v="0"/>
    <n v="-321730.65000000002"/>
    <n v="-321730.65000000002"/>
    <n v="9605.7900000000009"/>
    <n v="0"/>
    <n v="3201.9300000000003"/>
    <n v="3201.9300000000003"/>
    <n v="0"/>
    <n v="0"/>
    <n v="-160865.32500000001"/>
    <n v="-157663.39500000002"/>
    <n v="164067.255"/>
  </r>
  <r>
    <x v="0"/>
    <s v="A"/>
    <n v="40005"/>
    <s v=" "/>
    <s v="Tuition Undergraduate Resident Distance "/>
    <x v="2"/>
    <s v="FC_105_FS_000001"/>
    <x v="2"/>
    <n v="-978965.48"/>
    <n v="7996.6200000000008"/>
    <n v="-1079717.5"/>
    <n v="-484652.82"/>
    <n v="-2535339.1799999997"/>
    <n v="-941970.26"/>
    <n v="9222.8900000000012"/>
    <n v="-1222851.77"/>
    <n v="-2344.75"/>
    <n v="-2157943.89"/>
    <n v="-783661.25"/>
    <n v="1107.3499999999999"/>
    <n v="-901532.33000000007"/>
    <n v="-901532.33000000007"/>
    <n v="8609.755000000001"/>
    <n v="-1151284.635"/>
    <n v="-243498.785"/>
    <n v="-2287705.9950000001"/>
    <n v="-129762.10499999998"/>
  </r>
  <r>
    <x v="0"/>
    <s v="A"/>
    <n v="40005"/>
    <s v=" "/>
    <s v="Tuition Undergraduate Resident Distance "/>
    <x v="2"/>
    <s v="FC_105_FS_000001"/>
    <x v="3"/>
    <n v="0"/>
    <n v="0"/>
    <n v="0"/>
    <n v="0"/>
    <n v="0"/>
    <n v="0"/>
    <n v="0"/>
    <n v="0"/>
    <n v="0"/>
    <n v="0"/>
    <n v="-583.79999999999995"/>
    <n v="0"/>
    <n v="-194.6"/>
    <n v="-194.6"/>
    <n v="0"/>
    <n v="0"/>
    <n v="0"/>
    <n v="0"/>
    <n v="0"/>
  </r>
  <r>
    <x v="0"/>
    <s v="A"/>
    <n v="40005"/>
    <s v=" "/>
    <s v="Tuition Undergraduate Resident Distance "/>
    <x v="2"/>
    <s v="FC_105_FS_000001"/>
    <x v="4"/>
    <n v="-10062"/>
    <n v="96.75"/>
    <n v="-27283.500000000004"/>
    <n v="-9965.25"/>
    <n v="-47214"/>
    <n v="-13544.7"/>
    <n v="241.2"/>
    <n v="-19738.2"/>
    <n v="-23919"/>
    <n v="-56960.7"/>
    <n v="-21564.38"/>
    <n v="145.94999999999999"/>
    <n v="-15057.026666666667"/>
    <n v="-15057.026666666667"/>
    <n v="168.97499999999999"/>
    <n v="-23510.850000000002"/>
    <n v="-16942.125"/>
    <n v="-55341.026666666672"/>
    <n v="1619.673333333325"/>
  </r>
  <r>
    <x v="0"/>
    <s v="A"/>
    <n v="40005"/>
    <s v=" "/>
    <s v="Tuition Undergraduate Resident Distance "/>
    <x v="2"/>
    <s v="FC_105_FS_000001"/>
    <x v="5"/>
    <n v="-7411.05"/>
    <n v="129"/>
    <n v="-2380.0500000000002"/>
    <n v="-3853.88"/>
    <n v="-13515.98"/>
    <n v="-4958"/>
    <n v="268"/>
    <n v="-3819"/>
    <n v="-8602.8000000000011"/>
    <n v="-17111.800000000003"/>
    <n v="-13312.6"/>
    <n v="72.97"/>
    <n v="-8560.5500000000011"/>
    <n v="-8560.5500000000011"/>
    <n v="198.5"/>
    <n v="-3099.5250000000001"/>
    <n v="-6228.34"/>
    <n v="-17689.915000000001"/>
    <n v="-578.11499999999796"/>
  </r>
  <r>
    <x v="0"/>
    <s v="A"/>
    <n v="40005"/>
    <s v=" "/>
    <s v="Tuition Undergraduate Resident Distance "/>
    <x v="2"/>
    <s v="FC_105_FS_000001"/>
    <x v="6"/>
    <n v="-94869.75"/>
    <n v="322.5"/>
    <n v="-110136.32999999999"/>
    <n v="-66080.27"/>
    <n v="-270763.84999999998"/>
    <n v="-101493.57"/>
    <n v="884.4"/>
    <n v="-111202.58"/>
    <n v="-100108.04999999999"/>
    <n v="-311919.8"/>
    <n v="-137866.77000000002"/>
    <n v="521.12"/>
    <n v="-111410.03000000001"/>
    <n v="-111410.03000000001"/>
    <n v="603.45000000000005"/>
    <n v="-110669.45499999999"/>
    <n v="-83094.16"/>
    <n v="-304570.19500000001"/>
    <n v="7349.6049999999814"/>
  </r>
  <r>
    <x v="0"/>
    <s v="A"/>
    <n v="40005"/>
    <s v=" "/>
    <s v="Tuition Undergraduate Resident Distance "/>
    <x v="2"/>
    <s v="FC_105_FS_000001"/>
    <x v="7"/>
    <n v="-464253.99"/>
    <n v="5473.77"/>
    <n v="-448777.62"/>
    <n v="-218429.29"/>
    <n v="-1125987.1299999999"/>
    <n v="-463814.83"/>
    <n v="4408.8"/>
    <n v="-478912.64999999997"/>
    <n v="-343345.64999999997"/>
    <n v="-1281664.3299999998"/>
    <n v="-807055.8899999999"/>
    <n v="1283.9099999999989"/>
    <n v="-578374.90333333332"/>
    <n v="-578374.90333333332"/>
    <n v="4941.2849999999999"/>
    <n v="-463845.13500000001"/>
    <n v="-280887.46999999997"/>
    <n v="-1318166.2233333332"/>
    <n v="-36501.893333333312"/>
  </r>
  <r>
    <x v="0"/>
    <s v="A"/>
    <n v="40005"/>
    <s v=" "/>
    <s v="Tuition Undergraduate Resident Distance "/>
    <x v="2"/>
    <s v="FC_105_FS_000001"/>
    <x v="8"/>
    <n v="-72352.800000000003"/>
    <n v="638.54999999999995"/>
    <n v="-62515.98"/>
    <n v="-51954.8"/>
    <n v="-186185.03000000003"/>
    <n v="-73986.759999999995"/>
    <n v="534.66"/>
    <n v="-71535.899999999994"/>
    <n v="-79495.5"/>
    <n v="-224483.5"/>
    <n v="-181340.78000000003"/>
    <n v="-364.89"/>
    <n v="-109226.78000000001"/>
    <n v="-109226.78000000001"/>
    <n v="586.60500000000002"/>
    <n v="-67025.94"/>
    <n v="-65725.149999999994"/>
    <n v="-241391.26500000001"/>
    <n v="-16907.765000000014"/>
  </r>
  <r>
    <x v="0"/>
    <s v="A"/>
    <n v="40005"/>
    <s v=" "/>
    <s v="Tuition Undergraduate Resident Distance "/>
    <x v="2"/>
    <s v="FC_105_FS_000001"/>
    <x v="9"/>
    <n v="-62294.7"/>
    <n v="-12.9"/>
    <n v="-193906.35"/>
    <n v="-17772.989999999998"/>
    <n v="-273986.94"/>
    <n v="-49276.35"/>
    <n v="-201"/>
    <n v="-195579.7"/>
    <n v="-30696.05"/>
    <n v="-275753.10000000003"/>
    <n v="-74156.429999999993"/>
    <n v="97.3"/>
    <n v="-61909.159999999996"/>
    <n v="-61909.159999999996"/>
    <n v="-106.95"/>
    <n v="-194743.02500000002"/>
    <n v="-24234.519999999997"/>
    <n v="-280993.65500000003"/>
    <n v="-5240.554999999993"/>
  </r>
  <r>
    <x v="0"/>
    <s v="A"/>
    <n v="40005"/>
    <s v=" "/>
    <s v="Tuition Undergraduate Resident Distance "/>
    <x v="2"/>
    <s v="FC_105_FS_000001"/>
    <x v="10"/>
    <n v="-66721.8"/>
    <n v="796.05"/>
    <n v="-105317.63"/>
    <n v="-19640.259999999998"/>
    <n v="-190883.64"/>
    <n v="-68778.78"/>
    <n v="5313.37"/>
    <n v="-88910.61"/>
    <n v="-28337.85"/>
    <n v="-180713.87"/>
    <n v="-68327.399999999994"/>
    <n v="0"/>
    <n v="-67942.66"/>
    <n v="-67942.66"/>
    <n v="3054.71"/>
    <n v="-97114.12"/>
    <n v="-23989.055"/>
    <n v="-185991.125"/>
    <n v="-5277.2550000000047"/>
  </r>
  <r>
    <x v="0"/>
    <s v="A"/>
    <n v="40005"/>
    <s v=" "/>
    <s v="Tuition Undergraduate Resident Distance "/>
    <x v="2"/>
    <s v="FC_105_FS_000001"/>
    <x v="11"/>
    <n v="-156462.59"/>
    <n v="1083.5999999999999"/>
    <n v="-192860.81"/>
    <n v="-96956.44"/>
    <n v="-445196.24"/>
    <n v="-186413.55"/>
    <n v="1315.7"/>
    <n v="-225083.15"/>
    <n v="-144492.19999999998"/>
    <n v="-554673.19999999995"/>
    <n v="-312820.60000000003"/>
    <n v="827.04"/>
    <n v="-218565.58"/>
    <n v="-218565.58"/>
    <n v="1199.6500000000001"/>
    <n v="-208971.97999999998"/>
    <n v="-120724.31999999999"/>
    <n v="-547062.23"/>
    <n v="7610.9699999999721"/>
  </r>
  <r>
    <x v="0"/>
    <s v="A"/>
    <n v="40006"/>
    <s v=" "/>
    <s v="Tuition Undergraduate Non Resident Distance "/>
    <x v="3"/>
    <s v="FC_105_FS_000001"/>
    <x v="1"/>
    <n v="0"/>
    <n v="0"/>
    <n v="0"/>
    <n v="0"/>
    <n v="0"/>
    <n v="0"/>
    <n v="0"/>
    <n v="0"/>
    <n v="-513005.12"/>
    <n v="-513005.12"/>
    <n v="13673.050000000001"/>
    <n v="0"/>
    <n v="4557.6833333333334"/>
    <n v="4557.6833333333334"/>
    <n v="0"/>
    <n v="0"/>
    <n v="-256502.56"/>
    <n v="-251944.87666666668"/>
    <n v="261060.24333333332"/>
  </r>
  <r>
    <x v="0"/>
    <s v="A"/>
    <n v="40006"/>
    <s v=" "/>
    <s v="Tuition Undergraduate Non Resident Distance "/>
    <x v="3"/>
    <s v="FC_105_FS_000001"/>
    <x v="2"/>
    <n v="-1102230.82"/>
    <n v="5643.09"/>
    <n v="-1371508.6099999999"/>
    <n v="-818471.13"/>
    <n v="-3286567.4699999997"/>
    <n v="-1229737.54"/>
    <n v="8810.5499999999993"/>
    <n v="-1384638.43"/>
    <n v="59.6"/>
    <n v="-2605505.8199999998"/>
    <n v="-888666.98"/>
    <n v="9391.06"/>
    <n v="-1073545.1133333335"/>
    <n v="-1073545.1133333335"/>
    <n v="7226.82"/>
    <n v="-1378073.52"/>
    <n v="-409205.76500000001"/>
    <n v="-2853597.5783333336"/>
    <n v="-248091.75833333377"/>
  </r>
  <r>
    <x v="0"/>
    <s v="A"/>
    <n v="40006"/>
    <s v=" "/>
    <s v="Tuition Undergraduate Non Resident Distance "/>
    <x v="3"/>
    <s v="FC_105_FS_000001"/>
    <x v="3"/>
    <n v="0"/>
    <n v="0"/>
    <n v="0"/>
    <n v="0"/>
    <n v="0"/>
    <n v="0"/>
    <n v="0"/>
    <n v="0"/>
    <n v="0"/>
    <n v="0"/>
    <n v="-1708.3500000000001"/>
    <n v="390.6"/>
    <n v="-569.45000000000005"/>
    <n v="-569.45000000000005"/>
    <n v="0"/>
    <n v="0"/>
    <n v="0"/>
    <n v="0"/>
    <n v="0"/>
  </r>
  <r>
    <x v="0"/>
    <s v="A"/>
    <n v="40006"/>
    <s v=" "/>
    <s v="Tuition Undergraduate Non Resident Distance "/>
    <x v="3"/>
    <s v="FC_105_FS_000001"/>
    <x v="4"/>
    <n v="-39457.800000000003"/>
    <n v="0"/>
    <n v="-77370.98"/>
    <n v="-34636.5"/>
    <n v="-151465.28"/>
    <n v="-40945.5"/>
    <n v="0"/>
    <n v="-64014.3"/>
    <n v="-81789.759999999995"/>
    <n v="-186749.56"/>
    <n v="-80032.05"/>
    <n v="0"/>
    <n v="-53478.450000000004"/>
    <n v="-53478.450000000004"/>
    <n v="0"/>
    <n v="-70692.639999999999"/>
    <n v="-58213.13"/>
    <n v="-182384.22"/>
    <n v="4365.3399999999965"/>
  </r>
  <r>
    <x v="0"/>
    <s v="A"/>
    <n v="40006"/>
    <s v=" "/>
    <s v="Tuition Undergraduate Non Resident Distance "/>
    <x v="3"/>
    <s v="FC_105_FS_000001"/>
    <x v="5"/>
    <n v="-6837"/>
    <n v="0"/>
    <n v="-4160.25"/>
    <n v="-15447.75"/>
    <n v="-26445"/>
    <n v="-15169.5"/>
    <n v="0"/>
    <n v="-12423.15"/>
    <n v="-18603.899999999998"/>
    <n v="-46196.55"/>
    <n v="-46625.25"/>
    <n v="0"/>
    <n v="-22877.25"/>
    <n v="-22877.25"/>
    <n v="0"/>
    <n v="-8291.7000000000007"/>
    <n v="-17025.824999999997"/>
    <n v="-48194.774999999994"/>
    <n v="-1998.2249999999913"/>
  </r>
  <r>
    <x v="0"/>
    <s v="A"/>
    <n v="40006"/>
    <s v=" "/>
    <s v="Tuition Undergraduate Non Resident Distance "/>
    <x v="3"/>
    <s v="FC_105_FS_000001"/>
    <x v="6"/>
    <n v="-90674.1"/>
    <n v="1488"/>
    <n v="-105425.25"/>
    <n v="-76464.75"/>
    <n v="-271076.09999999998"/>
    <n v="-93720.75"/>
    <n v="-1107.8999999999999"/>
    <n v="-145337.70000000001"/>
    <n v="-123747.23"/>
    <n v="-363913.58"/>
    <n v="-186536.69999999998"/>
    <n v="1464.75"/>
    <n v="-123643.84999999999"/>
    <n v="-123643.84999999999"/>
    <n v="190.05000000000007"/>
    <n v="-125381.47500000001"/>
    <n v="-100105.98999999999"/>
    <n v="-348941.26500000001"/>
    <n v="14972.315000000002"/>
  </r>
  <r>
    <x v="0"/>
    <s v="A"/>
    <n v="40006"/>
    <s v=" "/>
    <s v="Tuition Undergraduate Non Resident Distance "/>
    <x v="3"/>
    <s v="FC_105_FS_000001"/>
    <x v="7"/>
    <n v="-670294.80000000005"/>
    <n v="2066.2399999999998"/>
    <n v="-600530.48"/>
    <n v="-402679.96"/>
    <n v="-1671439"/>
    <n v="-719527.3899999999"/>
    <n v="7168.05"/>
    <n v="-690212.42"/>
    <n v="-544312.43999999994"/>
    <n v="-1946884.1999999997"/>
    <n v="-1179155.8"/>
    <n v="16736.989999999998"/>
    <n v="-856325.9966666667"/>
    <n v="-856325.9966666667"/>
    <n v="4617.1450000000004"/>
    <n v="-645371.44999999995"/>
    <n v="-473496.19999999995"/>
    <n v="-1970576.5016666667"/>
    <n v="-23692.301666666986"/>
  </r>
  <r>
    <x v="0"/>
    <s v="A"/>
    <n v="40006"/>
    <s v=" "/>
    <s v="Tuition Undergraduate Non Resident Distance "/>
    <x v="3"/>
    <s v="FC_105_FS_000001"/>
    <x v="8"/>
    <n v="-69176.25"/>
    <n v="1035.22"/>
    <n v="-82876.05"/>
    <n v="-89421.19"/>
    <n v="-240438.27000000002"/>
    <n v="-86943.6"/>
    <n v="0"/>
    <n v="-89380.800000000003"/>
    <n v="-123960.38"/>
    <n v="-300284.78000000003"/>
    <n v="-202055.18"/>
    <n v="292.95"/>
    <n v="-119391.67666666668"/>
    <n v="-119391.67666666668"/>
    <n v="517.61"/>
    <n v="-86128.425000000003"/>
    <n v="-106690.785"/>
    <n v="-311693.27666666673"/>
    <n v="-11408.496666666702"/>
  </r>
  <r>
    <x v="0"/>
    <s v="A"/>
    <n v="40006"/>
    <s v=" "/>
    <s v="Tuition Undergraduate Non Resident Distance "/>
    <x v="3"/>
    <s v="FC_105_FS_000001"/>
    <x v="9"/>
    <n v="-26582.5"/>
    <n v="744"/>
    <n v="-149159.47999999998"/>
    <n v="-9384.75"/>
    <n v="-184382.72999999998"/>
    <n v="-14464.5"/>
    <n v="0"/>
    <n v="-141615"/>
    <n v="-26025.3"/>
    <n v="-182104.8"/>
    <n v="-37204.65"/>
    <n v="585.9"/>
    <n v="-26083.883333333331"/>
    <n v="-26083.883333333331"/>
    <n v="372"/>
    <n v="-145387.24"/>
    <n v="-17705.025000000001"/>
    <n v="-188804.14833333332"/>
    <n v="-6699.3483333333279"/>
  </r>
  <r>
    <x v="0"/>
    <s v="A"/>
    <n v="40006"/>
    <s v=" "/>
    <s v="Tuition Undergraduate Non Resident Distance "/>
    <x v="3"/>
    <s v="FC_105_FS_000001"/>
    <x v="10"/>
    <n v="0"/>
    <n v="0"/>
    <n v="-14099.699999999999"/>
    <n v="-75400.5"/>
    <n v="-89500.2"/>
    <n v="2902.5"/>
    <n v="0"/>
    <n v="-6745.5"/>
    <n v="-126579.62000000002"/>
    <n v="-130422.62000000002"/>
    <n v="-6088.9500000000007"/>
    <n v="0"/>
    <n v="-1062.1500000000003"/>
    <n v="-1062.1500000000003"/>
    <n v="0"/>
    <n v="-10422.599999999999"/>
    <n v="-100990.06000000001"/>
    <n v="-112474.81000000001"/>
    <n v="17947.810000000012"/>
  </r>
  <r>
    <x v="0"/>
    <s v="A"/>
    <n v="40006"/>
    <s v=" "/>
    <s v="Tuition Undergraduate Non Resident Distance "/>
    <x v="3"/>
    <s v="FC_105_FS_000001"/>
    <x v="11"/>
    <n v="-189279.87"/>
    <n v="309.60000000000002"/>
    <n v="-235560.45"/>
    <n v="-115035.75"/>
    <n v="-539566.47"/>
    <n v="-205456.8"/>
    <n v="2750.4"/>
    <n v="-234909.6"/>
    <n v="-151933.9"/>
    <n v="-589549.9"/>
    <n v="-302245.64999999997"/>
    <n v="2441.25"/>
    <n v="-232327.43999999997"/>
    <n v="-232327.43999999997"/>
    <n v="1530"/>
    <n v="-235235.02500000002"/>
    <n v="-133484.82500000001"/>
    <n v="-599517.29"/>
    <n v="-9967.390000000014"/>
  </r>
  <r>
    <x v="0"/>
    <s v="A"/>
    <n v="40101"/>
    <s v=" "/>
    <s v="Tuition Graduate Resident "/>
    <x v="4"/>
    <s v="FC_105_FS_000001"/>
    <x v="0"/>
    <n v="-2047030.5"/>
    <n v="-99095.28"/>
    <n v="-2057698"/>
    <n v="-316563.95"/>
    <n v="-4520387.7299999995"/>
    <n v="-2186469.5499999998"/>
    <n v="-31424.400000000001"/>
    <n v="-2075253.2"/>
    <n v="-12716"/>
    <n v="-4305863.1499999994"/>
    <n v="-2173397.75"/>
    <n v="-106367.5"/>
    <n v="-2135632.6"/>
    <n v="-2135632.6"/>
    <n v="-65259.839999999997"/>
    <n v="-2066475.6"/>
    <n v="-164639.97500000001"/>
    <n v="-4432008.0149999997"/>
    <n v="-126144.86500000022"/>
  </r>
  <r>
    <x v="0"/>
    <s v="A"/>
    <n v="40102"/>
    <s v=" "/>
    <s v="Tuition Graduate Non resident "/>
    <x v="5"/>
    <s v="FC_105_FS_000001"/>
    <x v="0"/>
    <n v="-738990"/>
    <n v="253754.25"/>
    <n v="-340395"/>
    <n v="-51816"/>
    <n v="-877446.75"/>
    <n v="-434388"/>
    <n v="82278.5"/>
    <n v="-301197"/>
    <n v="2416"/>
    <n v="-650890.5"/>
    <n v="-651521.5"/>
    <n v="270103"/>
    <n v="-608299.83333333337"/>
    <n v="-608299.83333333337"/>
    <n v="168016.375"/>
    <n v="-320796"/>
    <n v="-24700"/>
    <n v="-785779.45833333337"/>
    <n v="-134888.95833333337"/>
  </r>
  <r>
    <x v="0"/>
    <s v="A"/>
    <n v="40105"/>
    <s v=" "/>
    <s v="Tuition Graduate Resident Distance "/>
    <x v="6"/>
    <s v="FC_105_FS_000001"/>
    <x v="1"/>
    <n v="0"/>
    <n v="0"/>
    <n v="0"/>
    <n v="0"/>
    <n v="0"/>
    <n v="0"/>
    <n v="0"/>
    <n v="0"/>
    <n v="-100100.55000000002"/>
    <n v="-100100.55000000002"/>
    <n v="665.55"/>
    <n v="0"/>
    <n v="221.85"/>
    <n v="221.85"/>
    <n v="0"/>
    <n v="0"/>
    <n v="-50050.275000000009"/>
    <n v="-49828.42500000001"/>
    <n v="50272.125000000007"/>
  </r>
  <r>
    <x v="0"/>
    <s v="A"/>
    <n v="40105"/>
    <s v=" "/>
    <s v="Tuition Graduate Resident Distance "/>
    <x v="6"/>
    <s v="FC_105_FS_000001"/>
    <x v="2"/>
    <n v="-336340.4"/>
    <n v="-25.09999999999998"/>
    <n v="-366167.63"/>
    <n v="-217573.05"/>
    <n v="-920106.17999999993"/>
    <n v="-357031.83"/>
    <n v="936.99"/>
    <n v="-366405.35000000003"/>
    <n v="-3460.5"/>
    <n v="-725960.69000000006"/>
    <n v="-214029.73999999996"/>
    <n v="-1152.52"/>
    <n v="-302467.3233333333"/>
    <n v="-302467.3233333333"/>
    <n v="455.94499999999999"/>
    <n v="-366286.49"/>
    <n v="-110516.77499999999"/>
    <n v="-778814.64333333331"/>
    <n v="-52853.953333333251"/>
  </r>
  <r>
    <x v="0"/>
    <s v="A"/>
    <n v="40105"/>
    <s v=" "/>
    <s v="Tuition Graduate Resident Distance "/>
    <x v="6"/>
    <s v="FC_105_FS_000001"/>
    <x v="3"/>
    <n v="0"/>
    <n v="0"/>
    <n v="0"/>
    <n v="0"/>
    <n v="0"/>
    <n v="0"/>
    <n v="0"/>
    <n v="0"/>
    <n v="0"/>
    <n v="0"/>
    <n v="-379.4"/>
    <n v="0"/>
    <n v="-126.46666666666665"/>
    <n v="-126.46666666666665"/>
    <n v="0"/>
    <n v="0"/>
    <n v="0"/>
    <n v="0"/>
    <n v="0"/>
  </r>
  <r>
    <x v="0"/>
    <s v="A"/>
    <n v="40105"/>
    <s v=" "/>
    <s v="Tuition Graduate Resident Distance "/>
    <x v="6"/>
    <s v="FC_105_FS_000001"/>
    <x v="4"/>
    <n v="0"/>
    <n v="0"/>
    <n v="0"/>
    <n v="-1882.5"/>
    <n v="-1882.5"/>
    <n v="-282.38"/>
    <n v="0"/>
    <n v="0"/>
    <n v="-548.1"/>
    <n v="-830.48"/>
    <n v="0"/>
    <n v="0"/>
    <n v="-94.126666666666665"/>
    <n v="-94.126666666666665"/>
    <n v="0"/>
    <n v="0"/>
    <n v="-1215.3"/>
    <n v="-1309.4266666666667"/>
    <n v="-478.94666666666672"/>
  </r>
  <r>
    <x v="0"/>
    <s v="A"/>
    <n v="40105"/>
    <s v=" "/>
    <s v="Tuition Graduate Resident Distance "/>
    <x v="6"/>
    <s v="FC_105_FS_000001"/>
    <x v="5"/>
    <n v="-1882.5"/>
    <n v="878.5"/>
    <n v="0"/>
    <n v="-1255"/>
    <n v="-2259"/>
    <n v="-1435.5"/>
    <n v="0"/>
    <n v="0"/>
    <n v="-6055.2000000000007"/>
    <n v="-7490.7000000000007"/>
    <n v="-941.5"/>
    <n v="0"/>
    <n v="-1419.8333333333333"/>
    <n v="-1419.8333333333333"/>
    <n v="439.25"/>
    <n v="0"/>
    <n v="-3655.1000000000004"/>
    <n v="-4635.6833333333334"/>
    <n v="2855.0166666666673"/>
  </r>
  <r>
    <x v="0"/>
    <s v="A"/>
    <n v="40105"/>
    <s v=" "/>
    <s v="Tuition Graduate Resident Distance "/>
    <x v="6"/>
    <s v="FC_105_FS_000001"/>
    <x v="6"/>
    <n v="-6777"/>
    <n v="0"/>
    <n v="-2635.5"/>
    <n v="-1380.5"/>
    <n v="-10793"/>
    <n v="-12136.5"/>
    <n v="0"/>
    <n v="-6264"/>
    <n v="-2923.2"/>
    <n v="-21323.7"/>
    <n v="-9674.6999999999989"/>
    <n v="0"/>
    <n v="-9529.4"/>
    <n v="-9529.4"/>
    <n v="0"/>
    <n v="-4449.75"/>
    <n v="-2151.85"/>
    <n v="-16131"/>
    <n v="5192.7000000000007"/>
  </r>
  <r>
    <x v="0"/>
    <s v="A"/>
    <n v="40105"/>
    <s v=" "/>
    <s v="Tuition Graduate Resident Distance "/>
    <x v="6"/>
    <s v="FC_105_FS_000001"/>
    <x v="7"/>
    <n v="-46662.1"/>
    <n v="150.6"/>
    <n v="-45255.45"/>
    <n v="-38246.129999999997"/>
    <n v="-130013.07999999999"/>
    <n v="-32323.5"/>
    <n v="0"/>
    <n v="-33956.6"/>
    <n v="-41910.299999999996"/>
    <n v="-108190.39999999999"/>
    <n v="-63165.100000000006"/>
    <n v="0"/>
    <n v="-47383.566666666673"/>
    <n v="-47383.566666666673"/>
    <n v="75.3"/>
    <n v="-39606.024999999994"/>
    <n v="-40078.214999999997"/>
    <n v="-126992.50666666665"/>
    <n v="-18802.106666666659"/>
  </r>
  <r>
    <x v="0"/>
    <s v="A"/>
    <n v="40105"/>
    <s v=" "/>
    <s v="Tuition Graduate Resident Distance "/>
    <x v="6"/>
    <s v="FC_105_FS_000001"/>
    <x v="8"/>
    <n v="-1129.5"/>
    <n v="0"/>
    <n v="-3765"/>
    <n v="-3765"/>
    <n v="-8659.5"/>
    <n v="-1566"/>
    <n v="0"/>
    <n v="-4306.5"/>
    <n v="-10205.1"/>
    <n v="-16077.6"/>
    <n v="-33007.800000000003"/>
    <n v="-365.4"/>
    <n v="-11901.1"/>
    <n v="-11901.1"/>
    <n v="0"/>
    <n v="-4035.75"/>
    <n v="-6985.05"/>
    <n v="-22921.9"/>
    <n v="-6844.3000000000011"/>
  </r>
  <r>
    <x v="0"/>
    <s v="A"/>
    <n v="40105"/>
    <s v=" "/>
    <s v="Tuition Graduate Resident Distance "/>
    <x v="6"/>
    <s v="FC_105_FS_000001"/>
    <x v="9"/>
    <n v="-227205.2"/>
    <n v="-1129.5"/>
    <n v="-276984.78000000003"/>
    <n v="-139480.71"/>
    <n v="-644800.19000000006"/>
    <n v="-232788.98"/>
    <n v="743.85"/>
    <n v="-260412.75"/>
    <n v="-152657.94999999998"/>
    <n v="-645115.82999999996"/>
    <n v="-325339.01"/>
    <n v="-2276.4"/>
    <n v="-261777.73"/>
    <n v="-261777.73"/>
    <n v="-192.82499999999999"/>
    <n v="-268698.76500000001"/>
    <n v="-146069.32999999999"/>
    <n v="-676738.65"/>
    <n v="-31622.820000000065"/>
  </r>
  <r>
    <x v="0"/>
    <s v="A"/>
    <n v="40105"/>
    <s v=" "/>
    <s v="Tuition Graduate Resident Distance "/>
    <x v="6"/>
    <s v="FC_105_FS_000001"/>
    <x v="10"/>
    <n v="0"/>
    <n v="0"/>
    <n v="-1882.5"/>
    <n v="-1129.5"/>
    <n v="-3012"/>
    <n v="0"/>
    <n v="0"/>
    <n v="0"/>
    <n v="-548.1"/>
    <n v="-548.1"/>
    <n v="0"/>
    <n v="0"/>
    <n v="0"/>
    <n v="0"/>
    <n v="0"/>
    <n v="-941.25"/>
    <n v="-838.8"/>
    <n v="-1780.05"/>
    <n v="-1231.9499999999998"/>
  </r>
  <r>
    <x v="0"/>
    <s v="A"/>
    <n v="40105"/>
    <s v=" "/>
    <s v="Tuition Graduate Resident Distance "/>
    <x v="6"/>
    <s v="FC_105_FS_000001"/>
    <x v="11"/>
    <n v="-51831.5"/>
    <n v="75.3"/>
    <n v="-42898.41"/>
    <n v="-30433.759999999998"/>
    <n v="-125088.37"/>
    <n v="-76498.990000000005"/>
    <n v="193.14"/>
    <n v="-61465.5"/>
    <n v="-28318.5"/>
    <n v="-166089.85"/>
    <n v="-68039.3"/>
    <n v="-47.43"/>
    <n v="-65456.596666666672"/>
    <n v="-65456.596666666672"/>
    <n v="134.22"/>
    <n v="-52181.955000000002"/>
    <n v="-29376.129999999997"/>
    <n v="-146880.46166666667"/>
    <n v="19209.388333333336"/>
  </r>
  <r>
    <x v="0"/>
    <s v="A"/>
    <n v="40106"/>
    <s v=" "/>
    <s v="Tuition Graduate Non resident Distance "/>
    <x v="7"/>
    <s v="FC_105_FS_000001"/>
    <x v="1"/>
    <n v="0"/>
    <n v="0"/>
    <n v="0"/>
    <n v="0"/>
    <n v="0"/>
    <n v="0"/>
    <n v="0"/>
    <n v="0"/>
    <n v="-23595.07"/>
    <n v="-23595.07"/>
    <n v="819.45"/>
    <n v="0"/>
    <n v="273.15000000000003"/>
    <n v="273.15000000000003"/>
    <n v="0"/>
    <n v="0"/>
    <n v="-11797.535"/>
    <n v="-11524.385"/>
    <n v="12070.684999999999"/>
  </r>
  <r>
    <x v="0"/>
    <s v="A"/>
    <n v="40106"/>
    <s v=" "/>
    <s v="Tuition Graduate Non resident Distance "/>
    <x v="7"/>
    <s v="FC_105_FS_000001"/>
    <x v="2"/>
    <n v="-85964.85"/>
    <n v="2817.45"/>
    <n v="-87230.37"/>
    <n v="-42937.5"/>
    <n v="-213315.27000000002"/>
    <n v="-67463.75"/>
    <n v="3423.9"/>
    <n v="-72036"/>
    <n v="0"/>
    <n v="-136075.85"/>
    <n v="-47400.520000000004"/>
    <n v="1018.65"/>
    <n v="-66943.039999999994"/>
    <n v="-66943.039999999994"/>
    <n v="3120.6750000000002"/>
    <n v="-79633.184999999998"/>
    <n v="-21468.75"/>
    <n v="-164924.29999999999"/>
    <n v="-28848.449999999983"/>
  </r>
  <r>
    <x v="0"/>
    <s v="A"/>
    <n v="40106"/>
    <s v=" "/>
    <s v="Tuition Graduate Non resident Distance "/>
    <x v="7"/>
    <s v="FC_105_FS_000001"/>
    <x v="4"/>
    <n v="0"/>
    <n v="0"/>
    <n v="-564.75"/>
    <n v="-1125"/>
    <n v="-1689.75"/>
    <n v="1125"/>
    <n v="0"/>
    <n v="0"/>
    <n v="-1638"/>
    <n v="-513"/>
    <n v="0"/>
    <n v="0"/>
    <n v="375"/>
    <n v="375"/>
    <n v="0"/>
    <n v="-282.375"/>
    <n v="-1381.5"/>
    <n v="-1288.875"/>
    <n v="-775.875"/>
  </r>
  <r>
    <x v="0"/>
    <s v="A"/>
    <n v="40106"/>
    <s v=" "/>
    <s v="Tuition Graduate Non resident Distance "/>
    <x v="7"/>
    <s v="FC_105_FS_000001"/>
    <x v="5"/>
    <n v="0"/>
    <n v="0"/>
    <n v="-1125"/>
    <n v="0"/>
    <n v="-1125"/>
    <n v="0"/>
    <n v="0"/>
    <n v="0"/>
    <n v="0"/>
    <n v="0"/>
    <n v="0"/>
    <n v="0"/>
    <n v="0"/>
    <n v="0"/>
    <n v="0"/>
    <n v="-562.5"/>
    <n v="0"/>
    <n v="-562.5"/>
    <n v="-562.5"/>
  </r>
  <r>
    <x v="0"/>
    <s v="A"/>
    <n v="40106"/>
    <s v=" "/>
    <s v="Tuition Graduate Non resident Distance "/>
    <x v="7"/>
    <s v="FC_105_FS_000001"/>
    <x v="6"/>
    <n v="-564.75"/>
    <n v="0"/>
    <n v="0"/>
    <n v="0"/>
    <n v="-564.75"/>
    <n v="0"/>
    <n v="0"/>
    <n v="-587.25"/>
    <n v="0"/>
    <n v="-587.25"/>
    <n v="-853.65"/>
    <n v="0"/>
    <n v="-472.8"/>
    <n v="-472.8"/>
    <n v="0"/>
    <n v="-293.625"/>
    <n v="0"/>
    <n v="-766.42499999999995"/>
    <n v="-179.17499999999995"/>
  </r>
  <r>
    <x v="0"/>
    <s v="A"/>
    <n v="40106"/>
    <s v=" "/>
    <s v="Tuition Graduate Non resident Distance "/>
    <x v="7"/>
    <s v="FC_105_FS_000001"/>
    <x v="7"/>
    <n v="-13719.5"/>
    <n v="903.6"/>
    <n v="-8925.3799999999992"/>
    <n v="-6565"/>
    <n v="-28306.28"/>
    <n v="-7862.75"/>
    <n v="0"/>
    <n v="-8781.75"/>
    <n v="-7108.5"/>
    <n v="-23753"/>
    <n v="-13265.000000000004"/>
    <n v="0"/>
    <n v="-11615.75"/>
    <n v="-11615.75"/>
    <n v="451.8"/>
    <n v="-8853.5649999999987"/>
    <n v="-6836.75"/>
    <n v="-26854.264999999999"/>
    <n v="-3101.2649999999994"/>
  </r>
  <r>
    <x v="0"/>
    <s v="A"/>
    <n v="40106"/>
    <s v=" "/>
    <s v="Tuition Graduate Non resident Distance "/>
    <x v="7"/>
    <s v="FC_105_FS_000001"/>
    <x v="8"/>
    <n v="0"/>
    <n v="0"/>
    <n v="-1694.25"/>
    <n v="-564"/>
    <n v="-2258.25"/>
    <n v="-2345.25"/>
    <n v="0"/>
    <n v="-3519"/>
    <n v="-4110.75"/>
    <n v="-9975"/>
    <n v="-5975.55"/>
    <n v="-1707.3"/>
    <n v="-2773.6"/>
    <n v="-2773.6"/>
    <n v="0"/>
    <n v="-2606.625"/>
    <n v="-2337.375"/>
    <n v="-7717.6"/>
    <n v="2257.3999999999996"/>
  </r>
  <r>
    <x v="0"/>
    <s v="A"/>
    <n v="40106"/>
    <s v=" "/>
    <s v="Tuition Graduate Non resident Distance "/>
    <x v="7"/>
    <s v="FC_105_FS_000001"/>
    <x v="9"/>
    <n v="-67362.86"/>
    <n v="1938.85"/>
    <n v="-72854.75"/>
    <n v="-15550.5"/>
    <n v="-153829.26"/>
    <n v="-52889.75"/>
    <n v="2175.9"/>
    <n v="-56211.75"/>
    <n v="-15983.629999999997"/>
    <n v="-122909.23000000001"/>
    <n v="-53883.380000000005"/>
    <n v="3410.4"/>
    <n v="-58045.329999999994"/>
    <n v="-58045.329999999994"/>
    <n v="2057.375"/>
    <n v="-64533.25"/>
    <n v="-15767.064999999999"/>
    <n v="-136288.26999999999"/>
    <n v="-13379.039999999979"/>
  </r>
  <r>
    <x v="0"/>
    <s v="A"/>
    <n v="40106"/>
    <s v=" "/>
    <s v="Tuition Graduate Non resident Distance "/>
    <x v="7"/>
    <s v="FC_105_FS_000001"/>
    <x v="11"/>
    <n v="-4317.75"/>
    <n v="-25"/>
    <n v="-2066.25"/>
    <n v="-19133"/>
    <n v="-25542"/>
    <n v="-5491"/>
    <n v="1248"/>
    <n v="-2936.25"/>
    <n v="-26214.300000000003"/>
    <n v="-33393.550000000003"/>
    <n v="-34711.600000000006"/>
    <n v="673.75"/>
    <n v="-14840.116666666669"/>
    <n v="-14840.116666666669"/>
    <n v="611.5"/>
    <n v="-2501.25"/>
    <n v="-22673.65"/>
    <n v="-39403.51666666667"/>
    <n v="-6009.9666666666672"/>
  </r>
  <r>
    <x v="0"/>
    <s v="A"/>
    <n v="40151"/>
    <s v=" "/>
    <s v="Tuition Professional Business Resident "/>
    <x v="8"/>
    <s v="FC_105_FS_000001"/>
    <x v="0"/>
    <n v="-93423.46"/>
    <n v="0"/>
    <n v="-84110.73"/>
    <n v="-12048"/>
    <n v="-189582.19"/>
    <n v="-92774.299999999988"/>
    <n v="0"/>
    <n v="-72724.42"/>
    <n v="-9485.76"/>
    <n v="-174984.47999999998"/>
    <n v="-62059"/>
    <n v="-813"/>
    <n v="-82752.253333333341"/>
    <n v="-82752.253333333341"/>
    <n v="0"/>
    <n v="-78417.574999999997"/>
    <n v="-10766.880000000001"/>
    <n v="-171936.70833333334"/>
    <n v="3047.7716666666383"/>
  </r>
  <r>
    <x v="0"/>
    <s v="A"/>
    <n v="40151"/>
    <s v=" "/>
    <s v="Tuition Professional Business Resident "/>
    <x v="8"/>
    <s v="FC_105_FS_000001"/>
    <x v="8"/>
    <n v="-160792.54"/>
    <n v="0"/>
    <n v="-144764.26999999999"/>
    <n v="-20736"/>
    <n v="-326292.81"/>
    <n v="-159675.69999999998"/>
    <n v="0"/>
    <n v="-125167.58"/>
    <n v="-16326.24"/>
    <n v="-301169.51999999996"/>
    <n v="-110378"/>
    <n v="-1446"/>
    <n v="-143615.41333333333"/>
    <n v="-143615.41333333333"/>
    <n v="0"/>
    <n v="-134965.92499999999"/>
    <n v="-18531.12"/>
    <n v="-297112.45833333331"/>
    <n v="4057.0616666666465"/>
  </r>
  <r>
    <x v="0"/>
    <s v="A"/>
    <n v="40152"/>
    <s v=" "/>
    <s v="Tuition Professional Business Non Resident "/>
    <x v="9"/>
    <s v="FC_105_FS_000001"/>
    <x v="0"/>
    <n v="-38259"/>
    <n v="0"/>
    <n v="-40518"/>
    <n v="-6750"/>
    <n v="-85527"/>
    <n v="-59104.31"/>
    <n v="0"/>
    <n v="-40198.25"/>
    <n v="-7092.51"/>
    <n v="-106395.06999999999"/>
    <n v="-36564.660000000003"/>
    <n v="2433"/>
    <n v="-44642.656666666669"/>
    <n v="-44642.656666666669"/>
    <n v="0"/>
    <n v="-40358.125"/>
    <n v="-6921.2550000000001"/>
    <n v="-91922.036666666681"/>
    <n v="14473.033333333311"/>
  </r>
  <r>
    <x v="0"/>
    <s v="A"/>
    <n v="40152"/>
    <s v=" "/>
    <s v="Tuition Professional Business Non Resident "/>
    <x v="9"/>
    <s v="FC_105_FS_000001"/>
    <x v="8"/>
    <n v="-22752"/>
    <n v="0"/>
    <n v="-26640"/>
    <n v="-3537"/>
    <n v="-52929"/>
    <n v="-30970.689999999995"/>
    <n v="0"/>
    <n v="-23902.749999999996"/>
    <n v="-3716.49"/>
    <n v="-58589.929999999986"/>
    <n v="-29740.149999999998"/>
    <n v="1350"/>
    <n v="-27820.946666666667"/>
    <n v="-27820.946666666667"/>
    <n v="0"/>
    <n v="-25271.375"/>
    <n v="-3626.7449999999999"/>
    <n v="-56719.066666666673"/>
    <n v="1870.8633333333128"/>
  </r>
  <r>
    <x v="0"/>
    <s v="A"/>
    <n v="40153"/>
    <s v=" "/>
    <s v="Tuition Professional Law Resident "/>
    <x v="10"/>
    <s v="FC_105_FS_000001"/>
    <x v="0"/>
    <n v="-600495"/>
    <n v="60.2"/>
    <n v="-566181"/>
    <n v="-73745"/>
    <n v="-1240360.8"/>
    <n v="-586133.54"/>
    <n v="-4214"/>
    <n v="-526365"/>
    <n v="-63852"/>
    <n v="-1180564.54"/>
    <n v="-621741.35"/>
    <n v="-3598.82"/>
    <n v="-602789.96333333338"/>
    <n v="-602789.96333333338"/>
    <n v="-2076.9"/>
    <n v="-546273"/>
    <n v="-68798.5"/>
    <n v="-1219938.3633333333"/>
    <n v="-39373.823333333246"/>
  </r>
  <r>
    <x v="0"/>
    <s v="A"/>
    <n v="40153"/>
    <s v=" "/>
    <s v="Tuition Professional Law Resident "/>
    <x v="10"/>
    <s v="FC_105_FS_000001"/>
    <x v="12"/>
    <n v="-325185"/>
    <n v="32.6"/>
    <n v="-306603"/>
    <n v="-39935"/>
    <n v="-671690.4"/>
    <n v="-317407.86"/>
    <n v="-2282"/>
    <n v="-285171"/>
    <n v="-30804"/>
    <n v="-635664.86"/>
    <n v="-299429.15000000002"/>
    <n v="-1733.18"/>
    <n v="-314007.33666666667"/>
    <n v="-314007.33666666667"/>
    <n v="-1124.7"/>
    <n v="-295887"/>
    <n v="-35369.5"/>
    <n v="-646388.53666666662"/>
    <n v="-10723.676666666637"/>
  </r>
  <r>
    <x v="0"/>
    <s v="A"/>
    <n v="40154"/>
    <s v=" "/>
    <s v="Tuition Professional Law Non Resident "/>
    <x v="11"/>
    <s v="FC_105_FS_000001"/>
    <x v="0"/>
    <n v="-893658.7"/>
    <n v="1056"/>
    <n v="-795094"/>
    <n v="-94903"/>
    <n v="-1782599.7"/>
    <n v="-915647"/>
    <n v="9152"/>
    <n v="-849825.5"/>
    <n v="-83322"/>
    <n v="-1839642.5"/>
    <n v="-969296.39"/>
    <n v="6936.5400000000009"/>
    <n v="-926200.69666666666"/>
    <n v="-926200.69666666666"/>
    <n v="5104"/>
    <n v="-822459.75"/>
    <n v="-89112.5"/>
    <n v="-1832668.9466666668"/>
    <n v="6973.5533333332278"/>
  </r>
  <r>
    <x v="0"/>
    <s v="A"/>
    <n v="40154"/>
    <s v=" "/>
    <s v="Tuition Professional Law Non Resident "/>
    <x v="11"/>
    <s v="FC_105_FS_000001"/>
    <x v="12"/>
    <n v="-370439.3"/>
    <n v="429"/>
    <n v="-330092"/>
    <n v="-40631"/>
    <n v="-740733.3"/>
    <n v="-380899"/>
    <n v="3718"/>
    <n v="-353708.5"/>
    <n v="-30588"/>
    <n v="-761477.5"/>
    <n v="-469597.61"/>
    <n v="3363.46"/>
    <n v="-406978.63666666672"/>
    <n v="-406978.63666666672"/>
    <n v="2073.5"/>
    <n v="-341900.25"/>
    <n v="-35609.5"/>
    <n v="-782414.88666666672"/>
    <n v="-20937.386666666716"/>
  </r>
  <r>
    <x v="0"/>
    <s v="A"/>
    <n v="40155"/>
    <s v=" "/>
    <s v="Tuition Professional Health Sciences Resident "/>
    <x v="12"/>
    <s v="FC_105_FS_000001"/>
    <x v="0"/>
    <n v="-586396"/>
    <n v="-1184"/>
    <n v="-588361"/>
    <n v="-156288"/>
    <n v="-1332229"/>
    <n v="-567083.68999999994"/>
    <n v="-1791.88"/>
    <n v="-559702.50000000012"/>
    <n v="-112460.06"/>
    <n v="-1241038.1300000001"/>
    <n v="-558598.24"/>
    <n v="-4434"/>
    <n v="-570692.64333333331"/>
    <n v="-570692.64333333331"/>
    <n v="-1487.94"/>
    <n v="-574031.75"/>
    <n v="-134374.03"/>
    <n v="-1280586.3633333333"/>
    <n v="-39548.233333333163"/>
  </r>
  <r>
    <x v="0"/>
    <s v="A"/>
    <n v="40155"/>
    <s v=" "/>
    <s v="Tuition Professional Health Sciences Resident "/>
    <x v="12"/>
    <s v="FC_105_FS_000001"/>
    <x v="2"/>
    <n v="-165838.37"/>
    <n v="-3640.17"/>
    <n v="-177878.25"/>
    <n v="-74398.37"/>
    <n v="-421755.16000000003"/>
    <n v="-137975.07"/>
    <n v="901.77"/>
    <n v="-148495"/>
    <n v="-102526"/>
    <n v="-388094.30000000005"/>
    <n v="-148490.75"/>
    <n v="-1787.5"/>
    <n v="-150768.06333333332"/>
    <n v="-150768.06333333332"/>
    <n v="-1369.2"/>
    <n v="-163186.625"/>
    <n v="-88462.184999999998"/>
    <n v="-403786.0733333333"/>
    <n v="-15691.773333333258"/>
  </r>
  <r>
    <x v="0"/>
    <s v="A"/>
    <n v="40155"/>
    <s v=" "/>
    <s v="Tuition Professional Health Sciences Resident "/>
    <x v="12"/>
    <s v="FC_105_FS_000001"/>
    <x v="11"/>
    <n v="-387075.13"/>
    <n v="-12652.429999999998"/>
    <n v="-429469.75"/>
    <n v="-165967.13"/>
    <n v="-995164.44000000006"/>
    <n v="-288203.25"/>
    <n v="2193.75"/>
    <n v="-315220.5"/>
    <n v="0"/>
    <n v="-601230"/>
    <n v="0"/>
    <n v="0"/>
    <n v="-225092.79333333333"/>
    <n v="-225092.79333333333"/>
    <n v="-5229.3399999999992"/>
    <n v="-372345.125"/>
    <n v="-82983.565000000002"/>
    <n v="-685650.82333333325"/>
    <n v="-84420.823333333246"/>
  </r>
  <r>
    <x v="0"/>
    <s v="A"/>
    <n v="40155"/>
    <s v=" "/>
    <s v="Tuition Professional Health Sciences Resident "/>
    <x v="12"/>
    <s v="FC_105_FS_000001"/>
    <x v="13"/>
    <n v="-35880"/>
    <n v="0"/>
    <n v="-25185"/>
    <n v="0"/>
    <n v="-61065"/>
    <n v="-33788.700000000004"/>
    <n v="0"/>
    <n v="-32370.97"/>
    <n v="0"/>
    <n v="-66159.670000000013"/>
    <n v="-40800"/>
    <n v="-1680"/>
    <n v="-36822.9"/>
    <n v="-36822.9"/>
    <n v="0"/>
    <n v="-28777.985000000001"/>
    <n v="0"/>
    <n v="-65600.885000000009"/>
    <n v="558.78500000000349"/>
  </r>
  <r>
    <x v="0"/>
    <s v="A"/>
    <n v="40155"/>
    <s v=" "/>
    <s v="Tuition Professional Health Sciences Resident "/>
    <x v="12"/>
    <s v="FC_105_FS_000001"/>
    <x v="14"/>
    <n v="-61160"/>
    <n v="959.1"/>
    <n v="-57685"/>
    <n v="-31692"/>
    <n v="-149577.9"/>
    <n v="-125721.96"/>
    <n v="511.56"/>
    <n v="-111447"/>
    <n v="-220510.5"/>
    <n v="-457167.9"/>
    <n v="-297028.5"/>
    <n v="0"/>
    <n v="-161303.48666666666"/>
    <n v="-161303.48666666666"/>
    <n v="735.33"/>
    <n v="-84566"/>
    <n v="-126101.25"/>
    <n v="-371235.40666666668"/>
    <n v="85932.493333333347"/>
  </r>
  <r>
    <x v="0"/>
    <s v="A"/>
    <n v="40155"/>
    <s v=" "/>
    <s v="Tuition Professional Health Sciences Resident "/>
    <x v="12"/>
    <s v="FC_105_FS_000001"/>
    <x v="15"/>
    <n v="-259191.5"/>
    <n v="-604"/>
    <n v="-272102"/>
    <n v="-79728"/>
    <n v="-611625.5"/>
    <n v="-251668.61000000002"/>
    <n v="-914.12"/>
    <n v="-268299.02999999997"/>
    <n v="-144437.44"/>
    <n v="-665319.19999999995"/>
    <n v="-190013.76"/>
    <n v="-316"/>
    <n v="-233624.62333333332"/>
    <n v="-233624.62333333332"/>
    <n v="-759.06"/>
    <n v="-270200.51500000001"/>
    <n v="-112082.72"/>
    <n v="-616666.91833333333"/>
    <n v="48652.281666666619"/>
  </r>
  <r>
    <x v="0"/>
    <s v="A"/>
    <n v="40155"/>
    <s v=" "/>
    <s v="Tuition Professional Health Sciences Resident "/>
    <x v="12"/>
    <s v="FC_105_FS_000001"/>
    <x v="16"/>
    <n v="0"/>
    <n v="0"/>
    <n v="0"/>
    <n v="0"/>
    <n v="0"/>
    <n v="0"/>
    <n v="0"/>
    <n v="0"/>
    <n v="0"/>
    <n v="0"/>
    <n v="-188743.75"/>
    <n v="-5362.5"/>
    <n v="-62914.583333333336"/>
    <n v="-62914.583333333336"/>
    <n v="0"/>
    <n v="0"/>
    <n v="0"/>
    <n v="0"/>
    <n v="0"/>
  </r>
  <r>
    <x v="0"/>
    <s v="A"/>
    <n v="40156"/>
    <s v=" "/>
    <s v="Tuition Professional Health Sciences Non Resident "/>
    <x v="13"/>
    <s v="FC_105_FS_000001"/>
    <x v="0"/>
    <n v="-814128.70000000007"/>
    <n v="0"/>
    <n v="-818066.65"/>
    <n v="-206636"/>
    <n v="-1838831.35"/>
    <n v="-889679.71"/>
    <n v="1133.03"/>
    <n v="-842229.21000000008"/>
    <n v="-241268.22"/>
    <n v="-1972044.11"/>
    <n v="-839780.5"/>
    <n v="5284.5"/>
    <n v="-847862.97000000009"/>
    <n v="-847862.97000000009"/>
    <n v="566.51499999999999"/>
    <n v="-830147.93"/>
    <n v="-223952.11"/>
    <n v="-1901396.4950000001"/>
    <n v="70647.614999999991"/>
  </r>
  <r>
    <x v="0"/>
    <s v="A"/>
    <n v="40156"/>
    <s v=" "/>
    <s v="Tuition Professional Health Sciences Non Resident "/>
    <x v="13"/>
    <s v="FC_105_FS_000001"/>
    <x v="2"/>
    <n v="-15100.5"/>
    <n v="4950"/>
    <n v="-9774"/>
    <n v="-3379.5"/>
    <n v="-23304"/>
    <n v="-14359.25"/>
    <n v="6239.71"/>
    <n v="-6972.1100000000006"/>
    <n v="-505.7"/>
    <n v="-15597.350000000002"/>
    <n v="-20578.010000000002"/>
    <n v="287.5"/>
    <n v="-16679.253333333334"/>
    <n v="-16679.253333333334"/>
    <n v="5594.8549999999996"/>
    <n v="-8373.0550000000003"/>
    <n v="-1942.6"/>
    <n v="-21400.053333333333"/>
    <n v="-5802.7033333333311"/>
  </r>
  <r>
    <x v="0"/>
    <s v="A"/>
    <n v="40156"/>
    <s v=" "/>
    <s v="Tuition Professional Health Sciences Non Resident "/>
    <x v="13"/>
    <s v="FC_105_FS_000001"/>
    <x v="11"/>
    <n v="-25000.5"/>
    <n v="14850"/>
    <n v="-9774"/>
    <n v="-3379.5"/>
    <n v="-23304"/>
    <n v="-18071.75"/>
    <n v="6239.71"/>
    <n v="-30072.11"/>
    <n v="-2155.6999999999998"/>
    <n v="-44059.85"/>
    <n v="-15253.01"/>
    <n v="0"/>
    <n v="-19441.753333333334"/>
    <n v="-19441.753333333334"/>
    <n v="10544.855"/>
    <n v="-19923.055"/>
    <n v="-2767.6"/>
    <n v="-31587.553333333333"/>
    <n v="12472.296666666665"/>
  </r>
  <r>
    <x v="0"/>
    <s v="A"/>
    <n v="40156"/>
    <s v=" "/>
    <s v="Tuition Professional Health Sciences Non Resident "/>
    <x v="13"/>
    <s v="FC_105_FS_000001"/>
    <x v="13"/>
    <n v="-19435"/>
    <n v="0"/>
    <n v="-10580"/>
    <n v="0"/>
    <n v="-30015"/>
    <n v="-16344.41"/>
    <n v="0"/>
    <n v="-9569.68"/>
    <n v="0"/>
    <n v="-25914.09"/>
    <n v="-14820"/>
    <n v="2340"/>
    <n v="-16866.47"/>
    <n v="-16866.47"/>
    <n v="0"/>
    <n v="-10074.84"/>
    <n v="0"/>
    <n v="-26941.31"/>
    <n v="-1027.2200000000012"/>
  </r>
  <r>
    <x v="0"/>
    <s v="A"/>
    <n v="40156"/>
    <s v=" "/>
    <s v="Tuition Professional Health Sciences Non Resident "/>
    <x v="13"/>
    <s v="FC_105_FS_000001"/>
    <x v="14"/>
    <n v="-7849"/>
    <n v="0"/>
    <n v="-7432"/>
    <n v="-1707"/>
    <n v="-16988"/>
    <n v="-6790"/>
    <n v="1264.58"/>
    <n v="-5209.28"/>
    <n v="-2387.6"/>
    <n v="-13122.300000000001"/>
    <n v="-8088.9800000000005"/>
    <n v="0"/>
    <n v="-7575.9933333333329"/>
    <n v="-7575.9933333333329"/>
    <n v="632.29"/>
    <n v="-6320.6399999999994"/>
    <n v="-2047.3"/>
    <n v="-15311.643333333332"/>
    <n v="-2189.3433333333305"/>
  </r>
  <r>
    <x v="0"/>
    <s v="A"/>
    <n v="40156"/>
    <s v=" "/>
    <s v="Tuition Professional Health Sciences Non Resident "/>
    <x v="13"/>
    <s v="FC_105_FS_000001"/>
    <x v="15"/>
    <n v="-310618.3"/>
    <n v="0"/>
    <n v="-333472.84999999998"/>
    <n v="-91052"/>
    <n v="-735143.14999999991"/>
    <n v="-350354.88"/>
    <n v="527.47"/>
    <n v="-328333.11"/>
    <n v="-101757.78"/>
    <n v="-779918.3"/>
    <n v="-314525.5"/>
    <n v="0"/>
    <n v="-325166.22666666663"/>
    <n v="-325166.22666666663"/>
    <n v="263.73500000000001"/>
    <n v="-330902.98"/>
    <n v="-96404.89"/>
    <n v="-752210.36166666669"/>
    <n v="27707.938333333354"/>
  </r>
  <r>
    <x v="0"/>
    <s v="A"/>
    <n v="40156"/>
    <s v=" "/>
    <s v="Tuition Professional Health Sciences Non Resident "/>
    <x v="13"/>
    <s v="FC_105_FS_000001"/>
    <x v="16"/>
    <n v="0"/>
    <n v="0"/>
    <n v="0"/>
    <n v="0"/>
    <n v="0"/>
    <n v="0"/>
    <n v="0"/>
    <n v="0"/>
    <n v="0"/>
    <n v="0"/>
    <n v="-22387.5"/>
    <n v="862.5"/>
    <n v="-7462.5"/>
    <n v="-7462.5"/>
    <n v="0"/>
    <n v="0"/>
    <n v="0"/>
    <n v="0"/>
    <n v="0"/>
  </r>
  <r>
    <x v="0"/>
    <s v="A"/>
    <n v="40157"/>
    <s v=" "/>
    <s v="Tuition Professional Distance Resident "/>
    <x v="14"/>
    <s v="FC_105_FS_000001"/>
    <x v="2"/>
    <n v="-114238.12"/>
    <n v="3262.5"/>
    <n v="-97425"/>
    <n v="-49500"/>
    <n v="-257900.62"/>
    <n v="-90380.45"/>
    <n v="1205.6400000000001"/>
    <n v="-81794.400000000009"/>
    <n v="-37824.000000000007"/>
    <n v="-208793.21000000002"/>
    <n v="-89812.2"/>
    <n v="744.3"/>
    <n v="-98143.590000000011"/>
    <n v="-98143.590000000011"/>
    <n v="2234.0700000000002"/>
    <n v="-89609.700000000012"/>
    <n v="-43662"/>
    <n v="-229181.22000000003"/>
    <n v="-20388.010000000009"/>
  </r>
  <r>
    <x v="0"/>
    <s v="A"/>
    <n v="40157"/>
    <s v=" "/>
    <s v="Tuition Professional Distance Resident "/>
    <x v="14"/>
    <s v="FC_105_FS_000001"/>
    <x v="8"/>
    <n v="-342714.38"/>
    <n v="9787.5"/>
    <n v="-292275"/>
    <n v="-148500"/>
    <n v="-773701.88"/>
    <n v="-360339.79"/>
    <n v="4822.5600000000004"/>
    <n v="-327177.60000000003"/>
    <n v="-151296.00000000003"/>
    <n v="-833990.83000000007"/>
    <n v="-359248.8"/>
    <n v="2977.2"/>
    <n v="-354100.99"/>
    <n v="-354100.99"/>
    <n v="7305.0300000000007"/>
    <n v="-309726.30000000005"/>
    <n v="-149898"/>
    <n v="-806420.26"/>
    <n v="27570.570000000065"/>
  </r>
  <r>
    <x v="0"/>
    <s v="A"/>
    <n v="40203"/>
    <s v=" "/>
    <s v="Tuition Conversion "/>
    <x v="15"/>
    <s v="FC_105_FS_000001"/>
    <x v="0"/>
    <n v="-16588.700000000004"/>
    <n v="-46792.38"/>
    <n v="-2160"/>
    <n v="3992"/>
    <n v="-61549.08"/>
    <n v="-2118.6999999999998"/>
    <n v="-100"/>
    <n v="-57156.959999999999"/>
    <n v="-2704.12"/>
    <n v="-62079.78"/>
    <n v="-54.66"/>
    <n v="0"/>
    <n v="-6254.0200000000013"/>
    <n v="-6254.0200000000013"/>
    <n v="-23446.19"/>
    <n v="-29658.48"/>
    <n v="643.94000000000005"/>
    <n v="-58714.75"/>
    <n v="3365.0299999999988"/>
  </r>
  <r>
    <x v="0"/>
    <s v="A"/>
    <n v="40203"/>
    <s v=" "/>
    <s v="Tuition Conversion "/>
    <x v="15"/>
    <s v="FC_105_FS_000001"/>
    <x v="2"/>
    <n v="22797.14"/>
    <n v="1147"/>
    <n v="186"/>
    <n v="-53632.5"/>
    <n v="-29502.36"/>
    <n v="236.25"/>
    <n v="0"/>
    <n v="0"/>
    <n v="0"/>
    <n v="236.25"/>
    <n v="0"/>
    <n v="0"/>
    <n v="7677.7966666666662"/>
    <n v="7677.7966666666662"/>
    <n v="573.5"/>
    <n v="93"/>
    <n v="-26816.25"/>
    <n v="-18471.953333333335"/>
    <n v="-18708.203333333335"/>
  </r>
  <r>
    <x v="0"/>
    <s v="A"/>
    <n v="40203"/>
    <s v=" "/>
    <s v="Tuition Conversion "/>
    <x v="15"/>
    <s v="FC_105_FS_000001"/>
    <x v="17"/>
    <n v="-33622"/>
    <n v="0"/>
    <n v="-38650"/>
    <n v="-1525"/>
    <n v="-73797"/>
    <n v="-34350"/>
    <n v="-100"/>
    <n v="-33950"/>
    <n v="0"/>
    <n v="-68400"/>
    <n v="-50"/>
    <n v="0"/>
    <n v="-22674"/>
    <n v="-22674"/>
    <n v="-50"/>
    <n v="-36300"/>
    <n v="-762.5"/>
    <n v="-59786.5"/>
    <n v="8613.5"/>
  </r>
  <r>
    <x v="0"/>
    <s v="A"/>
    <n v="40203"/>
    <s v=" "/>
    <s v="Tuition Conversion "/>
    <x v="15"/>
    <s v="FC_105_FS_000001"/>
    <x v="4"/>
    <n v="508.5"/>
    <n v="0"/>
    <n v="0"/>
    <n v="0"/>
    <n v="508.5"/>
    <n v="0"/>
    <n v="0"/>
    <n v="0"/>
    <n v="0"/>
    <n v="0"/>
    <n v="0"/>
    <n v="0"/>
    <n v="169.5"/>
    <n v="169.5"/>
    <n v="0"/>
    <n v="0"/>
    <n v="0"/>
    <n v="0"/>
    <n v="0"/>
  </r>
  <r>
    <x v="0"/>
    <s v="A"/>
    <n v="40203"/>
    <s v=" "/>
    <s v="Tuition Conversion "/>
    <x v="15"/>
    <s v="FC_105_FS_000001"/>
    <x v="5"/>
    <n v="-2077"/>
    <n v="0"/>
    <n v="0"/>
    <n v="0"/>
    <n v="-2077"/>
    <n v="0"/>
    <n v="0"/>
    <n v="0"/>
    <n v="0"/>
    <n v="0"/>
    <n v="0"/>
    <n v="0"/>
    <n v="-692.33333333333337"/>
    <n v="-692.33333333333337"/>
    <n v="0"/>
    <n v="0"/>
    <n v="0"/>
    <n v="-692.33333333333337"/>
    <n v="-692.33333333333337"/>
  </r>
  <r>
    <x v="0"/>
    <s v="A"/>
    <n v="40203"/>
    <s v=" "/>
    <s v="Tuition Conversion "/>
    <x v="15"/>
    <s v="FC_105_FS_000001"/>
    <x v="6"/>
    <n v="1050"/>
    <n v="0"/>
    <n v="0"/>
    <n v="0"/>
    <n v="1050"/>
    <n v="0"/>
    <n v="0"/>
    <n v="0"/>
    <n v="0"/>
    <n v="0"/>
    <n v="0"/>
    <n v="0"/>
    <n v="350"/>
    <n v="350"/>
    <n v="0"/>
    <n v="0"/>
    <n v="0"/>
    <n v="0"/>
    <n v="0"/>
  </r>
  <r>
    <x v="0"/>
    <s v="A"/>
    <n v="40203"/>
    <s v=" "/>
    <s v="Tuition Conversion "/>
    <x v="15"/>
    <s v="FC_105_FS_000001"/>
    <x v="7"/>
    <n v="17926.37"/>
    <n v="1023"/>
    <n v="186"/>
    <n v="0"/>
    <n v="19135.37"/>
    <n v="0"/>
    <n v="0"/>
    <n v="0"/>
    <n v="0"/>
    <n v="0"/>
    <n v="0"/>
    <n v="0"/>
    <n v="5975.456666666666"/>
    <n v="5975.456666666666"/>
    <n v="511.5"/>
    <n v="93"/>
    <n v="0"/>
    <n v="0"/>
    <n v="0"/>
  </r>
  <r>
    <x v="0"/>
    <s v="A"/>
    <n v="40203"/>
    <s v=" "/>
    <s v="Tuition Conversion "/>
    <x v="15"/>
    <s v="FC_105_FS_000001"/>
    <x v="8"/>
    <n v="7390.1299999999992"/>
    <n v="0"/>
    <n v="0"/>
    <n v="0"/>
    <n v="7390.1299999999992"/>
    <n v="708.75"/>
    <n v="0"/>
    <n v="0"/>
    <n v="0"/>
    <n v="708.75"/>
    <n v="0"/>
    <n v="0"/>
    <n v="2699.6266666666666"/>
    <n v="2699.6266666666666"/>
    <n v="0"/>
    <n v="0"/>
    <n v="0"/>
    <n v="708.75"/>
    <n v="0"/>
  </r>
  <r>
    <x v="0"/>
    <s v="A"/>
    <n v="40203"/>
    <s v=" "/>
    <s v="Tuition Conversion "/>
    <x v="15"/>
    <s v="FC_105_FS_000001"/>
    <x v="9"/>
    <n v="2152.48"/>
    <n v="0"/>
    <n v="0"/>
    <n v="0"/>
    <n v="2152.48"/>
    <n v="0"/>
    <n v="0"/>
    <n v="0"/>
    <n v="0"/>
    <n v="0"/>
    <n v="0"/>
    <n v="0"/>
    <n v="717.49333333333334"/>
    <n v="717.49333333333334"/>
    <n v="0"/>
    <n v="0"/>
    <n v="0"/>
    <n v="0"/>
    <n v="0"/>
  </r>
  <r>
    <x v="0"/>
    <s v="A"/>
    <n v="40203"/>
    <s v=" "/>
    <s v="Tuition Conversion "/>
    <x v="15"/>
    <s v="FC_105_FS_000001"/>
    <x v="10"/>
    <n v="0"/>
    <n v="0"/>
    <n v="0"/>
    <n v="-31567.5"/>
    <n v="-31567.5"/>
    <n v="0"/>
    <n v="0"/>
    <n v="0"/>
    <n v="0"/>
    <n v="0"/>
    <n v="0"/>
    <n v="0"/>
    <n v="0"/>
    <n v="0"/>
    <n v="0"/>
    <n v="0"/>
    <n v="-15783.75"/>
    <n v="-15783.75"/>
    <n v="-15783.75"/>
  </r>
  <r>
    <x v="0"/>
    <s v="A"/>
    <n v="40203"/>
    <s v=" "/>
    <s v="Tuition Conversion "/>
    <x v="15"/>
    <s v="FC_105_FS_000001"/>
    <x v="11"/>
    <n v="8708"/>
    <n v="124"/>
    <n v="0"/>
    <n v="-129330"/>
    <n v="-120498"/>
    <n v="0"/>
    <n v="0"/>
    <n v="0"/>
    <n v="0"/>
    <n v="0"/>
    <n v="0"/>
    <n v="0"/>
    <n v="2902.6666666666665"/>
    <n v="2902.6666666666665"/>
    <n v="62"/>
    <n v="0"/>
    <n v="-64665"/>
    <n v="-61700.333333333336"/>
    <n v="-61700.333333333336"/>
  </r>
  <r>
    <x v="0"/>
    <s v="A"/>
    <n v="40203"/>
    <s v=" "/>
    <s v="Tuition Conversion "/>
    <x v="15"/>
    <s v="FC_105_FS_000001"/>
    <x v="15"/>
    <n v="-1751.1399999999999"/>
    <n v="0"/>
    <n v="0"/>
    <n v="0"/>
    <n v="-1751.1399999999999"/>
    <n v="0"/>
    <n v="0"/>
    <n v="0"/>
    <n v="0"/>
    <n v="0"/>
    <n v="0"/>
    <n v="0"/>
    <n v="-583.71333333333325"/>
    <n v="-583.71333333333325"/>
    <n v="0"/>
    <n v="0"/>
    <n v="0"/>
    <n v="-583.71333333333325"/>
    <n v="-583.71333333333325"/>
  </r>
  <r>
    <x v="0"/>
    <s v="A"/>
    <n v="40203"/>
    <s v=" "/>
    <s v="Tuition Conversion "/>
    <x v="15"/>
    <s v="FC_105_FS_000001"/>
    <x v="12"/>
    <n v="-4938.83"/>
    <n v="0"/>
    <n v="0"/>
    <n v="0"/>
    <n v="-4938.83"/>
    <n v="0"/>
    <n v="0"/>
    <n v="0"/>
    <n v="0"/>
    <n v="0"/>
    <n v="0"/>
    <n v="0"/>
    <n v="-1646.2766666666666"/>
    <n v="-1646.2766666666666"/>
    <n v="0"/>
    <n v="0"/>
    <n v="0"/>
    <n v="-1646.2766666666666"/>
    <n v="-1646.2766666666666"/>
  </r>
  <r>
    <x v="0"/>
    <s v="A"/>
    <n v="40205"/>
    <s v=" "/>
    <s v="Tuition Study Abroad "/>
    <x v="16"/>
    <s v="FC_105_FS_000001"/>
    <x v="18"/>
    <n v="0"/>
    <n v="0"/>
    <n v="0"/>
    <n v="0"/>
    <n v="0"/>
    <n v="0"/>
    <n v="0"/>
    <n v="0"/>
    <n v="-7350"/>
    <n v="-7350"/>
    <n v="0"/>
    <n v="0"/>
    <n v="0"/>
    <n v="0"/>
    <n v="0"/>
    <n v="0"/>
    <n v="-3675"/>
    <n v="-3675"/>
    <n v="3675"/>
  </r>
  <r>
    <x v="0"/>
    <s v="A"/>
    <n v="40206"/>
    <s v=" "/>
    <s v="Tuition Other "/>
    <x v="17"/>
    <s v="FC_105_FS_000001"/>
    <x v="0"/>
    <n v="0"/>
    <n v="0"/>
    <n v="0"/>
    <n v="2782477.8699999996"/>
    <n v="2782477.8699999996"/>
    <n v="0"/>
    <n v="0"/>
    <n v="0"/>
    <n v="497670.97"/>
    <n v="497670.97"/>
    <n v="0"/>
    <n v="0"/>
    <n v="0"/>
    <n v="0"/>
    <n v="0"/>
    <n v="0"/>
    <n v="1640074.42"/>
    <n v="497670.97"/>
    <n v="0"/>
  </r>
  <r>
    <x v="0"/>
    <s v="A"/>
    <n v="40206"/>
    <s v=" "/>
    <s v="Tuition Other "/>
    <x v="17"/>
    <s v="FC_105_FS_000001"/>
    <x v="1"/>
    <n v="0"/>
    <n v="0"/>
    <n v="-46558.389999999992"/>
    <n v="232.2"/>
    <n v="-46326.189999999995"/>
    <n v="0"/>
    <n v="0"/>
    <n v="-74483.47"/>
    <n v="-6882.2"/>
    <n v="-81365.67"/>
    <n v="-1789.2000000000044"/>
    <n v="0"/>
    <n v="-596.40000000000146"/>
    <n v="-596.40000000000146"/>
    <n v="0"/>
    <n v="-60520.929999999993"/>
    <n v="-3325"/>
    <n v="-64442.329999999994"/>
    <n v="16923.340000000004"/>
  </r>
  <r>
    <x v="0"/>
    <s v="A"/>
    <n v="40206"/>
    <s v=" "/>
    <s v="Tuition Other "/>
    <x v="17"/>
    <s v="FC_105_FS_000001"/>
    <x v="2"/>
    <n v="-6382.71"/>
    <n v="-33660"/>
    <n v="-44110"/>
    <n v="-37010"/>
    <n v="-121162.70999999999"/>
    <n v="-56245"/>
    <n v="-37435"/>
    <n v="-60935"/>
    <n v="-489145.05"/>
    <n v="-643760.05000000005"/>
    <n v="-51849"/>
    <n v="-13150"/>
    <n v="-38158.903333333328"/>
    <n v="-38158.903333333328"/>
    <n v="-35547.5"/>
    <n v="-52522.5"/>
    <n v="-263077.52500000002"/>
    <n v="-389306.42833333334"/>
    <n v="254453.6216666667"/>
  </r>
  <r>
    <x v="0"/>
    <s v="A"/>
    <n v="40206"/>
    <s v=" "/>
    <s v="Tuition Other "/>
    <x v="17"/>
    <s v="FC_105_FS_000001"/>
    <x v="17"/>
    <n v="-771"/>
    <n v="0"/>
    <n v="0"/>
    <n v="0"/>
    <n v="-771"/>
    <n v="0"/>
    <n v="0"/>
    <n v="0"/>
    <n v="0"/>
    <n v="0"/>
    <n v="0"/>
    <n v="0"/>
    <n v="-257"/>
    <n v="-257"/>
    <n v="0"/>
    <n v="0"/>
    <n v="0"/>
    <n v="-257"/>
    <n v="-257"/>
  </r>
  <r>
    <x v="0"/>
    <s v="A"/>
    <n v="40206"/>
    <s v=" "/>
    <s v="Tuition Other "/>
    <x v="17"/>
    <s v="FC_105_FS_000001"/>
    <x v="19"/>
    <n v="0"/>
    <n v="0"/>
    <n v="0"/>
    <n v="0"/>
    <n v="0"/>
    <n v="0"/>
    <n v="0"/>
    <n v="0"/>
    <n v="0"/>
    <n v="0"/>
    <n v="0"/>
    <n v="-24600"/>
    <n v="0"/>
    <n v="0"/>
    <n v="0"/>
    <n v="0"/>
    <n v="0"/>
    <n v="0"/>
    <n v="0"/>
  </r>
  <r>
    <x v="0"/>
    <s v="A"/>
    <n v="40206"/>
    <s v=" "/>
    <s v="Tuition Other "/>
    <x v="17"/>
    <s v="FC_105_FS_000001"/>
    <x v="20"/>
    <n v="-17550"/>
    <n v="0"/>
    <n v="-25450"/>
    <n v="-3600"/>
    <n v="-46600"/>
    <n v="-4400"/>
    <n v="-2700"/>
    <n v="-5400"/>
    <n v="0"/>
    <n v="-12500"/>
    <n v="-21600"/>
    <n v="21600"/>
    <n v="-14516.666666666666"/>
    <n v="-14516.666666666666"/>
    <n v="-1350"/>
    <n v="-15425"/>
    <n v="-1800"/>
    <n v="-33091.666666666664"/>
    <n v="-20591.666666666664"/>
  </r>
  <r>
    <x v="0"/>
    <s v="A"/>
    <n v="40206"/>
    <s v=" "/>
    <s v="Tuition Other "/>
    <x v="17"/>
    <s v="FC_105_FS_000001"/>
    <x v="21"/>
    <n v="0"/>
    <n v="0"/>
    <n v="0"/>
    <n v="0"/>
    <n v="0"/>
    <n v="0"/>
    <n v="0"/>
    <n v="0"/>
    <n v="-10707.9"/>
    <n v="-10707.9"/>
    <n v="0"/>
    <n v="0"/>
    <n v="0"/>
    <n v="0"/>
    <n v="0"/>
    <n v="0"/>
    <n v="-5353.95"/>
    <n v="-5353.95"/>
    <n v="5353.95"/>
  </r>
  <r>
    <x v="0"/>
    <s v="A"/>
    <n v="40206"/>
    <s v=" "/>
    <s v="Tuition Other "/>
    <x v="17"/>
    <s v="FC_105_FS_000001"/>
    <x v="18"/>
    <n v="0"/>
    <n v="0"/>
    <n v="0"/>
    <n v="0"/>
    <n v="0"/>
    <n v="0"/>
    <n v="0"/>
    <n v="-13100"/>
    <n v="0"/>
    <n v="-13100"/>
    <n v="67005.3"/>
    <n v="-77366.100000000006"/>
    <n v="22335.100000000002"/>
    <n v="22335.100000000002"/>
    <n v="0"/>
    <n v="-6550"/>
    <n v="0"/>
    <n v="15785.100000000002"/>
    <n v="28885.100000000002"/>
  </r>
  <r>
    <x v="0"/>
    <s v="A"/>
    <n v="40206"/>
    <s v=" "/>
    <s v="Tuition Other "/>
    <x v="17"/>
    <s v="FC_105_FS_000001"/>
    <x v="22"/>
    <n v="0"/>
    <n v="0"/>
    <n v="0"/>
    <n v="0"/>
    <n v="0"/>
    <n v="0"/>
    <n v="0"/>
    <n v="0"/>
    <n v="-15346.8"/>
    <n v="-15346.8"/>
    <n v="-77366.099999999991"/>
    <n v="77366.100000000006"/>
    <n v="-25788.699999999997"/>
    <n v="-25788.699999999997"/>
    <n v="0"/>
    <n v="0"/>
    <n v="-7673.4"/>
    <n v="-33462.1"/>
    <n v="-18115.3"/>
  </r>
  <r>
    <x v="0"/>
    <s v="A"/>
    <n v="40206"/>
    <s v=" "/>
    <s v="Tuition Other "/>
    <x v="17"/>
    <s v="FC_105_FS_000001"/>
    <x v="4"/>
    <n v="0"/>
    <n v="0"/>
    <n v="0"/>
    <n v="0"/>
    <n v="0"/>
    <n v="0"/>
    <n v="0"/>
    <n v="-107775"/>
    <n v="0"/>
    <n v="-107775"/>
    <n v="0"/>
    <n v="0"/>
    <n v="0"/>
    <n v="0"/>
    <n v="0"/>
    <n v="-53887.5"/>
    <n v="0"/>
    <n v="-53887.5"/>
    <n v="53887.5"/>
  </r>
  <r>
    <x v="0"/>
    <s v="A"/>
    <n v="40206"/>
    <s v=" "/>
    <s v="Tuition Other "/>
    <x v="17"/>
    <s v="FC_105_FS_000001"/>
    <x v="5"/>
    <n v="0"/>
    <n v="0"/>
    <n v="-4018.4000000000005"/>
    <n v="0"/>
    <n v="-4018.4000000000005"/>
    <n v="0"/>
    <n v="0"/>
    <n v="-9973.4"/>
    <n v="-281.39999999999998"/>
    <n v="-10254.799999999999"/>
    <n v="0"/>
    <n v="0"/>
    <n v="0"/>
    <n v="0"/>
    <n v="0"/>
    <n v="-6995.9"/>
    <n v="-140.69999999999999"/>
    <n v="-7136.5999999999995"/>
    <n v="3118.2"/>
  </r>
  <r>
    <x v="0"/>
    <s v="A"/>
    <n v="40206"/>
    <s v=" "/>
    <s v="Tuition Other "/>
    <x v="17"/>
    <s v="FC_105_FS_000001"/>
    <x v="23"/>
    <n v="0"/>
    <n v="0"/>
    <n v="-624"/>
    <n v="0"/>
    <n v="-624"/>
    <n v="0"/>
    <n v="0"/>
    <n v="0"/>
    <n v="0"/>
    <n v="0"/>
    <n v="0"/>
    <n v="0"/>
    <n v="0"/>
    <n v="0"/>
    <n v="0"/>
    <n v="-312"/>
    <n v="0"/>
    <n v="-312"/>
    <n v="-312"/>
  </r>
  <r>
    <x v="0"/>
    <s v="A"/>
    <n v="40206"/>
    <s v=" "/>
    <s v="Tuition Other "/>
    <x v="17"/>
    <s v="FC_105_FS_000001"/>
    <x v="6"/>
    <n v="0"/>
    <n v="0"/>
    <n v="0"/>
    <n v="0"/>
    <n v="0"/>
    <n v="0"/>
    <n v="0"/>
    <n v="-107.2"/>
    <n v="-56154.7"/>
    <n v="-56261.899999999994"/>
    <n v="0"/>
    <n v="0"/>
    <n v="0"/>
    <n v="0"/>
    <n v="0"/>
    <n v="-53.6"/>
    <n v="-28077.35"/>
    <n v="-28130.949999999997"/>
    <n v="28130.949999999997"/>
  </r>
  <r>
    <x v="0"/>
    <s v="A"/>
    <n v="40206"/>
    <s v=" "/>
    <s v="Tuition Other "/>
    <x v="17"/>
    <s v="FC_105_FS_000001"/>
    <x v="7"/>
    <n v="-40"/>
    <n v="0"/>
    <n v="-149500.14000000001"/>
    <n v="-725"/>
    <n v="-150265.14000000001"/>
    <n v="-1175"/>
    <n v="0"/>
    <n v="-146764.88"/>
    <n v="-576596.5"/>
    <n v="-724536.38"/>
    <n v="-800"/>
    <n v="0"/>
    <n v="-671.66666666666663"/>
    <n v="-671.66666666666663"/>
    <n v="0"/>
    <n v="-148132.51"/>
    <n v="-288660.75"/>
    <n v="-437464.92666666664"/>
    <n v="287071.45333333337"/>
  </r>
  <r>
    <x v="0"/>
    <s v="A"/>
    <n v="40206"/>
    <s v=" "/>
    <s v="Tuition Other "/>
    <x v="17"/>
    <s v="FC_105_FS_000001"/>
    <x v="8"/>
    <n v="0"/>
    <n v="0"/>
    <n v="-24148.799999999999"/>
    <n v="928.8"/>
    <n v="-23220"/>
    <n v="0"/>
    <n v="0"/>
    <n v="-14806.8"/>
    <n v="-44237.2"/>
    <n v="-59044"/>
    <n v="0"/>
    <n v="0"/>
    <n v="0"/>
    <n v="0"/>
    <n v="0"/>
    <n v="-19477.8"/>
    <n v="-21654.199999999997"/>
    <n v="-41132"/>
    <n v="17912"/>
  </r>
  <r>
    <x v="0"/>
    <s v="A"/>
    <n v="40206"/>
    <s v=" "/>
    <s v="Tuition Other "/>
    <x v="17"/>
    <s v="FC_105_FS_000001"/>
    <x v="9"/>
    <n v="-6138.82"/>
    <n v="-33025"/>
    <n v="-42815"/>
    <n v="-35485"/>
    <n v="-117463.82"/>
    <n v="-52655"/>
    <n v="-36925"/>
    <n v="-58300"/>
    <n v="-183299.8"/>
    <n v="-331179.8"/>
    <n v="-46639"/>
    <n v="-13100"/>
    <n v="-35144.273333333338"/>
    <n v="-35144.273333333338"/>
    <n v="-34975"/>
    <n v="-50557.5"/>
    <n v="-109392.4"/>
    <n v="-230069.17333333334"/>
    <n v="101110.62666666665"/>
  </r>
  <r>
    <x v="0"/>
    <s v="A"/>
    <n v="40206"/>
    <s v=" "/>
    <s v="Tuition Other "/>
    <x v="17"/>
    <s v="FC_105_FS_000001"/>
    <x v="10"/>
    <n v="0"/>
    <n v="0"/>
    <n v="-8832.5999999999985"/>
    <n v="0"/>
    <n v="-8832.5999999999985"/>
    <n v="0"/>
    <n v="0"/>
    <n v="-20971.599999999999"/>
    <n v="-117659.7"/>
    <n v="-138631.29999999999"/>
    <n v="-1950"/>
    <n v="0"/>
    <n v="-650"/>
    <n v="-650"/>
    <n v="0"/>
    <n v="-14902.099999999999"/>
    <n v="-58829.85"/>
    <n v="-74381.95"/>
    <n v="64249.349999999991"/>
  </r>
  <r>
    <x v="0"/>
    <s v="A"/>
    <n v="40206"/>
    <s v=" "/>
    <s v="Tuition Other "/>
    <x v="17"/>
    <s v="FC_105_FS_000001"/>
    <x v="11"/>
    <n v="-1396.4"/>
    <n v="-635"/>
    <n v="-404.6"/>
    <n v="-800"/>
    <n v="-3236"/>
    <n v="-2415"/>
    <n v="-510"/>
    <n v="-170"/>
    <n v="-85581.25"/>
    <n v="-88676.25"/>
    <n v="-2156"/>
    <n v="-50"/>
    <n v="-1989.1333333333332"/>
    <n v="-1989.1333333333332"/>
    <n v="-572.5"/>
    <n v="-287.3"/>
    <n v="-43190.625"/>
    <n v="-46039.558333333334"/>
    <n v="42636.691666666666"/>
  </r>
  <r>
    <x v="0"/>
    <s v="A"/>
    <n v="40301"/>
    <s v=" "/>
    <s v="Tuition Waivers "/>
    <x v="18"/>
    <s v="FC_105_FS_000001"/>
    <x v="0"/>
    <n v="2975327.86"/>
    <n v="-3662.3000000000011"/>
    <n v="2890106.65"/>
    <n v="36339.360000000001"/>
    <n v="5898111.5700000003"/>
    <n v="4014628.89"/>
    <n v="-7794.24"/>
    <n v="3876521.2099999995"/>
    <n v="92038.69"/>
    <n v="7975394.5499999998"/>
    <n v="4600898.54"/>
    <n v="37478.069999999992"/>
    <n v="3863618.4299999997"/>
    <n v="3863618.4299999997"/>
    <n v="-5728.27"/>
    <n v="3383313.9299999997"/>
    <n v="64189.025000000001"/>
    <n v="7975394.5499999998"/>
    <n v="0"/>
  </r>
  <r>
    <x v="0"/>
    <s v="A"/>
    <n v="40301"/>
    <s v=" "/>
    <s v="Tuition Waivers "/>
    <x v="18"/>
    <s v="FC_105_FS_000001"/>
    <x v="24"/>
    <n v="5067.46"/>
    <n v="0"/>
    <n v="8829.4599999999991"/>
    <n v="0"/>
    <n v="13896.919999999998"/>
    <n v="16692.39"/>
    <n v="0"/>
    <n v="14611.58"/>
    <n v="0"/>
    <n v="31303.97"/>
    <n v="8000"/>
    <n v="0"/>
    <n v="9919.9499999999989"/>
    <n v="9919.9499999999989"/>
    <n v="0"/>
    <n v="11720.52"/>
    <n v="0"/>
    <n v="31303.97"/>
    <n v="0"/>
  </r>
  <r>
    <x v="0"/>
    <s v="A"/>
    <n v="40302"/>
    <s v=" "/>
    <s v="Financial Aid Undergraduate "/>
    <x v="19"/>
    <s v="FC_105_FS_000001"/>
    <x v="0"/>
    <n v="0"/>
    <n v="0"/>
    <n v="0"/>
    <n v="-41447916.32"/>
    <n v="-41447916.32"/>
    <n v="0"/>
    <n v="0"/>
    <n v="0"/>
    <n v="-47094236.310000002"/>
    <n v="-47094236.310000002"/>
    <n v="0"/>
    <n v="0"/>
    <n v="0"/>
    <n v="0"/>
    <n v="0"/>
    <n v="0"/>
    <n v="-44271076.314999998"/>
    <n v="-44271076.314999998"/>
    <n v="2823159.9950000048"/>
  </r>
  <r>
    <x v="0"/>
    <s v="A"/>
    <n v="40302"/>
    <s v=" "/>
    <s v="Financial Aid Undergraduate "/>
    <x v="19"/>
    <s v="FC_105_FS_000001"/>
    <x v="1"/>
    <n v="7469"/>
    <n v="0"/>
    <n v="10378.5"/>
    <n v="0"/>
    <n v="17847.5"/>
    <n v="0"/>
    <n v="0"/>
    <n v="0"/>
    <n v="0"/>
    <n v="0"/>
    <n v="0"/>
    <n v="0"/>
    <n v="2489.6666666666665"/>
    <n v="2489.6666666666665"/>
    <n v="0"/>
    <n v="5189.25"/>
    <n v="0"/>
    <n v="0"/>
    <n v="0"/>
  </r>
  <r>
    <x v="0"/>
    <s v="A"/>
    <n v="40302"/>
    <s v=" "/>
    <s v="Financial Aid Undergraduate "/>
    <x v="19"/>
    <s v="FC_105_FS_000001"/>
    <x v="2"/>
    <n v="0"/>
    <n v="1848"/>
    <n v="3264"/>
    <n v="0"/>
    <n v="5112"/>
    <n v="0"/>
    <n v="0"/>
    <n v="0"/>
    <n v="1000"/>
    <n v="1000"/>
    <n v="0"/>
    <n v="0"/>
    <n v="0"/>
    <n v="0"/>
    <n v="924"/>
    <n v="1632"/>
    <n v="500"/>
    <n v="1000"/>
    <n v="0"/>
  </r>
  <r>
    <x v="0"/>
    <s v="A"/>
    <n v="40302"/>
    <s v=" "/>
    <s v="Financial Aid Undergraduate "/>
    <x v="19"/>
    <s v="FC_105_FS_000001"/>
    <x v="19"/>
    <n v="-599.85"/>
    <n v="20240.5"/>
    <n v="25400.5"/>
    <n v="4000"/>
    <n v="49041.15"/>
    <n v="150"/>
    <n v="0"/>
    <n v="0"/>
    <n v="0"/>
    <n v="150"/>
    <n v="0"/>
    <n v="0"/>
    <n v="-149.95000000000002"/>
    <n v="-149.95000000000002"/>
    <n v="10120.25"/>
    <n v="12700.25"/>
    <n v="2000"/>
    <n v="150"/>
    <n v="0"/>
  </r>
  <r>
    <x v="0"/>
    <s v="A"/>
    <n v="40302"/>
    <s v=" "/>
    <s v="Financial Aid Undergraduate "/>
    <x v="19"/>
    <s v="FC_105_FS_000001"/>
    <x v="25"/>
    <n v="0"/>
    <n v="0"/>
    <n v="9500"/>
    <n v="3000"/>
    <n v="12500"/>
    <n v="0"/>
    <n v="0"/>
    <n v="0"/>
    <n v="0"/>
    <n v="0"/>
    <n v="0"/>
    <n v="0"/>
    <n v="0"/>
    <n v="0"/>
    <n v="0"/>
    <n v="4750"/>
    <n v="1500"/>
    <n v="0"/>
    <n v="0"/>
  </r>
  <r>
    <x v="0"/>
    <s v="A"/>
    <n v="40302"/>
    <s v=" "/>
    <s v="Financial Aid Undergraduate "/>
    <x v="19"/>
    <s v="FC_105_FS_000001"/>
    <x v="21"/>
    <n v="6575"/>
    <n v="3320"/>
    <n v="2665"/>
    <n v="0"/>
    <n v="12560"/>
    <n v="1500"/>
    <n v="0"/>
    <n v="0"/>
    <n v="3000"/>
    <n v="4500"/>
    <n v="0"/>
    <n v="0"/>
    <n v="2691.6666666666665"/>
    <n v="2691.6666666666665"/>
    <n v="1660"/>
    <n v="1332.5"/>
    <n v="1500"/>
    <n v="4500"/>
    <n v="0"/>
  </r>
  <r>
    <x v="0"/>
    <s v="A"/>
    <n v="40302"/>
    <s v=" "/>
    <s v="Financial Aid Undergraduate "/>
    <x v="19"/>
    <s v="FC_105_FS_000001"/>
    <x v="18"/>
    <n v="28823.1"/>
    <n v="0"/>
    <n v="33937.760000000002"/>
    <n v="445.49"/>
    <n v="63206.35"/>
    <n v="29150.76"/>
    <n v="0"/>
    <n v="17363.72"/>
    <n v="-1784.9"/>
    <n v="44729.579999999994"/>
    <n v="19065.900000000001"/>
    <n v="5007.4699999999993"/>
    <n v="25679.920000000002"/>
    <n v="25679.920000000002"/>
    <n v="0"/>
    <n v="25650.74"/>
    <n v="-669.70500000000004"/>
    <n v="44729.579999999994"/>
    <n v="0"/>
  </r>
  <r>
    <x v="0"/>
    <s v="A"/>
    <n v="40302"/>
    <s v=" "/>
    <s v="Financial Aid Undergraduate "/>
    <x v="19"/>
    <s v="FC_105_FS_000001"/>
    <x v="26"/>
    <n v="0"/>
    <n v="0"/>
    <n v="1200"/>
    <n v="0"/>
    <n v="1200"/>
    <n v="0"/>
    <n v="0"/>
    <n v="600"/>
    <n v="0"/>
    <n v="600"/>
    <n v="0"/>
    <n v="0"/>
    <n v="0"/>
    <n v="0"/>
    <n v="0"/>
    <n v="900"/>
    <n v="0"/>
    <n v="600"/>
    <n v="0"/>
  </r>
  <r>
    <x v="0"/>
    <s v="A"/>
    <n v="40302"/>
    <s v=" "/>
    <s v="Financial Aid Undergraduate "/>
    <x v="19"/>
    <s v="FC_105_FS_000001"/>
    <x v="24"/>
    <n v="4152180.27"/>
    <n v="74254.75"/>
    <n v="4143788.0300000003"/>
    <n v="98261.09"/>
    <n v="8468484.1400000006"/>
    <n v="4141645.7700000005"/>
    <n v="76779.16"/>
    <n v="4068776.4"/>
    <n v="101429.83"/>
    <n v="8388631.1600000001"/>
    <n v="3775315.6900000004"/>
    <n v="59856.020000000004"/>
    <n v="4023047.2433333336"/>
    <n v="4023047.2433333336"/>
    <n v="75516.955000000002"/>
    <n v="4106282.2149999999"/>
    <n v="99845.459999999992"/>
    <n v="8388631.1600000001"/>
    <n v="0"/>
  </r>
  <r>
    <x v="0"/>
    <s v="A"/>
    <n v="40302"/>
    <s v=" "/>
    <s v="Financial Aid Undergraduate "/>
    <x v="19"/>
    <s v="FC_105_FS_000001"/>
    <x v="27"/>
    <n v="0"/>
    <n v="0"/>
    <n v="0"/>
    <n v="0"/>
    <n v="0"/>
    <n v="0"/>
    <n v="0"/>
    <n v="0"/>
    <n v="0"/>
    <n v="0"/>
    <n v="1500"/>
    <n v="0"/>
    <n v="500"/>
    <n v="500"/>
    <n v="0"/>
    <n v="0"/>
    <n v="0"/>
    <n v="0"/>
    <n v="0"/>
  </r>
  <r>
    <x v="0"/>
    <s v="A"/>
    <n v="40302"/>
    <s v=" "/>
    <s v="Financial Aid Undergraduate "/>
    <x v="19"/>
    <s v="FC_105_FS_000001"/>
    <x v="23"/>
    <n v="0"/>
    <n v="0"/>
    <n v="7415.73"/>
    <n v="0"/>
    <n v="7415.73"/>
    <n v="0"/>
    <n v="4194.79"/>
    <n v="663"/>
    <n v="0"/>
    <n v="4857.79"/>
    <n v="0"/>
    <n v="0"/>
    <n v="0"/>
    <n v="0"/>
    <n v="2097.395"/>
    <n v="4039.3649999999998"/>
    <n v="0"/>
    <n v="4857.79"/>
    <n v="0"/>
  </r>
  <r>
    <x v="0"/>
    <s v="A"/>
    <n v="40302"/>
    <s v=" "/>
    <s v="Financial Aid Undergraduate "/>
    <x v="19"/>
    <s v="FC_105_FS_000001"/>
    <x v="6"/>
    <n v="0"/>
    <n v="0"/>
    <n v="0"/>
    <n v="0"/>
    <n v="0"/>
    <n v="0"/>
    <n v="180"/>
    <n v="0"/>
    <n v="0"/>
    <n v="180"/>
    <n v="0"/>
    <n v="0"/>
    <n v="0"/>
    <n v="0"/>
    <n v="90"/>
    <n v="0"/>
    <n v="0"/>
    <n v="180"/>
    <n v="0"/>
  </r>
  <r>
    <x v="0"/>
    <s v="A"/>
    <n v="40302"/>
    <s v=" "/>
    <s v="Financial Aid Undergraduate "/>
    <x v="19"/>
    <s v="FC_105_FS_000001"/>
    <x v="7"/>
    <n v="0"/>
    <n v="3547.53"/>
    <n v="0"/>
    <n v="0"/>
    <n v="3547.53"/>
    <n v="0"/>
    <n v="0"/>
    <n v="1482.89"/>
    <n v="0"/>
    <n v="1482.89"/>
    <n v="0"/>
    <n v="0"/>
    <n v="0"/>
    <n v="0"/>
    <n v="1773.7650000000001"/>
    <n v="741.44500000000005"/>
    <n v="0"/>
    <n v="1482.89"/>
    <n v="0"/>
  </r>
  <r>
    <x v="0"/>
    <s v="A"/>
    <n v="40302"/>
    <s v=" "/>
    <s v="Financial Aid Undergraduate "/>
    <x v="19"/>
    <s v="FC_105_FS_000001"/>
    <x v="28"/>
    <n v="0"/>
    <n v="0"/>
    <n v="0"/>
    <n v="0"/>
    <n v="0"/>
    <n v="0"/>
    <n v="0"/>
    <n v="0"/>
    <n v="1100"/>
    <n v="1100"/>
    <n v="0"/>
    <n v="0"/>
    <n v="0"/>
    <n v="0"/>
    <n v="0"/>
    <n v="0"/>
    <n v="550"/>
    <n v="1100"/>
    <n v="0"/>
  </r>
  <r>
    <x v="0"/>
    <s v="A"/>
    <n v="40302"/>
    <s v=" "/>
    <s v="Financial Aid Undergraduate "/>
    <x v="19"/>
    <s v="FC_105_FS_000001"/>
    <x v="29"/>
    <n v="0"/>
    <n v="0"/>
    <n v="0"/>
    <n v="0"/>
    <n v="0"/>
    <n v="0"/>
    <n v="0"/>
    <n v="400"/>
    <n v="250"/>
    <n v="650"/>
    <n v="400"/>
    <n v="0"/>
    <n v="133.33333333333334"/>
    <n v="133.33333333333334"/>
    <n v="0"/>
    <n v="200"/>
    <n v="125"/>
    <n v="650"/>
    <n v="0"/>
  </r>
  <r>
    <x v="0"/>
    <s v="A"/>
    <n v="40302"/>
    <s v=" "/>
    <s v="Financial Aid Undergraduate "/>
    <x v="19"/>
    <s v="FC_105_FS_000001"/>
    <x v="30"/>
    <n v="0"/>
    <n v="0"/>
    <n v="0"/>
    <n v="0"/>
    <n v="0"/>
    <n v="0"/>
    <n v="0"/>
    <n v="261"/>
    <n v="0"/>
    <n v="261"/>
    <n v="0"/>
    <n v="0"/>
    <n v="0"/>
    <n v="0"/>
    <n v="0"/>
    <n v="130.5"/>
    <n v="0"/>
    <n v="261"/>
    <n v="0"/>
  </r>
  <r>
    <x v="0"/>
    <s v="A"/>
    <n v="40302"/>
    <s v=" "/>
    <s v="Financial Aid Undergraduate "/>
    <x v="19"/>
    <s v="FC_105_FS_000001"/>
    <x v="31"/>
    <n v="450"/>
    <n v="0"/>
    <n v="0"/>
    <n v="0"/>
    <n v="450"/>
    <n v="0"/>
    <n v="0"/>
    <n v="0"/>
    <n v="0"/>
    <n v="0"/>
    <n v="0"/>
    <n v="0"/>
    <n v="150"/>
    <n v="150"/>
    <n v="0"/>
    <n v="0"/>
    <n v="0"/>
    <n v="0"/>
    <n v="0"/>
  </r>
  <r>
    <x v="0"/>
    <s v="A"/>
    <n v="40302"/>
    <s v=" "/>
    <s v="Financial Aid Undergraduate "/>
    <x v="19"/>
    <s v="FC_105_FS_000001"/>
    <x v="32"/>
    <n v="870"/>
    <n v="0"/>
    <n v="0"/>
    <n v="0"/>
    <n v="870"/>
    <n v="0"/>
    <n v="0"/>
    <n v="0"/>
    <n v="0"/>
    <n v="0"/>
    <n v="0"/>
    <n v="0"/>
    <n v="290"/>
    <n v="290"/>
    <n v="0"/>
    <n v="0"/>
    <n v="0"/>
    <n v="0"/>
    <n v="0"/>
  </r>
  <r>
    <x v="0"/>
    <s v="A"/>
    <n v="40302"/>
    <s v=" "/>
    <s v="Financial Aid Undergraduate "/>
    <x v="19"/>
    <s v="FC_105_FS_000001"/>
    <x v="33"/>
    <n v="0"/>
    <n v="0"/>
    <n v="387"/>
    <n v="0"/>
    <n v="387"/>
    <n v="0"/>
    <n v="0"/>
    <n v="0"/>
    <n v="0"/>
    <n v="0"/>
    <n v="0"/>
    <n v="0"/>
    <n v="0"/>
    <n v="0"/>
    <n v="0"/>
    <n v="193.5"/>
    <n v="0"/>
    <n v="0"/>
    <n v="0"/>
  </r>
  <r>
    <x v="0"/>
    <s v="A"/>
    <n v="40302"/>
    <s v=" "/>
    <s v="Financial Aid Undergraduate "/>
    <x v="19"/>
    <s v="FC_105_FS_000001"/>
    <x v="34"/>
    <n v="500"/>
    <n v="500"/>
    <n v="0"/>
    <n v="1930"/>
    <n v="2930"/>
    <n v="0"/>
    <n v="0"/>
    <n v="0"/>
    <n v="0"/>
    <n v="0"/>
    <n v="0"/>
    <n v="0"/>
    <n v="166.66666666666666"/>
    <n v="166.66666666666666"/>
    <n v="250"/>
    <n v="0"/>
    <n v="965"/>
    <n v="0"/>
    <n v="0"/>
  </r>
  <r>
    <x v="0"/>
    <s v="A"/>
    <n v="40302"/>
    <s v=" "/>
    <s v="Financial Aid Undergraduate "/>
    <x v="19"/>
    <s v="FC_105_FS_000001"/>
    <x v="35"/>
    <n v="1000"/>
    <n v="1195"/>
    <n v="1500"/>
    <n v="0"/>
    <n v="3695"/>
    <n v="500"/>
    <n v="500"/>
    <n v="1165"/>
    <n v="0"/>
    <n v="2165"/>
    <n v="0"/>
    <n v="0"/>
    <n v="500"/>
    <n v="500"/>
    <n v="847.5"/>
    <n v="1332.5"/>
    <n v="0"/>
    <n v="2165"/>
    <n v="0"/>
  </r>
  <r>
    <x v="0"/>
    <s v="A"/>
    <n v="40302"/>
    <s v=" "/>
    <s v="Financial Aid Undergraduate "/>
    <x v="19"/>
    <s v="FC_105_FS_000001"/>
    <x v="8"/>
    <n v="251"/>
    <n v="0"/>
    <n v="251"/>
    <n v="0"/>
    <n v="502"/>
    <n v="0"/>
    <n v="0"/>
    <n v="0"/>
    <n v="0"/>
    <n v="0"/>
    <n v="0"/>
    <n v="0"/>
    <n v="83.666666666666671"/>
    <n v="83.666666666666671"/>
    <n v="0"/>
    <n v="125.5"/>
    <n v="0"/>
    <n v="0"/>
    <n v="0"/>
  </r>
  <r>
    <x v="0"/>
    <s v="A"/>
    <n v="40302"/>
    <s v=" "/>
    <s v="Financial Aid Undergraduate "/>
    <x v="19"/>
    <s v="FC_105_FS_000001"/>
    <x v="36"/>
    <n v="0"/>
    <n v="61.2"/>
    <n v="0"/>
    <n v="0"/>
    <n v="61.2"/>
    <n v="0"/>
    <n v="0"/>
    <n v="0"/>
    <n v="0"/>
    <n v="0"/>
    <n v="0"/>
    <n v="0"/>
    <n v="0"/>
    <n v="0"/>
    <n v="30.6"/>
    <n v="0"/>
    <n v="0"/>
    <n v="0"/>
    <n v="0"/>
  </r>
  <r>
    <x v="0"/>
    <s v="A"/>
    <n v="40302"/>
    <s v=" "/>
    <s v="Financial Aid Undergraduate "/>
    <x v="19"/>
    <s v="FC_105_FS_000001"/>
    <x v="37"/>
    <n v="0"/>
    <n v="0"/>
    <n v="0"/>
    <n v="0"/>
    <n v="0"/>
    <n v="0"/>
    <n v="0"/>
    <n v="0"/>
    <n v="413.75"/>
    <n v="413.75"/>
    <n v="105"/>
    <n v="0"/>
    <n v="35"/>
    <n v="35"/>
    <n v="0"/>
    <n v="0"/>
    <n v="206.875"/>
    <n v="413.75"/>
    <n v="0"/>
  </r>
  <r>
    <x v="0"/>
    <s v="A"/>
    <n v="40302"/>
    <s v=" "/>
    <s v="Financial Aid Undergraduate "/>
    <x v="19"/>
    <s v="FC_105_FS_000001"/>
    <x v="10"/>
    <n v="0"/>
    <n v="0"/>
    <n v="0"/>
    <n v="2000"/>
    <n v="2000"/>
    <n v="0"/>
    <n v="0"/>
    <n v="0"/>
    <n v="0"/>
    <n v="0"/>
    <n v="0"/>
    <n v="0"/>
    <n v="0"/>
    <n v="0"/>
    <n v="0"/>
    <n v="0"/>
    <n v="1000"/>
    <n v="0"/>
    <n v="0"/>
  </r>
  <r>
    <x v="0"/>
    <s v="A"/>
    <n v="40302"/>
    <s v=" "/>
    <s v="Financial Aid Undergraduate "/>
    <x v="19"/>
    <s v="FC_105_FS_000001"/>
    <x v="38"/>
    <n v="0"/>
    <n v="0"/>
    <n v="0"/>
    <n v="0"/>
    <n v="0"/>
    <n v="0"/>
    <n v="0"/>
    <n v="0"/>
    <n v="0"/>
    <n v="0"/>
    <n v="4436.47"/>
    <n v="0"/>
    <n v="1478.8233333333335"/>
    <n v="1478.8233333333335"/>
    <n v="0"/>
    <n v="0"/>
    <n v="0"/>
    <n v="0"/>
    <n v="0"/>
  </r>
  <r>
    <x v="0"/>
    <s v="A"/>
    <n v="40302"/>
    <s v=" "/>
    <s v="Financial Aid Undergraduate "/>
    <x v="19"/>
    <s v="FC_105_FS_000001"/>
    <x v="39"/>
    <n v="0"/>
    <n v="0"/>
    <n v="0"/>
    <n v="0"/>
    <n v="0"/>
    <n v="3271.16"/>
    <n v="0"/>
    <n v="1635.58"/>
    <n v="0"/>
    <n v="4906.74"/>
    <n v="4043.64"/>
    <n v="0"/>
    <n v="2438.2666666666664"/>
    <n v="2438.2666666666664"/>
    <n v="0"/>
    <n v="817.79"/>
    <n v="0"/>
    <n v="4906.74"/>
    <n v="0"/>
  </r>
  <r>
    <x v="0"/>
    <s v="A"/>
    <n v="40302"/>
    <s v=" "/>
    <s v="Financial Aid Undergraduate "/>
    <x v="19"/>
    <s v="FC_105_FS_000001"/>
    <x v="12"/>
    <n v="48550"/>
    <n v="0"/>
    <n v="45550"/>
    <n v="0"/>
    <n v="94100"/>
    <n v="21550"/>
    <n v="0"/>
    <n v="21550"/>
    <n v="0"/>
    <n v="43100"/>
    <n v="15600"/>
    <n v="0"/>
    <n v="28566.666666666668"/>
    <n v="28566.666666666668"/>
    <n v="0"/>
    <n v="33550"/>
    <n v="0"/>
    <n v="43100"/>
    <n v="0"/>
  </r>
  <r>
    <x v="0"/>
    <s v="A"/>
    <n v="40302"/>
    <s v=" "/>
    <s v="Financial Aid Undergraduate "/>
    <x v="19"/>
    <s v="FC_105_FS_000001"/>
    <x v="40"/>
    <n v="0"/>
    <n v="0"/>
    <n v="0"/>
    <n v="0"/>
    <n v="0"/>
    <n v="0"/>
    <n v="0"/>
    <n v="0"/>
    <n v="0"/>
    <n v="0"/>
    <n v="0"/>
    <n v="13500"/>
    <n v="0"/>
    <n v="0"/>
    <n v="0"/>
    <n v="0"/>
    <n v="0"/>
    <n v="0"/>
    <n v="0"/>
  </r>
  <r>
    <x v="0"/>
    <s v="A"/>
    <n v="40302"/>
    <s v=" "/>
    <s v="Financial Aid Undergraduate "/>
    <x v="19"/>
    <s v="FC_105_FS_000001"/>
    <x v="41"/>
    <n v="0"/>
    <n v="0"/>
    <n v="0"/>
    <n v="0"/>
    <n v="0"/>
    <n v="0"/>
    <n v="0"/>
    <n v="753"/>
    <n v="0"/>
    <n v="753"/>
    <n v="0"/>
    <n v="0"/>
    <n v="0"/>
    <n v="0"/>
    <n v="0"/>
    <n v="376.5"/>
    <n v="0"/>
    <n v="753"/>
    <n v="0"/>
  </r>
  <r>
    <x v="0"/>
    <s v="A"/>
    <n v="40302"/>
    <s v=" "/>
    <s v="Financial Aid Undergraduate "/>
    <x v="19"/>
    <s v="FC_105_FS_000001"/>
    <x v="42"/>
    <n v="0"/>
    <n v="0"/>
    <n v="0"/>
    <n v="0"/>
    <n v="0"/>
    <n v="0"/>
    <n v="0"/>
    <n v="0"/>
    <n v="0"/>
    <n v="0"/>
    <n v="4337.47"/>
    <n v="0"/>
    <n v="1445.8233333333335"/>
    <n v="1445.8233333333335"/>
    <n v="0"/>
    <n v="0"/>
    <n v="0"/>
    <n v="0"/>
    <n v="0"/>
  </r>
  <r>
    <x v="0"/>
    <s v="A"/>
    <n v="40302"/>
    <s v=" "/>
    <s v="Financial Aid Undergraduate "/>
    <x v="19"/>
    <s v="FC_105_FS_000001"/>
    <x v="43"/>
    <n v="3752.73"/>
    <n v="1097"/>
    <n v="4849.7299999999996"/>
    <n v="0"/>
    <n v="9699.4599999999991"/>
    <n v="0"/>
    <n v="0"/>
    <n v="0"/>
    <n v="0"/>
    <n v="0"/>
    <n v="0"/>
    <n v="0"/>
    <n v="1250.9100000000001"/>
    <n v="1250.9100000000001"/>
    <n v="548.5"/>
    <n v="2424.8649999999998"/>
    <n v="0"/>
    <n v="0"/>
    <n v="0"/>
  </r>
  <r>
    <x v="0"/>
    <s v="A"/>
    <n v="40302"/>
    <s v=" "/>
    <s v="Financial Aid Undergraduate "/>
    <x v="19"/>
    <s v="FC_105_FS_000001"/>
    <x v="44"/>
    <n v="250"/>
    <n v="500"/>
    <n v="3000"/>
    <n v="3000"/>
    <n v="6750"/>
    <n v="500"/>
    <n v="0"/>
    <n v="250"/>
    <n v="1800"/>
    <n v="2550"/>
    <n v="0"/>
    <n v="0"/>
    <n v="250"/>
    <n v="250"/>
    <n v="250"/>
    <n v="1625"/>
    <n v="2400"/>
    <n v="2550"/>
    <n v="0"/>
  </r>
  <r>
    <x v="0"/>
    <s v="A"/>
    <n v="40302"/>
    <s v=" "/>
    <s v="Financial Aid Undergraduate "/>
    <x v="19"/>
    <s v="FC_105_FS_000001"/>
    <x v="45"/>
    <n v="0"/>
    <n v="0"/>
    <n v="0"/>
    <n v="0"/>
    <n v="0"/>
    <n v="1207"/>
    <n v="3757"/>
    <n v="0"/>
    <n v="0"/>
    <n v="4964"/>
    <n v="0"/>
    <n v="0"/>
    <n v="402.33333333333331"/>
    <n v="402.33333333333331"/>
    <n v="1878.5"/>
    <n v="0"/>
    <n v="0"/>
    <n v="4964"/>
    <n v="0"/>
  </r>
  <r>
    <x v="0"/>
    <s v="A"/>
    <n v="40302"/>
    <s v=" "/>
    <s v="Financial Aid Undergraduate "/>
    <x v="19"/>
    <s v="FC_105_FS_000001"/>
    <x v="46"/>
    <n v="99707.85"/>
    <n v="247700.59000000003"/>
    <n v="120505.45"/>
    <n v="231404.37"/>
    <n v="699318.26"/>
    <n v="89278.650000000009"/>
    <n v="244051.21000000002"/>
    <n v="156888.21"/>
    <n v="171178.71"/>
    <n v="661396.78"/>
    <n v="79691.459999999992"/>
    <n v="11367.66"/>
    <n v="89559.319999999992"/>
    <n v="89559.319999999992"/>
    <n v="245875.90000000002"/>
    <n v="138696.82999999999"/>
    <n v="201291.53999999998"/>
    <n v="661396.78"/>
    <n v="0"/>
  </r>
  <r>
    <x v="0"/>
    <s v="A"/>
    <n v="40302"/>
    <s v=" "/>
    <s v="Financial Aid Undergraduate "/>
    <x v="19"/>
    <s v="FC_105_FS_000001"/>
    <x v="47"/>
    <n v="136704.04999999999"/>
    <n v="2059.2000000000003"/>
    <n v="22490.27"/>
    <n v="565636.16999999993"/>
    <n v="726889.69"/>
    <n v="134530.33000000002"/>
    <n v="7025.46"/>
    <n v="32473.41"/>
    <n v="625139.03"/>
    <n v="799168.23"/>
    <n v="229470.89999999997"/>
    <n v="12206.86"/>
    <n v="166901.75999999998"/>
    <n v="166901.75999999998"/>
    <n v="4542.33"/>
    <n v="27481.84"/>
    <n v="595387.6"/>
    <n v="799168.23"/>
    <n v="0"/>
  </r>
  <r>
    <x v="0"/>
    <s v="A"/>
    <n v="40302"/>
    <s v=" "/>
    <s v="Financial Aid Undergraduate "/>
    <x v="19"/>
    <s v="FC_105_FS_000001"/>
    <x v="48"/>
    <n v="2500"/>
    <n v="0"/>
    <n v="2000"/>
    <n v="0"/>
    <n v="4500"/>
    <n v="0"/>
    <n v="0"/>
    <n v="0"/>
    <n v="0"/>
    <n v="0"/>
    <n v="0"/>
    <n v="0"/>
    <n v="833.33333333333337"/>
    <n v="833.33333333333337"/>
    <n v="0"/>
    <n v="1000"/>
    <n v="0"/>
    <n v="0"/>
    <n v="0"/>
  </r>
  <r>
    <x v="0"/>
    <s v="A"/>
    <n v="40302"/>
    <s v=" "/>
    <s v="Financial Aid Undergraduate "/>
    <x v="19"/>
    <s v="FC_105_FS_000001"/>
    <x v="49"/>
    <n v="500"/>
    <n v="1000"/>
    <n v="1250"/>
    <n v="0"/>
    <n v="2750"/>
    <n v="0"/>
    <n v="0"/>
    <n v="0"/>
    <n v="0"/>
    <n v="0"/>
    <n v="0"/>
    <n v="0"/>
    <n v="166.66666666666666"/>
    <n v="166.66666666666666"/>
    <n v="500"/>
    <n v="625"/>
    <n v="0"/>
    <n v="0"/>
    <n v="0"/>
  </r>
  <r>
    <x v="0"/>
    <s v="A"/>
    <n v="40302"/>
    <s v=" "/>
    <s v="Financial Aid Undergraduate "/>
    <x v="19"/>
    <s v="FC_105_FS_000001"/>
    <x v="50"/>
    <n v="2500"/>
    <n v="0"/>
    <n v="0"/>
    <n v="0"/>
    <n v="2500"/>
    <n v="0"/>
    <n v="0"/>
    <n v="0"/>
    <n v="0"/>
    <n v="0"/>
    <n v="0"/>
    <n v="0"/>
    <n v="833.33333333333337"/>
    <n v="833.33333333333337"/>
    <n v="0"/>
    <n v="0"/>
    <n v="0"/>
    <n v="0"/>
    <n v="0"/>
  </r>
  <r>
    <x v="0"/>
    <s v="A"/>
    <n v="40302"/>
    <s v=" "/>
    <s v="Financial Aid Undergraduate "/>
    <x v="19"/>
    <s v="FC_105_FS_000001"/>
    <x v="51"/>
    <n v="2000"/>
    <n v="8400"/>
    <n v="3870"/>
    <n v="4450"/>
    <n v="18720"/>
    <n v="0"/>
    <n v="4600"/>
    <n v="7800"/>
    <n v="18200"/>
    <n v="30600"/>
    <n v="0"/>
    <n v="0"/>
    <n v="666.66666666666663"/>
    <n v="666.66666666666663"/>
    <n v="6500"/>
    <n v="5835"/>
    <n v="11325"/>
    <n v="30600"/>
    <n v="0"/>
  </r>
  <r>
    <x v="0"/>
    <s v="A"/>
    <n v="40302"/>
    <s v=" "/>
    <s v="Financial Aid Undergraduate "/>
    <x v="19"/>
    <s v="FC_105_FS_000001"/>
    <x v="52"/>
    <n v="105855.85"/>
    <n v="27055.91"/>
    <n v="137340.4"/>
    <n v="14582.89"/>
    <n v="284835.05000000005"/>
    <n v="126456.14000000001"/>
    <n v="15418.98"/>
    <n v="109531.84"/>
    <n v="0"/>
    <n v="251406.96000000002"/>
    <n v="134954.32"/>
    <n v="12428.42"/>
    <n v="122422.10333333335"/>
    <n v="122422.10333333335"/>
    <n v="21237.445"/>
    <n v="123436.12"/>
    <n v="7291.4449999999997"/>
    <n v="251406.96000000002"/>
    <n v="0"/>
  </r>
  <r>
    <x v="0"/>
    <s v="A"/>
    <n v="40302"/>
    <s v=" "/>
    <s v="Financial Aid Undergraduate "/>
    <x v="19"/>
    <s v="FC_105_FS_000001"/>
    <x v="53"/>
    <n v="702424.92"/>
    <n v="123935.38"/>
    <n v="780862.23"/>
    <n v="8045.9400000000014"/>
    <n v="1615268.47"/>
    <n v="707198.42"/>
    <n v="68343.73000000001"/>
    <n v="645259.39"/>
    <n v="5765.12"/>
    <n v="1426566.6600000001"/>
    <n v="759319.3"/>
    <n v="55704.53"/>
    <n v="722980.88"/>
    <n v="722980.88"/>
    <n v="96139.555000000008"/>
    <n v="713060.81"/>
    <n v="6905.5300000000007"/>
    <n v="1426566.6600000001"/>
    <n v="0"/>
  </r>
  <r>
    <x v="0"/>
    <s v="A"/>
    <n v="40302"/>
    <s v=" "/>
    <s v="Financial Aid Undergraduate "/>
    <x v="19"/>
    <s v="FC_105_FS_000001"/>
    <x v="54"/>
    <n v="32284.92"/>
    <n v="9402.8100000000013"/>
    <n v="31601.160000000003"/>
    <n v="513.41999999999996"/>
    <n v="73802.31"/>
    <n v="31697.64"/>
    <n v="4718.4399999999996"/>
    <n v="29849.42"/>
    <n v="331.4"/>
    <n v="66596.899999999994"/>
    <n v="44703.58"/>
    <n v="2207.39"/>
    <n v="36228.713333333333"/>
    <n v="36228.713333333333"/>
    <n v="7060.625"/>
    <n v="30725.29"/>
    <n v="422.40999999999997"/>
    <n v="66596.899999999994"/>
    <n v="0"/>
  </r>
  <r>
    <x v="0"/>
    <s v="A"/>
    <n v="40302"/>
    <s v=" "/>
    <s v="Financial Aid Undergraduate "/>
    <x v="19"/>
    <s v="FC_105_FS_000001"/>
    <x v="55"/>
    <n v="97891.489999999991"/>
    <n v="8407.130000000001"/>
    <n v="111364.29000000001"/>
    <n v="1040.04"/>
    <n v="218702.95"/>
    <n v="101507.94"/>
    <n v="5982.12"/>
    <n v="104938.93"/>
    <n v="852.08"/>
    <n v="213281.06999999998"/>
    <n v="109786.86"/>
    <n v="3403.48"/>
    <n v="103062.09666666666"/>
    <n v="103062.09666666666"/>
    <n v="7194.625"/>
    <n v="108151.61"/>
    <n v="946.06"/>
    <n v="213281.06999999998"/>
    <n v="0"/>
  </r>
  <r>
    <x v="0"/>
    <s v="A"/>
    <n v="40302"/>
    <s v=" "/>
    <s v="Financial Aid Undergraduate "/>
    <x v="19"/>
    <s v="FC_105_FS_000001"/>
    <x v="56"/>
    <n v="105818.73999999999"/>
    <n v="17455.55"/>
    <n v="102572.86"/>
    <n v="803.41"/>
    <n v="226650.56"/>
    <n v="110698.92"/>
    <n v="14353.009999999998"/>
    <n v="114629.61000000002"/>
    <n v="881"/>
    <n v="240562.54"/>
    <n v="98643.39"/>
    <n v="9042.42"/>
    <n v="105053.68333333333"/>
    <n v="105053.68333333333"/>
    <n v="15904.279999999999"/>
    <n v="108601.23500000002"/>
    <n v="842.20499999999993"/>
    <n v="240562.54"/>
    <n v="0"/>
  </r>
  <r>
    <x v="0"/>
    <s v="A"/>
    <n v="40302"/>
    <s v=" "/>
    <s v="Financial Aid Undergraduate "/>
    <x v="19"/>
    <s v="FC_105_FS_000001"/>
    <x v="57"/>
    <n v="93580.69"/>
    <n v="3850.08"/>
    <n v="75895.259999999995"/>
    <n v="554.02"/>
    <n v="173880.05"/>
    <n v="100997.03"/>
    <n v="5482.4400000000005"/>
    <n v="98921.66"/>
    <n v="-308.5"/>
    <n v="205092.63"/>
    <n v="93206.17"/>
    <n v="-1166.6199999999999"/>
    <n v="95927.963333333333"/>
    <n v="95927.963333333333"/>
    <n v="4666.26"/>
    <n v="87408.459999999992"/>
    <n v="122.75999999999999"/>
    <n v="205092.63"/>
    <n v="0"/>
  </r>
  <r>
    <x v="0"/>
    <s v="A"/>
    <n v="40302"/>
    <s v=" "/>
    <s v="Financial Aid Undergraduate "/>
    <x v="19"/>
    <s v="FC_105_FS_000001"/>
    <x v="58"/>
    <n v="124335.34"/>
    <n v="27030.23"/>
    <n v="104476.07"/>
    <n v="586.5"/>
    <n v="256428.14"/>
    <n v="131652.4"/>
    <n v="10523.27"/>
    <n v="78243.540000000008"/>
    <n v="0"/>
    <n v="220419.21"/>
    <n v="101926.75"/>
    <n v="10460.029999999999"/>
    <n v="119304.83"/>
    <n v="119304.83"/>
    <n v="18776.75"/>
    <n v="91359.805000000008"/>
    <n v="293.25"/>
    <n v="220419.21"/>
    <n v="0"/>
  </r>
  <r>
    <x v="0"/>
    <s v="A"/>
    <n v="40302"/>
    <s v=" "/>
    <s v="Financial Aid Undergraduate "/>
    <x v="19"/>
    <s v="FC_105_FS_000001"/>
    <x v="59"/>
    <n v="11345.8"/>
    <n v="33965.47"/>
    <n v="26069.729999999996"/>
    <n v="2000"/>
    <n v="73381"/>
    <n v="33846.039999999994"/>
    <n v="5453.69"/>
    <n v="35788.369999999995"/>
    <n v="0"/>
    <n v="75088.099999999991"/>
    <n v="36651.56"/>
    <n v="5991.96"/>
    <n v="27281.133333333331"/>
    <n v="27281.133333333331"/>
    <n v="19709.580000000002"/>
    <n v="30929.049999999996"/>
    <n v="1000"/>
    <n v="75088.099999999991"/>
    <n v="0"/>
  </r>
  <r>
    <x v="0"/>
    <s v="A"/>
    <n v="40302"/>
    <s v=" "/>
    <s v="Financial Aid Undergraduate "/>
    <x v="19"/>
    <s v="FC_105_FS_000001"/>
    <x v="60"/>
    <n v="33654.07"/>
    <n v="26298.429999999997"/>
    <n v="54990.22"/>
    <n v="21250.880000000001"/>
    <n v="136193.60000000001"/>
    <n v="18889.879999999997"/>
    <n v="12500.640000000001"/>
    <n v="30288.25"/>
    <n v="2154.5500000000002"/>
    <n v="63833.32"/>
    <n v="20627.649999999998"/>
    <n v="5519.62"/>
    <n v="24390.533333333329"/>
    <n v="24390.533333333329"/>
    <n v="19399.535"/>
    <n v="42639.235000000001"/>
    <n v="11702.715"/>
    <n v="63833.32"/>
    <n v="0"/>
  </r>
  <r>
    <x v="0"/>
    <s v="A"/>
    <n v="40302"/>
    <s v=" "/>
    <s v="Financial Aid Undergraduate "/>
    <x v="19"/>
    <s v="FC_105_FS_000001"/>
    <x v="61"/>
    <n v="143651.42000000001"/>
    <n v="12465.38"/>
    <n v="159728.90999999997"/>
    <n v="1192.29"/>
    <n v="317037.99999999994"/>
    <n v="124340.62000000001"/>
    <n v="8792.2899999999991"/>
    <n v="127429.38999999998"/>
    <n v="-9.69"/>
    <n v="260552.61"/>
    <n v="129387.40000000001"/>
    <n v="16546.419999999998"/>
    <n v="132459.81333333335"/>
    <n v="132459.81333333335"/>
    <n v="10628.834999999999"/>
    <n v="143579.14999999997"/>
    <n v="591.29999999999995"/>
    <n v="260552.61"/>
    <n v="0"/>
  </r>
  <r>
    <x v="0"/>
    <s v="A"/>
    <n v="40302"/>
    <s v=" "/>
    <s v="Financial Aid Undergraduate "/>
    <x v="19"/>
    <s v="FC_105_FS_000001"/>
    <x v="62"/>
    <n v="16199.2"/>
    <n v="14760.8"/>
    <n v="30585"/>
    <n v="375"/>
    <n v="61920"/>
    <n v="15063.66"/>
    <n v="7779.38"/>
    <n v="22470"/>
    <n v="0"/>
    <n v="45313.04"/>
    <n v="16704.809999999998"/>
    <n v="6463.5"/>
    <n v="15989.223333333333"/>
    <n v="15989.223333333333"/>
    <n v="11270.09"/>
    <n v="26527.5"/>
    <n v="187.5"/>
    <n v="45313.04"/>
    <n v="0"/>
  </r>
  <r>
    <x v="0"/>
    <s v="A"/>
    <n v="40302"/>
    <s v=" "/>
    <s v="Financial Aid Undergraduate "/>
    <x v="19"/>
    <s v="FC_105_FS_000001"/>
    <x v="63"/>
    <n v="127921.29999999999"/>
    <n v="15705.7"/>
    <n v="130041.89"/>
    <n v="1352.38"/>
    <n v="275021.27"/>
    <n v="127277.56999999999"/>
    <n v="11131.09"/>
    <n v="149329.60999999999"/>
    <n v="31817.47"/>
    <n v="319555.74"/>
    <n v="98702.63"/>
    <n v="7588.77"/>
    <n v="117967.16666666667"/>
    <n v="117967.16666666667"/>
    <n v="13418.395"/>
    <n v="139685.75"/>
    <n v="16584.924999999999"/>
    <n v="319555.74"/>
    <n v="0"/>
  </r>
  <r>
    <x v="0"/>
    <s v="A"/>
    <n v="40302"/>
    <s v=" "/>
    <s v="Financial Aid Undergraduate "/>
    <x v="19"/>
    <s v="FC_105_FS_000001"/>
    <x v="64"/>
    <n v="82382.110000000015"/>
    <n v="22030.400000000001"/>
    <n v="94934.37999999999"/>
    <n v="777.95"/>
    <n v="200124.84000000003"/>
    <n v="66480.77"/>
    <n v="12695"/>
    <n v="90047.930000000008"/>
    <n v="156.66"/>
    <n v="169380.36000000002"/>
    <n v="91059.44"/>
    <n v="8884.64"/>
    <n v="79974.106666666674"/>
    <n v="79974.106666666674"/>
    <n v="17362.7"/>
    <n v="92491.154999999999"/>
    <n v="467.30500000000001"/>
    <n v="169380.36000000002"/>
    <n v="0"/>
  </r>
  <r>
    <x v="0"/>
    <s v="A"/>
    <n v="40303"/>
    <s v=" "/>
    <s v="Financial Aid Graduate "/>
    <x v="20"/>
    <s v="FC_105_FS_000001"/>
    <x v="1"/>
    <n v="307609.86"/>
    <n v="-2161.15"/>
    <n v="377479.04000000004"/>
    <n v="0"/>
    <n v="682927.75"/>
    <n v="0"/>
    <n v="0"/>
    <n v="0"/>
    <n v="0"/>
    <n v="0"/>
    <n v="0"/>
    <n v="0"/>
    <n v="102536.62"/>
    <n v="102536.62"/>
    <n v="-1080.575"/>
    <n v="188739.52000000002"/>
    <n v="0"/>
    <n v="0"/>
    <n v="0"/>
  </r>
  <r>
    <x v="0"/>
    <s v="A"/>
    <n v="40303"/>
    <s v=" "/>
    <s v="Financial Aid Graduate "/>
    <x v="20"/>
    <s v="FC_105_FS_000001"/>
    <x v="2"/>
    <n v="7254"/>
    <n v="8802"/>
    <n v="14899.73"/>
    <n v="0"/>
    <n v="30955.73"/>
    <n v="0"/>
    <n v="0"/>
    <n v="2574"/>
    <n v="898"/>
    <n v="3472"/>
    <n v="2624"/>
    <n v="0"/>
    <n v="3292.6666666666665"/>
    <n v="3292.6666666666665"/>
    <n v="4401"/>
    <n v="8736.8649999999998"/>
    <n v="449"/>
    <n v="3472"/>
    <n v="0"/>
  </r>
  <r>
    <x v="0"/>
    <s v="A"/>
    <n v="40303"/>
    <s v=" "/>
    <s v="Financial Aid Graduate "/>
    <x v="20"/>
    <s v="FC_105_FS_000001"/>
    <x v="17"/>
    <n v="0"/>
    <n v="0"/>
    <n v="0"/>
    <n v="0"/>
    <n v="0"/>
    <n v="0"/>
    <n v="3387.39"/>
    <n v="3387.39"/>
    <n v="0"/>
    <n v="6774.78"/>
    <n v="0"/>
    <n v="0"/>
    <n v="0"/>
    <n v="0"/>
    <n v="1693.6949999999999"/>
    <n v="1693.6949999999999"/>
    <n v="0"/>
    <n v="6774.78"/>
    <n v="0"/>
  </r>
  <r>
    <x v="0"/>
    <s v="A"/>
    <n v="40303"/>
    <s v=" "/>
    <s v="Financial Aid Graduate "/>
    <x v="20"/>
    <s v="FC_105_FS_000001"/>
    <x v="19"/>
    <n v="0"/>
    <n v="24776.98"/>
    <n v="3450"/>
    <n v="2218"/>
    <n v="30444.98"/>
    <n v="0"/>
    <n v="0"/>
    <n v="0"/>
    <n v="0"/>
    <n v="0"/>
    <n v="0"/>
    <n v="0"/>
    <n v="0"/>
    <n v="0"/>
    <n v="12388.49"/>
    <n v="1725"/>
    <n v="1109"/>
    <n v="0"/>
    <n v="0"/>
  </r>
  <r>
    <x v="0"/>
    <s v="A"/>
    <n v="40303"/>
    <s v=" "/>
    <s v="Financial Aid Graduate "/>
    <x v="20"/>
    <s v="FC_105_FS_000001"/>
    <x v="25"/>
    <n v="0"/>
    <n v="1350"/>
    <n v="0"/>
    <n v="0"/>
    <n v="1350"/>
    <n v="0"/>
    <n v="0"/>
    <n v="0"/>
    <n v="0"/>
    <n v="0"/>
    <n v="0"/>
    <n v="0"/>
    <n v="0"/>
    <n v="0"/>
    <n v="675"/>
    <n v="0"/>
    <n v="0"/>
    <n v="0"/>
    <n v="0"/>
  </r>
  <r>
    <x v="0"/>
    <s v="A"/>
    <n v="40303"/>
    <s v=" "/>
    <s v="Financial Aid Graduate "/>
    <x v="20"/>
    <s v="FC_105_FS_000001"/>
    <x v="18"/>
    <n v="1114000.06"/>
    <n v="3648.0300000000007"/>
    <n v="1089686.7299999997"/>
    <n v="316258.44"/>
    <n v="2523593.2599999998"/>
    <n v="1516569.56"/>
    <n v="34647.280000000006"/>
    <n v="1544412.5299999998"/>
    <n v="331962.47000000003"/>
    <n v="3427591.8400000003"/>
    <n v="1534775.3800000001"/>
    <n v="21824.53"/>
    <n v="1388448.3333333333"/>
    <n v="1388448.3333333333"/>
    <n v="19147.655000000002"/>
    <n v="1317049.6299999999"/>
    <n v="324110.45500000002"/>
    <n v="3427591.8400000003"/>
    <n v="0"/>
  </r>
  <r>
    <x v="0"/>
    <s v="A"/>
    <n v="40303"/>
    <s v=" "/>
    <s v="Financial Aid Graduate "/>
    <x v="20"/>
    <s v="FC_105_FS_000001"/>
    <x v="22"/>
    <n v="2573.86"/>
    <n v="1441.98"/>
    <n v="5127.4799999999996"/>
    <n v="0"/>
    <n v="9143.32"/>
    <n v="4074.79"/>
    <n v="0"/>
    <n v="7666.58"/>
    <n v="-11741.37"/>
    <n v="0"/>
    <n v="0"/>
    <n v="0"/>
    <n v="2216.2166666666667"/>
    <n v="2216.2166666666667"/>
    <n v="720.99"/>
    <n v="6397.03"/>
    <n v="-5870.6850000000004"/>
    <n v="0"/>
    <n v="0"/>
  </r>
  <r>
    <x v="0"/>
    <s v="A"/>
    <n v="40303"/>
    <s v=" "/>
    <s v="Financial Aid Graduate "/>
    <x v="20"/>
    <s v="FC_105_FS_000001"/>
    <x v="26"/>
    <n v="0"/>
    <n v="0"/>
    <n v="0"/>
    <n v="0"/>
    <n v="0"/>
    <n v="0"/>
    <n v="0"/>
    <n v="2400"/>
    <n v="0"/>
    <n v="2400"/>
    <n v="0"/>
    <n v="0"/>
    <n v="0"/>
    <n v="0"/>
    <n v="0"/>
    <n v="1200"/>
    <n v="0"/>
    <n v="2400"/>
    <n v="0"/>
  </r>
  <r>
    <x v="0"/>
    <s v="A"/>
    <n v="40303"/>
    <s v=" "/>
    <s v="Financial Aid Graduate "/>
    <x v="20"/>
    <s v="FC_105_FS_000001"/>
    <x v="24"/>
    <n v="95647.5"/>
    <n v="0"/>
    <n v="123038.5"/>
    <n v="19584"/>
    <n v="238270"/>
    <n v="87380"/>
    <n v="3381.26"/>
    <n v="105422"/>
    <n v="1873"/>
    <n v="198056.26"/>
    <n v="82534.740000000005"/>
    <n v="783"/>
    <n v="88520.746666666659"/>
    <n v="88520.746666666659"/>
    <n v="1690.63"/>
    <n v="114230.25"/>
    <n v="10728.5"/>
    <n v="198056.26"/>
    <n v="0"/>
  </r>
  <r>
    <x v="0"/>
    <s v="A"/>
    <n v="40303"/>
    <s v=" "/>
    <s v="Financial Aid Graduate "/>
    <x v="20"/>
    <s v="FC_105_FS_000001"/>
    <x v="23"/>
    <n v="152374.27000000002"/>
    <n v="11477.62"/>
    <n v="165503.16999999998"/>
    <n v="11788.63"/>
    <n v="341143.69"/>
    <n v="122322.56999999999"/>
    <n v="2673.9300000000003"/>
    <n v="103198.70000000001"/>
    <n v="14711.619999999999"/>
    <n v="242906.82"/>
    <n v="71934.12000000001"/>
    <n v="-180"/>
    <n v="115543.65333333334"/>
    <n v="115543.65333333334"/>
    <n v="7075.7750000000005"/>
    <n v="134350.935"/>
    <n v="13250.125"/>
    <n v="242906.82"/>
    <n v="0"/>
  </r>
  <r>
    <x v="0"/>
    <s v="A"/>
    <n v="40303"/>
    <s v=" "/>
    <s v="Financial Aid Graduate "/>
    <x v="20"/>
    <s v="FC_105_FS_000001"/>
    <x v="65"/>
    <n v="1287.4000000000001"/>
    <n v="0"/>
    <n v="753"/>
    <n v="0"/>
    <n v="2040.4"/>
    <n v="0"/>
    <n v="0"/>
    <n v="0"/>
    <n v="0"/>
    <n v="0"/>
    <n v="0"/>
    <n v="0"/>
    <n v="429.13333333333338"/>
    <n v="429.13333333333338"/>
    <n v="0"/>
    <n v="376.5"/>
    <n v="0"/>
    <n v="0"/>
    <n v="0"/>
  </r>
  <r>
    <x v="0"/>
    <s v="A"/>
    <n v="40303"/>
    <s v=" "/>
    <s v="Financial Aid Graduate "/>
    <x v="20"/>
    <s v="FC_105_FS_000001"/>
    <x v="66"/>
    <n v="0"/>
    <n v="1506"/>
    <n v="3012"/>
    <n v="1506"/>
    <n v="6024"/>
    <n v="4082.79"/>
    <n v="1011"/>
    <n v="8118.58"/>
    <n v="0"/>
    <n v="13212.369999999999"/>
    <n v="1626"/>
    <n v="0"/>
    <n v="1902.93"/>
    <n v="1902.93"/>
    <n v="1258.5"/>
    <n v="5565.29"/>
    <n v="753"/>
    <n v="13212.369999999999"/>
    <n v="0"/>
  </r>
  <r>
    <x v="0"/>
    <s v="A"/>
    <n v="40303"/>
    <s v=" "/>
    <s v="Financial Aid Graduate "/>
    <x v="20"/>
    <s v="FC_105_FS_000001"/>
    <x v="67"/>
    <n v="5287.6"/>
    <n v="0"/>
    <n v="0"/>
    <n v="251"/>
    <n v="5538.6"/>
    <n v="0"/>
    <n v="0"/>
    <n v="161.85"/>
    <n v="0"/>
    <n v="161.85"/>
    <n v="414"/>
    <n v="0"/>
    <n v="1900.5333333333335"/>
    <n v="1900.5333333333335"/>
    <n v="0"/>
    <n v="80.924999999999997"/>
    <n v="125.5"/>
    <n v="161.85"/>
    <n v="0"/>
  </r>
  <r>
    <x v="0"/>
    <s v="A"/>
    <n v="40303"/>
    <s v=" "/>
    <s v="Financial Aid Graduate "/>
    <x v="20"/>
    <s v="FC_105_FS_000001"/>
    <x v="68"/>
    <n v="0"/>
    <n v="222"/>
    <n v="4658.7299999999996"/>
    <n v="1042"/>
    <n v="5922.73"/>
    <n v="0"/>
    <n v="0"/>
    <n v="0"/>
    <n v="8560.58"/>
    <n v="8560.58"/>
    <n v="0"/>
    <n v="0"/>
    <n v="0"/>
    <n v="0"/>
    <n v="111"/>
    <n v="2329.3649999999998"/>
    <n v="4801.29"/>
    <n v="8560.58"/>
    <n v="0"/>
  </r>
  <r>
    <x v="0"/>
    <s v="A"/>
    <n v="40303"/>
    <s v=" "/>
    <s v="Financial Aid Graduate "/>
    <x v="20"/>
    <s v="FC_105_FS_000001"/>
    <x v="69"/>
    <n v="0"/>
    <n v="0"/>
    <n v="0"/>
    <n v="0"/>
    <n v="0"/>
    <n v="0"/>
    <n v="0"/>
    <n v="3038.79"/>
    <n v="0"/>
    <n v="3038.79"/>
    <n v="0"/>
    <n v="0"/>
    <n v="0"/>
    <n v="0"/>
    <n v="0"/>
    <n v="1519.395"/>
    <n v="0"/>
    <n v="3038.79"/>
    <n v="0"/>
  </r>
  <r>
    <x v="0"/>
    <s v="A"/>
    <n v="40303"/>
    <s v=" "/>
    <s v="Financial Aid Graduate "/>
    <x v="20"/>
    <s v="FC_105_FS_000001"/>
    <x v="6"/>
    <n v="251"/>
    <n v="0"/>
    <n v="0"/>
    <n v="0"/>
    <n v="251"/>
    <n v="1489.13"/>
    <n v="445.49"/>
    <n v="1391.66"/>
    <n v="0"/>
    <n v="3326.28"/>
    <n v="250"/>
    <n v="0"/>
    <n v="663.37666666666667"/>
    <n v="663.37666666666667"/>
    <n v="222.745"/>
    <n v="695.83"/>
    <n v="0"/>
    <n v="3326.28"/>
    <n v="0"/>
  </r>
  <r>
    <x v="0"/>
    <s v="A"/>
    <n v="40303"/>
    <s v=" "/>
    <s v="Financial Aid Graduate "/>
    <x v="20"/>
    <s v="FC_105_FS_000001"/>
    <x v="7"/>
    <n v="12475.06"/>
    <n v="34"/>
    <n v="34355.060000000005"/>
    <n v="1821.8"/>
    <n v="48685.920000000006"/>
    <n v="445.49"/>
    <n v="1143.8399999999999"/>
    <n v="6673.6"/>
    <n v="0"/>
    <n v="8262.93"/>
    <n v="6356.94"/>
    <n v="0"/>
    <n v="6425.829999999999"/>
    <n v="6425.829999999999"/>
    <n v="588.91999999999996"/>
    <n v="20514.330000000002"/>
    <n v="910.9"/>
    <n v="8262.93"/>
    <n v="0"/>
  </r>
  <r>
    <x v="0"/>
    <s v="A"/>
    <n v="40303"/>
    <s v=" "/>
    <s v="Financial Aid Graduate "/>
    <x v="20"/>
    <s v="FC_105_FS_000001"/>
    <x v="70"/>
    <n v="0"/>
    <n v="0"/>
    <n v="6448.2999999999993"/>
    <n v="1000"/>
    <n v="7448.2999999999993"/>
    <n v="5200"/>
    <n v="0"/>
    <n v="7000"/>
    <n v="6000"/>
    <n v="18200"/>
    <n v="0"/>
    <n v="0"/>
    <n v="1733.3333333333333"/>
    <n v="1733.3333333333333"/>
    <n v="0"/>
    <n v="6724.15"/>
    <n v="3500"/>
    <n v="18200"/>
    <n v="0"/>
  </r>
  <r>
    <x v="0"/>
    <s v="A"/>
    <n v="40303"/>
    <s v=" "/>
    <s v="Financial Aid Graduate "/>
    <x v="20"/>
    <s v="FC_105_FS_000001"/>
    <x v="28"/>
    <n v="0"/>
    <n v="0"/>
    <n v="0"/>
    <n v="0"/>
    <n v="0"/>
    <n v="0"/>
    <n v="0"/>
    <n v="0"/>
    <n v="200"/>
    <n v="200"/>
    <n v="0"/>
    <n v="0"/>
    <n v="0"/>
    <n v="0"/>
    <n v="0"/>
    <n v="0"/>
    <n v="100"/>
    <n v="200"/>
    <n v="0"/>
  </r>
  <r>
    <x v="0"/>
    <s v="A"/>
    <n v="40303"/>
    <s v=" "/>
    <s v="Financial Aid Graduate "/>
    <x v="20"/>
    <s v="FC_105_FS_000001"/>
    <x v="29"/>
    <n v="1506"/>
    <n v="4217.6499999999996"/>
    <n v="2753"/>
    <n v="0"/>
    <n v="8476.65"/>
    <n v="108"/>
    <n v="9759.19"/>
    <n v="-1070"/>
    <n v="-4337.79"/>
    <n v="4459.4000000000005"/>
    <n v="300"/>
    <n v="0"/>
    <n v="638"/>
    <n v="638"/>
    <n v="6988.42"/>
    <n v="841.5"/>
    <n v="-2168.895"/>
    <n v="4459.4000000000005"/>
    <n v="0"/>
  </r>
  <r>
    <x v="0"/>
    <s v="A"/>
    <n v="40303"/>
    <s v=" "/>
    <s v="Financial Aid Graduate "/>
    <x v="20"/>
    <s v="FC_105_FS_000001"/>
    <x v="30"/>
    <n v="4158.7299999999996"/>
    <n v="0"/>
    <n v="4252.7299999999996"/>
    <n v="0"/>
    <n v="8411.4599999999991"/>
    <n v="0"/>
    <n v="0"/>
    <n v="1566"/>
    <n v="522"/>
    <n v="2088"/>
    <n v="3957.47"/>
    <n v="542"/>
    <n v="2705.3999999999996"/>
    <n v="2705.3999999999996"/>
    <n v="0"/>
    <n v="2909.3649999999998"/>
    <n v="261"/>
    <n v="2088"/>
    <n v="0"/>
  </r>
  <r>
    <x v="0"/>
    <s v="A"/>
    <n v="40303"/>
    <s v=" "/>
    <s v="Financial Aid Graduate "/>
    <x v="20"/>
    <s v="FC_105_FS_000001"/>
    <x v="71"/>
    <n v="2966.73"/>
    <n v="0"/>
    <n v="2966.73"/>
    <n v="0"/>
    <n v="5933.46"/>
    <n v="0"/>
    <n v="0"/>
    <n v="261"/>
    <n v="522"/>
    <n v="783"/>
    <n v="4415.47"/>
    <n v="236.85"/>
    <n v="2460.7333333333336"/>
    <n v="2460.7333333333336"/>
    <n v="0"/>
    <n v="1613.865"/>
    <n v="261"/>
    <n v="783"/>
    <n v="0"/>
  </r>
  <r>
    <x v="0"/>
    <s v="A"/>
    <n v="40303"/>
    <s v=" "/>
    <s v="Financial Aid Graduate "/>
    <x v="20"/>
    <s v="FC_105_FS_000001"/>
    <x v="72"/>
    <n v="3752.73"/>
    <n v="0"/>
    <n v="4156.7299999999996"/>
    <n v="0"/>
    <n v="7909.4599999999991"/>
    <n v="3072.79"/>
    <n v="0"/>
    <n v="0"/>
    <n v="0"/>
    <n v="3072.79"/>
    <n v="3178.47"/>
    <n v="0"/>
    <n v="3334.6633333333334"/>
    <n v="3334.6633333333334"/>
    <n v="0"/>
    <n v="2078.3649999999998"/>
    <n v="0"/>
    <n v="3072.79"/>
    <n v="0"/>
  </r>
  <r>
    <x v="0"/>
    <s v="A"/>
    <n v="40303"/>
    <s v=" "/>
    <s v="Financial Aid Graduate "/>
    <x v="20"/>
    <s v="FC_105_FS_000001"/>
    <x v="73"/>
    <n v="0"/>
    <n v="0"/>
    <n v="0"/>
    <n v="0"/>
    <n v="0"/>
    <n v="0"/>
    <n v="575"/>
    <n v="0"/>
    <n v="0"/>
    <n v="575"/>
    <n v="0"/>
    <n v="0"/>
    <n v="0"/>
    <n v="0"/>
    <n v="287.5"/>
    <n v="0"/>
    <n v="0"/>
    <n v="575"/>
    <n v="0"/>
  </r>
  <r>
    <x v="0"/>
    <s v="A"/>
    <n v="40303"/>
    <s v=" "/>
    <s v="Financial Aid Graduate "/>
    <x v="20"/>
    <s v="FC_105_FS_000001"/>
    <x v="31"/>
    <n v="4432.7299999999996"/>
    <n v="1500"/>
    <n v="1833.75"/>
    <n v="0"/>
    <n v="7766.48"/>
    <n v="0"/>
    <n v="0"/>
    <n v="0"/>
    <n v="0"/>
    <n v="0"/>
    <n v="0"/>
    <n v="0"/>
    <n v="1477.5766666666666"/>
    <n v="1477.5766666666666"/>
    <n v="750"/>
    <n v="916.875"/>
    <n v="0"/>
    <n v="0"/>
    <n v="0"/>
  </r>
  <r>
    <x v="0"/>
    <s v="A"/>
    <n v="40303"/>
    <s v=" "/>
    <s v="Financial Aid Graduate "/>
    <x v="20"/>
    <s v="FC_105_FS_000001"/>
    <x v="74"/>
    <n v="1004"/>
    <n v="536"/>
    <n v="251"/>
    <n v="0"/>
    <n v="1791"/>
    <n v="0"/>
    <n v="0"/>
    <n v="0"/>
    <n v="0"/>
    <n v="0"/>
    <n v="8864.94"/>
    <n v="0"/>
    <n v="3289.646666666667"/>
    <n v="3289.646666666667"/>
    <n v="268"/>
    <n v="125.5"/>
    <n v="0"/>
    <n v="0"/>
    <n v="0"/>
  </r>
  <r>
    <x v="0"/>
    <s v="A"/>
    <n v="40303"/>
    <s v=" "/>
    <s v="Financial Aid Graduate "/>
    <x v="20"/>
    <s v="FC_105_FS_000001"/>
    <x v="32"/>
    <n v="380"/>
    <n v="0"/>
    <n v="0"/>
    <n v="0"/>
    <n v="380"/>
    <n v="0"/>
    <n v="1044"/>
    <n v="0"/>
    <n v="0"/>
    <n v="1044"/>
    <n v="0"/>
    <n v="0"/>
    <n v="126.66666666666667"/>
    <n v="126.66666666666667"/>
    <n v="522"/>
    <n v="0"/>
    <n v="0"/>
    <n v="1044"/>
    <n v="0"/>
  </r>
  <r>
    <x v="0"/>
    <s v="A"/>
    <n v="40303"/>
    <s v=" "/>
    <s v="Financial Aid Graduate "/>
    <x v="20"/>
    <s v="FC_105_FS_000001"/>
    <x v="33"/>
    <n v="0"/>
    <n v="0"/>
    <n v="0"/>
    <n v="0"/>
    <n v="0"/>
    <n v="5283.29"/>
    <n v="1072.1300000000001"/>
    <n v="4969.2299999999996"/>
    <n v="2088"/>
    <n v="13412.65"/>
    <n v="11242.369999999999"/>
    <n v="109"/>
    <n v="5508.5533333333333"/>
    <n v="5508.5533333333333"/>
    <n v="536.06500000000005"/>
    <n v="2484.6149999999998"/>
    <n v="1044"/>
    <n v="13412.65"/>
    <n v="0"/>
  </r>
  <r>
    <x v="0"/>
    <s v="A"/>
    <n v="40303"/>
    <s v=" "/>
    <s v="Financial Aid Graduate "/>
    <x v="20"/>
    <s v="FC_105_FS_000001"/>
    <x v="75"/>
    <n v="6372.96"/>
    <n v="3377.93"/>
    <n v="10219.59"/>
    <n v="0"/>
    <n v="19970.48"/>
    <n v="6213.79"/>
    <n v="0"/>
    <n v="2368.5"/>
    <n v="74"/>
    <n v="8656.2900000000009"/>
    <n v="5316.99"/>
    <n v="0"/>
    <n v="5967.913333333333"/>
    <n v="5967.913333333333"/>
    <n v="1688.9649999999999"/>
    <n v="6294.0450000000001"/>
    <n v="37"/>
    <n v="8656.2900000000009"/>
    <n v="0"/>
  </r>
  <r>
    <x v="0"/>
    <s v="A"/>
    <n v="40303"/>
    <s v=" "/>
    <s v="Financial Aid Graduate "/>
    <x v="20"/>
    <s v="FC_105_FS_000001"/>
    <x v="76"/>
    <n v="0"/>
    <n v="0"/>
    <n v="251"/>
    <n v="0"/>
    <n v="251"/>
    <n v="6207.79"/>
    <n v="-4074.79"/>
    <n v="9158.5800000000017"/>
    <n v="0"/>
    <n v="11291.580000000002"/>
    <n v="19371.88"/>
    <n v="-4334.47"/>
    <n v="8526.5566666666673"/>
    <n v="8526.5566666666673"/>
    <n v="-2037.395"/>
    <n v="4704.7900000000009"/>
    <n v="0"/>
    <n v="11291.580000000002"/>
    <n v="0"/>
  </r>
  <r>
    <x v="0"/>
    <s v="A"/>
    <n v="40303"/>
    <s v=" "/>
    <s v="Financial Aid Graduate "/>
    <x v="20"/>
    <s v="FC_105_FS_000001"/>
    <x v="34"/>
    <n v="0"/>
    <n v="2500"/>
    <n v="0"/>
    <n v="0"/>
    <n v="2500"/>
    <n v="0"/>
    <n v="0"/>
    <n v="0"/>
    <n v="0"/>
    <n v="0"/>
    <n v="0"/>
    <n v="0"/>
    <n v="0"/>
    <n v="0"/>
    <n v="1250"/>
    <n v="0"/>
    <n v="0"/>
    <n v="0"/>
    <n v="0"/>
  </r>
  <r>
    <x v="0"/>
    <s v="A"/>
    <n v="40303"/>
    <s v=" "/>
    <s v="Financial Aid Graduate "/>
    <x v="20"/>
    <s v="FC_105_FS_000001"/>
    <x v="77"/>
    <n v="0"/>
    <n v="0"/>
    <n v="0"/>
    <n v="0"/>
    <n v="0"/>
    <n v="0"/>
    <n v="0"/>
    <n v="0"/>
    <n v="0"/>
    <n v="0"/>
    <n v="2673.47"/>
    <n v="0"/>
    <n v="891.15666666666664"/>
    <n v="891.15666666666664"/>
    <n v="0"/>
    <n v="0"/>
    <n v="0"/>
    <n v="0"/>
    <n v="0"/>
  </r>
  <r>
    <x v="0"/>
    <s v="A"/>
    <n v="40303"/>
    <s v=" "/>
    <s v="Financial Aid Graduate "/>
    <x v="20"/>
    <s v="FC_105_FS_000001"/>
    <x v="78"/>
    <n v="1992.75"/>
    <n v="0"/>
    <n v="4389.5"/>
    <n v="0"/>
    <n v="6382.25"/>
    <n v="0"/>
    <n v="0"/>
    <n v="0"/>
    <n v="0"/>
    <n v="0"/>
    <n v="0"/>
    <n v="0"/>
    <n v="664.25"/>
    <n v="664.25"/>
    <n v="0"/>
    <n v="2194.75"/>
    <n v="0"/>
    <n v="0"/>
    <n v="0"/>
  </r>
  <r>
    <x v="0"/>
    <s v="A"/>
    <n v="40303"/>
    <s v=" "/>
    <s v="Financial Aid Graduate "/>
    <x v="20"/>
    <s v="FC_105_FS_000001"/>
    <x v="79"/>
    <n v="0"/>
    <n v="0"/>
    <n v="3338"/>
    <n v="0"/>
    <n v="3338"/>
    <n v="0"/>
    <n v="0"/>
    <n v="0"/>
    <n v="0"/>
    <n v="0"/>
    <n v="6461.86"/>
    <n v="3.95"/>
    <n v="2153.9533333333334"/>
    <n v="2153.9533333333334"/>
    <n v="0"/>
    <n v="1669"/>
    <n v="0"/>
    <n v="0"/>
    <n v="0"/>
  </r>
  <r>
    <x v="0"/>
    <s v="A"/>
    <n v="40303"/>
    <s v=" "/>
    <s v="Financial Aid Graduate "/>
    <x v="20"/>
    <s v="FC_105_FS_000001"/>
    <x v="8"/>
    <n v="10634.2"/>
    <n v="536"/>
    <n v="13882.35"/>
    <n v="0"/>
    <n v="25052.550000000003"/>
    <n v="0"/>
    <n v="0"/>
    <n v="0"/>
    <n v="0"/>
    <n v="0"/>
    <n v="16838.87"/>
    <n v="5604.64"/>
    <n v="9157.69"/>
    <n v="9157.69"/>
    <n v="268"/>
    <n v="6941.1750000000002"/>
    <n v="0"/>
    <n v="0"/>
    <n v="0"/>
  </r>
  <r>
    <x v="0"/>
    <s v="A"/>
    <n v="40303"/>
    <s v=" "/>
    <s v="Financial Aid Graduate "/>
    <x v="20"/>
    <s v="FC_105_FS_000001"/>
    <x v="80"/>
    <n v="0"/>
    <n v="0"/>
    <n v="0"/>
    <n v="0"/>
    <n v="0"/>
    <n v="0"/>
    <n v="0"/>
    <n v="3271.16"/>
    <n v="0"/>
    <n v="3271.16"/>
    <n v="0"/>
    <n v="0"/>
    <n v="0"/>
    <n v="0"/>
    <n v="0"/>
    <n v="1635.58"/>
    <n v="0"/>
    <n v="3271.16"/>
    <n v="0"/>
  </r>
  <r>
    <x v="0"/>
    <s v="A"/>
    <n v="40303"/>
    <s v=" "/>
    <s v="Financial Aid Graduate "/>
    <x v="20"/>
    <s v="FC_105_FS_000001"/>
    <x v="36"/>
    <n v="0"/>
    <n v="306"/>
    <n v="6069.9"/>
    <n v="0"/>
    <n v="6375.9"/>
    <n v="4865.79"/>
    <n v="0"/>
    <n v="0"/>
    <n v="0"/>
    <n v="4865.79"/>
    <n v="0"/>
    <n v="0"/>
    <n v="1621.93"/>
    <n v="1621.93"/>
    <n v="153"/>
    <n v="3034.95"/>
    <n v="0"/>
    <n v="4865.79"/>
    <n v="0"/>
  </r>
  <r>
    <x v="0"/>
    <s v="A"/>
    <n v="40303"/>
    <s v=" "/>
    <s v="Financial Aid Graduate "/>
    <x v="20"/>
    <s v="FC_105_FS_000001"/>
    <x v="37"/>
    <n v="0"/>
    <n v="0"/>
    <n v="0"/>
    <n v="0"/>
    <n v="0"/>
    <n v="0"/>
    <n v="0"/>
    <n v="0"/>
    <n v="32.75"/>
    <n v="32.75"/>
    <n v="5249.47"/>
    <n v="4415.47"/>
    <n v="1749.8233333333335"/>
    <n v="1749.8233333333335"/>
    <n v="0"/>
    <n v="0"/>
    <n v="16.375"/>
    <n v="32.75"/>
    <n v="0"/>
  </r>
  <r>
    <x v="0"/>
    <s v="A"/>
    <n v="40303"/>
    <s v=" "/>
    <s v="Financial Aid Graduate "/>
    <x v="20"/>
    <s v="FC_105_FS_000001"/>
    <x v="81"/>
    <n v="0"/>
    <n v="0"/>
    <n v="4156.7299999999996"/>
    <n v="0"/>
    <n v="4156.7299999999996"/>
    <n v="0"/>
    <n v="0"/>
    <n v="0"/>
    <n v="0"/>
    <n v="0"/>
    <n v="0"/>
    <n v="3369.82"/>
    <n v="0"/>
    <n v="0"/>
    <n v="0"/>
    <n v="2078.3649999999998"/>
    <n v="0"/>
    <n v="0"/>
    <n v="0"/>
  </r>
  <r>
    <x v="0"/>
    <s v="A"/>
    <n v="40303"/>
    <s v=" "/>
    <s v="Financial Aid Graduate "/>
    <x v="20"/>
    <s v="FC_105_FS_000001"/>
    <x v="9"/>
    <n v="0"/>
    <n v="1750"/>
    <n v="750"/>
    <n v="300"/>
    <n v="2800"/>
    <n v="300"/>
    <n v="2000"/>
    <n v="750"/>
    <n v="750"/>
    <n v="3800"/>
    <n v="250"/>
    <n v="4915.47"/>
    <n v="183.33333333333334"/>
    <n v="183.33333333333334"/>
    <n v="1875"/>
    <n v="750"/>
    <n v="525"/>
    <n v="3800"/>
    <n v="0"/>
  </r>
  <r>
    <x v="0"/>
    <s v="A"/>
    <n v="40303"/>
    <s v=" "/>
    <s v="Financial Aid Graduate "/>
    <x v="20"/>
    <s v="FC_105_FS_000001"/>
    <x v="82"/>
    <n v="2000"/>
    <n v="250"/>
    <n v="500"/>
    <n v="250"/>
    <n v="3000"/>
    <n v="0"/>
    <n v="0"/>
    <n v="0"/>
    <n v="1000"/>
    <n v="1000"/>
    <n v="0"/>
    <n v="0"/>
    <n v="666.66666666666663"/>
    <n v="666.66666666666663"/>
    <n v="125"/>
    <n v="250"/>
    <n v="625"/>
    <n v="1000"/>
    <n v="0"/>
  </r>
  <r>
    <x v="0"/>
    <s v="A"/>
    <n v="40303"/>
    <s v=" "/>
    <s v="Financial Aid Graduate "/>
    <x v="20"/>
    <s v="FC_105_FS_000001"/>
    <x v="83"/>
    <n v="0"/>
    <n v="2250"/>
    <n v="0"/>
    <n v="2250"/>
    <n v="4500"/>
    <n v="0"/>
    <n v="1750"/>
    <n v="250"/>
    <n v="0"/>
    <n v="2000"/>
    <n v="0"/>
    <n v="0"/>
    <n v="0"/>
    <n v="0"/>
    <n v="2000"/>
    <n v="125"/>
    <n v="1125"/>
    <n v="2000"/>
    <n v="0"/>
  </r>
  <r>
    <x v="0"/>
    <s v="A"/>
    <n v="40303"/>
    <s v=" "/>
    <s v="Financial Aid Graduate "/>
    <x v="20"/>
    <s v="FC_105_FS_000001"/>
    <x v="10"/>
    <n v="0"/>
    <n v="0"/>
    <n v="1020"/>
    <n v="500"/>
    <n v="1520"/>
    <n v="13087.109999999999"/>
    <n v="5836.23"/>
    <n v="17929.28"/>
    <n v="200"/>
    <n v="37052.619999999995"/>
    <n v="-1996.48"/>
    <n v="2245.23"/>
    <n v="3696.8766666666666"/>
    <n v="3696.8766666666666"/>
    <n v="2918.1149999999998"/>
    <n v="9474.64"/>
    <n v="350"/>
    <n v="37052.619999999995"/>
    <n v="0"/>
  </r>
  <r>
    <x v="0"/>
    <s v="A"/>
    <n v="40303"/>
    <s v=" "/>
    <s v="Financial Aid Graduate "/>
    <x v="20"/>
    <s v="FC_105_FS_000001"/>
    <x v="84"/>
    <n v="21658.52"/>
    <n v="-13718.06"/>
    <n v="4141.7299999999996"/>
    <n v="-12082.19"/>
    <n v="0"/>
    <n v="0"/>
    <n v="0"/>
    <n v="0"/>
    <n v="0"/>
    <n v="0"/>
    <n v="0"/>
    <n v="0"/>
    <n v="7219.5066666666671"/>
    <n v="7219.5066666666671"/>
    <n v="-6859.03"/>
    <n v="2070.8649999999998"/>
    <n v="-6041.0950000000003"/>
    <n v="0"/>
    <n v="0"/>
  </r>
  <r>
    <x v="0"/>
    <s v="A"/>
    <n v="40303"/>
    <s v=" "/>
    <s v="Financial Aid Graduate "/>
    <x v="20"/>
    <s v="FC_105_FS_000001"/>
    <x v="85"/>
    <n v="0"/>
    <n v="1642.75"/>
    <n v="1409.98"/>
    <n v="0"/>
    <n v="3052.73"/>
    <n v="0"/>
    <n v="261"/>
    <n v="0"/>
    <n v="0"/>
    <n v="261"/>
    <n v="0"/>
    <n v="0"/>
    <n v="0"/>
    <n v="0"/>
    <n v="951.875"/>
    <n v="704.99"/>
    <n v="0"/>
    <n v="261"/>
    <n v="0"/>
  </r>
  <r>
    <x v="0"/>
    <s v="A"/>
    <n v="40303"/>
    <s v=" "/>
    <s v="Financial Aid Graduate "/>
    <x v="20"/>
    <s v="FC_105_FS_000001"/>
    <x v="86"/>
    <n v="7004.8799999999992"/>
    <n v="-4067.73"/>
    <n v="0"/>
    <n v="0"/>
    <n v="2937.1499999999992"/>
    <n v="0"/>
    <n v="2036.21"/>
    <n v="2519.25"/>
    <n v="0"/>
    <n v="4555.46"/>
    <n v="0"/>
    <n v="0"/>
    <n v="2334.9599999999996"/>
    <n v="2334.9599999999996"/>
    <n v="-1015.76"/>
    <n v="1259.625"/>
    <n v="0"/>
    <n v="4555.46"/>
    <n v="0"/>
  </r>
  <r>
    <x v="0"/>
    <s v="A"/>
    <n v="40303"/>
    <s v=" "/>
    <s v="Financial Aid Graduate "/>
    <x v="20"/>
    <s v="FC_105_FS_000001"/>
    <x v="87"/>
    <n v="4406.8999999999996"/>
    <n v="0"/>
    <n v="1938.87"/>
    <n v="251"/>
    <n v="6596.7699999999995"/>
    <n v="4263.79"/>
    <n v="40"/>
    <n v="6236.6"/>
    <n v="-8640.58"/>
    <n v="1899.8099999999995"/>
    <n v="0"/>
    <n v="0"/>
    <n v="2890.2299999999996"/>
    <n v="2890.2299999999996"/>
    <n v="20"/>
    <n v="4087.7350000000001"/>
    <n v="-4194.79"/>
    <n v="1899.8099999999995"/>
    <n v="0"/>
  </r>
  <r>
    <x v="0"/>
    <s v="A"/>
    <n v="40303"/>
    <s v=" "/>
    <s v="Financial Aid Graduate "/>
    <x v="20"/>
    <s v="FC_105_FS_000001"/>
    <x v="38"/>
    <n v="4409.7299999999996"/>
    <n v="0"/>
    <n v="0"/>
    <n v="0"/>
    <n v="4409.7299999999996"/>
    <n v="261"/>
    <n v="261"/>
    <n v="3038.79"/>
    <n v="0"/>
    <n v="3560.79"/>
    <n v="21125.190000000002"/>
    <n v="0"/>
    <n v="8598.6400000000012"/>
    <n v="8598.6400000000012"/>
    <n v="130.5"/>
    <n v="1519.395"/>
    <n v="0"/>
    <n v="3560.79"/>
    <n v="0"/>
  </r>
  <r>
    <x v="0"/>
    <s v="A"/>
    <n v="40303"/>
    <s v=" "/>
    <s v="Financial Aid Graduate "/>
    <x v="20"/>
    <s v="FC_105_FS_000001"/>
    <x v="14"/>
    <n v="4680"/>
    <n v="0"/>
    <n v="5859.98"/>
    <n v="7900"/>
    <n v="18439.98"/>
    <n v="3742"/>
    <n v="0"/>
    <n v="3742"/>
    <n v="7900"/>
    <n v="15384"/>
    <n v="3798"/>
    <n v="0"/>
    <n v="4073.3333333333335"/>
    <n v="4073.3333333333335"/>
    <n v="0"/>
    <n v="4800.99"/>
    <n v="7900"/>
    <n v="15384"/>
    <n v="0"/>
  </r>
  <r>
    <x v="0"/>
    <s v="A"/>
    <n v="40303"/>
    <s v=" "/>
    <s v="Financial Aid Graduate "/>
    <x v="20"/>
    <s v="FC_105_FS_000001"/>
    <x v="15"/>
    <n v="0"/>
    <n v="0"/>
    <n v="24700"/>
    <n v="-1300"/>
    <n v="23400"/>
    <n v="445.49"/>
    <n v="0"/>
    <n v="0"/>
    <n v="0"/>
    <n v="445.49"/>
    <n v="0"/>
    <n v="0"/>
    <n v="148.49666666666667"/>
    <n v="148.49666666666667"/>
    <n v="0"/>
    <n v="12350"/>
    <n v="-650"/>
    <n v="445.49"/>
    <n v="0"/>
  </r>
  <r>
    <x v="0"/>
    <s v="A"/>
    <n v="40303"/>
    <s v=" "/>
    <s v="Financial Aid Graduate "/>
    <x v="20"/>
    <s v="FC_105_FS_000001"/>
    <x v="39"/>
    <n v="17035.98"/>
    <n v="1386"/>
    <n v="17015.23"/>
    <n v="0"/>
    <n v="35437.21"/>
    <n v="13003.06"/>
    <n v="-3271.16"/>
    <n v="10347.9"/>
    <n v="0"/>
    <n v="20079.8"/>
    <n v="11778.23"/>
    <n v="1698.82"/>
    <n v="13939.090000000002"/>
    <n v="13939.090000000002"/>
    <n v="-942.57999999999993"/>
    <n v="13681.564999999999"/>
    <n v="0"/>
    <n v="20079.8"/>
    <n v="0"/>
  </r>
  <r>
    <x v="0"/>
    <s v="A"/>
    <n v="40303"/>
    <s v=" "/>
    <s v="Financial Aid Graduate "/>
    <x v="20"/>
    <s v="FC_105_FS_000001"/>
    <x v="88"/>
    <n v="4800.7299999999996"/>
    <n v="0"/>
    <n v="5204.7299999999996"/>
    <n v="0"/>
    <n v="10005.459999999999"/>
    <n v="0"/>
    <n v="0"/>
    <n v="0"/>
    <n v="0"/>
    <n v="0"/>
    <n v="0"/>
    <n v="0"/>
    <n v="1600.2433333333331"/>
    <n v="1600.2433333333331"/>
    <n v="0"/>
    <n v="2602.3649999999998"/>
    <n v="0"/>
    <n v="0"/>
    <n v="0"/>
  </r>
  <r>
    <x v="0"/>
    <s v="A"/>
    <n v="40303"/>
    <s v=" "/>
    <s v="Financial Aid Graduate "/>
    <x v="20"/>
    <s v="FC_105_FS_000001"/>
    <x v="12"/>
    <n v="29555.5"/>
    <n v="0"/>
    <n v="30555.5"/>
    <n v="0"/>
    <n v="60111"/>
    <n v="43137.5"/>
    <n v="0"/>
    <n v="40137.5"/>
    <n v="0"/>
    <n v="83275"/>
    <n v="52050"/>
    <n v="0"/>
    <n v="41581"/>
    <n v="41581"/>
    <n v="0"/>
    <n v="35346.5"/>
    <n v="0"/>
    <n v="83275"/>
    <n v="0"/>
  </r>
  <r>
    <x v="0"/>
    <s v="A"/>
    <n v="40303"/>
    <s v=" "/>
    <s v="Financial Aid Graduate "/>
    <x v="20"/>
    <s v="FC_105_FS_000001"/>
    <x v="40"/>
    <n v="0"/>
    <n v="0"/>
    <n v="0"/>
    <n v="0"/>
    <n v="0"/>
    <n v="0"/>
    <n v="0"/>
    <n v="0"/>
    <n v="0"/>
    <n v="0"/>
    <n v="0"/>
    <n v="4000"/>
    <n v="0"/>
    <n v="0"/>
    <n v="0"/>
    <n v="0"/>
    <n v="0"/>
    <n v="0"/>
    <n v="0"/>
  </r>
  <r>
    <x v="0"/>
    <s v="A"/>
    <n v="40303"/>
    <s v=" "/>
    <s v="Financial Aid Graduate "/>
    <x v="20"/>
    <s v="FC_105_FS_000001"/>
    <x v="89"/>
    <n v="2966.73"/>
    <n v="0"/>
    <n v="4156.7299999999996"/>
    <n v="0"/>
    <n v="7123.4599999999991"/>
    <n v="4074.79"/>
    <n v="34"/>
    <n v="4519.79"/>
    <n v="0"/>
    <n v="8628.58"/>
    <n v="4436.47"/>
    <n v="0"/>
    <n v="3825.9966666666674"/>
    <n v="3825.9966666666674"/>
    <n v="17"/>
    <n v="4338.26"/>
    <n v="0"/>
    <n v="8628.58"/>
    <n v="0"/>
  </r>
  <r>
    <x v="0"/>
    <s v="A"/>
    <n v="40303"/>
    <s v=" "/>
    <s v="Financial Aid Graduate "/>
    <x v="20"/>
    <s v="FC_105_FS_000001"/>
    <x v="90"/>
    <n v="0"/>
    <n v="0"/>
    <n v="0"/>
    <n v="0"/>
    <n v="0"/>
    <n v="0"/>
    <n v="0"/>
    <n v="0"/>
    <n v="0"/>
    <n v="0"/>
    <n v="4436.47"/>
    <n v="0"/>
    <n v="1478.8233333333335"/>
    <n v="1478.8233333333335"/>
    <n v="0"/>
    <n v="0"/>
    <n v="0"/>
    <n v="0"/>
    <n v="0"/>
  </r>
  <r>
    <x v="0"/>
    <s v="A"/>
    <n v="40303"/>
    <s v=" "/>
    <s v="Financial Aid Graduate "/>
    <x v="20"/>
    <s v="FC_105_FS_000001"/>
    <x v="41"/>
    <n v="13546.92"/>
    <n v="0"/>
    <n v="11280.19"/>
    <n v="0"/>
    <n v="24827.11"/>
    <n v="0"/>
    <n v="18618.16"/>
    <n v="14993.37"/>
    <n v="783"/>
    <n v="34394.53"/>
    <n v="0"/>
    <n v="0"/>
    <n v="4515.6400000000003"/>
    <n v="4515.6400000000003"/>
    <n v="9309.08"/>
    <n v="13136.78"/>
    <n v="391.5"/>
    <n v="34394.53"/>
    <n v="0"/>
  </r>
  <r>
    <x v="0"/>
    <s v="A"/>
    <n v="40303"/>
    <s v=" "/>
    <s v="Financial Aid Graduate "/>
    <x v="20"/>
    <s v="FC_105_FS_000001"/>
    <x v="42"/>
    <n v="28668.26"/>
    <n v="0"/>
    <n v="26606.959999999999"/>
    <n v="1656"/>
    <n v="56931.22"/>
    <n v="25823.8"/>
    <n v="-944.19"/>
    <n v="13622.82"/>
    <n v="2883.5"/>
    <n v="41385.93"/>
    <n v="4783.82"/>
    <n v="0"/>
    <n v="19758.626666666667"/>
    <n v="19758.626666666667"/>
    <n v="-472.09500000000003"/>
    <n v="20114.89"/>
    <n v="2269.75"/>
    <n v="41385.93"/>
    <n v="0"/>
  </r>
  <r>
    <x v="0"/>
    <s v="A"/>
    <n v="40303"/>
    <s v=" "/>
    <s v="Financial Aid Graduate "/>
    <x v="20"/>
    <s v="FC_105_FS_000001"/>
    <x v="91"/>
    <n v="7505.46"/>
    <n v="0"/>
    <n v="8313.4599999999991"/>
    <n v="0"/>
    <n v="15818.919999999998"/>
    <n v="0"/>
    <n v="0"/>
    <n v="0"/>
    <n v="0"/>
    <n v="0"/>
    <n v="4436.47"/>
    <n v="0"/>
    <n v="3980.6433333333334"/>
    <n v="3980.6433333333334"/>
    <n v="0"/>
    <n v="4156.7299999999996"/>
    <n v="0"/>
    <n v="0"/>
    <n v="0"/>
  </r>
  <r>
    <x v="0"/>
    <s v="A"/>
    <n v="40303"/>
    <s v=" "/>
    <s v="Financial Aid Graduate "/>
    <x v="20"/>
    <s v="FC_105_FS_000001"/>
    <x v="92"/>
    <n v="3752.73"/>
    <n v="0"/>
    <n v="4156.7299999999996"/>
    <n v="0"/>
    <n v="7909.4599999999991"/>
    <n v="4074.79"/>
    <n v="0"/>
    <n v="4485.79"/>
    <n v="0"/>
    <n v="8560.58"/>
    <n v="4415.47"/>
    <n v="21"/>
    <n v="4080.9966666666674"/>
    <n v="4080.9966666666674"/>
    <n v="0"/>
    <n v="4321.26"/>
    <n v="0"/>
    <n v="8560.58"/>
    <n v="0"/>
  </r>
  <r>
    <x v="0"/>
    <s v="A"/>
    <n v="40303"/>
    <s v=" "/>
    <s v="Financial Aid Graduate "/>
    <x v="20"/>
    <s v="FC_105_FS_000001"/>
    <x v="93"/>
    <n v="2932.73"/>
    <n v="0"/>
    <n v="2932.73"/>
    <n v="0"/>
    <n v="5865.46"/>
    <n v="14147.560000000001"/>
    <n v="0"/>
    <n v="14202.580000000002"/>
    <n v="0"/>
    <n v="28350.140000000003"/>
    <n v="14944.59"/>
    <n v="0"/>
    <n v="10674.960000000001"/>
    <n v="10674.960000000001"/>
    <n v="0"/>
    <n v="8567.6550000000007"/>
    <n v="0"/>
    <n v="28350.140000000003"/>
    <n v="0"/>
  </r>
  <r>
    <x v="0"/>
    <s v="A"/>
    <n v="40303"/>
    <s v=" "/>
    <s v="Financial Aid Graduate "/>
    <x v="20"/>
    <s v="FC_105_FS_000001"/>
    <x v="44"/>
    <n v="3019.58"/>
    <n v="0"/>
    <n v="5156.7299999999996"/>
    <n v="1750"/>
    <n v="9926.31"/>
    <n v="4133.79"/>
    <n v="0"/>
    <n v="4299.79"/>
    <n v="0"/>
    <n v="8433.58"/>
    <n v="0"/>
    <n v="0"/>
    <n v="2384.4566666666665"/>
    <n v="2384.4566666666665"/>
    <n v="0"/>
    <n v="4728.26"/>
    <n v="875"/>
    <n v="8433.58"/>
    <n v="0"/>
  </r>
  <r>
    <x v="0"/>
    <s v="A"/>
    <n v="40303"/>
    <s v=" "/>
    <s v="Financial Aid Graduate "/>
    <x v="20"/>
    <s v="FC_105_FS_000001"/>
    <x v="94"/>
    <n v="3752.73"/>
    <n v="0"/>
    <n v="2957.73"/>
    <n v="0"/>
    <n v="6710.46"/>
    <n v="4263.79"/>
    <n v="0"/>
    <n v="4296.79"/>
    <n v="0"/>
    <n v="8560.58"/>
    <n v="8412.59"/>
    <n v="514.35"/>
    <n v="5476.37"/>
    <n v="5476.37"/>
    <n v="0"/>
    <n v="3627.26"/>
    <n v="0"/>
    <n v="8560.58"/>
    <n v="0"/>
  </r>
  <r>
    <x v="0"/>
    <s v="A"/>
    <n v="40303"/>
    <s v=" "/>
    <s v="Financial Aid Graduate "/>
    <x v="20"/>
    <s v="FC_105_FS_000001"/>
    <x v="45"/>
    <n v="0"/>
    <n v="0"/>
    <n v="0"/>
    <n v="0"/>
    <n v="0"/>
    <n v="4173.49"/>
    <n v="0"/>
    <n v="4519.79"/>
    <n v="715.19"/>
    <n v="9408.4699999999993"/>
    <n v="0"/>
    <n v="0"/>
    <n v="1391.1633333333332"/>
    <n v="1391.1633333333332"/>
    <n v="0"/>
    <n v="2259.895"/>
    <n v="357.59500000000003"/>
    <n v="9408.4699999999993"/>
    <n v="0"/>
  </r>
  <r>
    <x v="0"/>
    <s v="A"/>
    <n v="40303"/>
    <s v=" "/>
    <s v="Financial Aid Graduate "/>
    <x v="20"/>
    <s v="FC_105_FS_000001"/>
    <x v="95"/>
    <n v="0"/>
    <n v="0"/>
    <n v="0"/>
    <n v="0"/>
    <n v="0"/>
    <n v="5790.79"/>
    <n v="475.21"/>
    <n v="6474"/>
    <n v="0"/>
    <n v="12740"/>
    <n v="0"/>
    <n v="0"/>
    <n v="1930.2633333333333"/>
    <n v="1930.2633333333333"/>
    <n v="237.60499999999999"/>
    <n v="3237"/>
    <n v="0"/>
    <n v="12740"/>
    <n v="0"/>
  </r>
  <r>
    <x v="0"/>
    <s v="A"/>
    <n v="40303"/>
    <s v=" "/>
    <s v="Financial Aid Graduate "/>
    <x v="20"/>
    <s v="FC_105_FS_000001"/>
    <x v="46"/>
    <n v="6205.98"/>
    <n v="4456.57"/>
    <n v="5800.98"/>
    <n v="7289"/>
    <n v="23752.53"/>
    <n v="3241.22"/>
    <n v="3240"/>
    <n v="3822.2400000000007"/>
    <n v="3193.22"/>
    <n v="13496.679999999998"/>
    <n v="486"/>
    <n v="0"/>
    <n v="3311.0666666666662"/>
    <n v="3311.0666666666662"/>
    <n v="3848.2849999999999"/>
    <n v="4811.6100000000006"/>
    <n v="5241.1099999999997"/>
    <n v="13496.679999999998"/>
    <n v="0"/>
  </r>
  <r>
    <x v="0"/>
    <s v="A"/>
    <n v="40303"/>
    <s v=" "/>
    <s v="Financial Aid Graduate "/>
    <x v="20"/>
    <s v="FC_105_FS_000001"/>
    <x v="47"/>
    <n v="5792.67"/>
    <n v="0"/>
    <n v="1920.6"/>
    <n v="12900.09"/>
    <n v="20613.36"/>
    <n v="8675"/>
    <n v="0"/>
    <n v="3875.79"/>
    <n v="10103.640000000001"/>
    <n v="22654.43"/>
    <n v="7308.4699999999993"/>
    <n v="4415.47"/>
    <n v="7258.7133333333331"/>
    <n v="7258.7133333333331"/>
    <n v="0"/>
    <n v="2898.1949999999997"/>
    <n v="11501.865000000002"/>
    <n v="22654.43"/>
    <n v="0"/>
  </r>
  <r>
    <x v="0"/>
    <s v="A"/>
    <n v="40303"/>
    <s v=" "/>
    <s v="Financial Aid Graduate "/>
    <x v="20"/>
    <s v="FC_105_FS_000001"/>
    <x v="48"/>
    <n v="0"/>
    <n v="3851.43"/>
    <n v="4190.7299999999996"/>
    <n v="0"/>
    <n v="8042.16"/>
    <n v="4108.79"/>
    <n v="9"/>
    <n v="3726.49"/>
    <n v="0"/>
    <n v="7844.28"/>
    <n v="0"/>
    <n v="0"/>
    <n v="1369.5966666666666"/>
    <n v="1369.5966666666666"/>
    <n v="1930.2149999999999"/>
    <n v="3958.6099999999997"/>
    <n v="0"/>
    <n v="7844.28"/>
    <n v="0"/>
  </r>
  <r>
    <x v="0"/>
    <s v="A"/>
    <n v="40303"/>
    <s v=" "/>
    <s v="Financial Aid Graduate "/>
    <x v="20"/>
    <s v="FC_105_FS_000001"/>
    <x v="96"/>
    <n v="7001.16"/>
    <n v="0"/>
    <n v="7108.2599999999993"/>
    <n v="0"/>
    <n v="14109.419999999998"/>
    <n v="0"/>
    <n v="0"/>
    <n v="0"/>
    <n v="0"/>
    <n v="0"/>
    <n v="0"/>
    <n v="0"/>
    <n v="2333.7199999999998"/>
    <n v="2333.7199999999998"/>
    <n v="0"/>
    <n v="3554.1299999999997"/>
    <n v="0"/>
    <n v="0"/>
    <n v="0"/>
  </r>
  <r>
    <x v="0"/>
    <s v="A"/>
    <n v="40303"/>
    <s v=" "/>
    <s v="Financial Aid Graduate "/>
    <x v="20"/>
    <s v="FC_105_FS_000001"/>
    <x v="97"/>
    <n v="3851.43"/>
    <n v="0"/>
    <n v="2937.6800000000012"/>
    <n v="0"/>
    <n v="6789.1100000000006"/>
    <n v="0"/>
    <n v="0"/>
    <n v="0"/>
    <n v="0"/>
    <n v="0"/>
    <n v="4580.17"/>
    <n v="0"/>
    <n v="2810.5333333333333"/>
    <n v="2810.5333333333333"/>
    <n v="0"/>
    <n v="1468.8400000000006"/>
    <n v="0"/>
    <n v="0"/>
    <n v="0"/>
  </r>
  <r>
    <x v="0"/>
    <s v="A"/>
    <n v="40303"/>
    <s v=" "/>
    <s v="Financial Aid Graduate "/>
    <x v="20"/>
    <s v="FC_105_FS_000001"/>
    <x v="49"/>
    <n v="20372.939999999999"/>
    <n v="-625"/>
    <n v="19659.939999999999"/>
    <n v="431.73"/>
    <n v="39839.61"/>
    <n v="3468.27"/>
    <n v="0"/>
    <n v="0"/>
    <n v="0"/>
    <n v="3468.27"/>
    <n v="0"/>
    <n v="0"/>
    <n v="7947.07"/>
    <n v="7947.07"/>
    <n v="-312.5"/>
    <n v="9829.9699999999993"/>
    <n v="215.86500000000001"/>
    <n v="3468.27"/>
    <n v="0"/>
  </r>
  <r>
    <x v="0"/>
    <s v="A"/>
    <n v="40303"/>
    <s v=" "/>
    <s v="Financial Aid Graduate "/>
    <x v="20"/>
    <s v="FC_105_FS_000001"/>
    <x v="50"/>
    <n v="9007.51"/>
    <n v="0"/>
    <n v="4190.7299999999996"/>
    <n v="0"/>
    <n v="13198.24"/>
    <n v="0"/>
    <n v="0"/>
    <n v="0"/>
    <n v="0"/>
    <n v="0"/>
    <n v="0"/>
    <n v="0"/>
    <n v="3002.5033333333336"/>
    <n v="3002.5033333333336"/>
    <n v="0"/>
    <n v="2095.3649999999998"/>
    <n v="0"/>
    <n v="0"/>
    <n v="0"/>
  </r>
  <r>
    <x v="0"/>
    <s v="A"/>
    <n v="40303"/>
    <s v=" "/>
    <s v="Financial Aid Graduate "/>
    <x v="20"/>
    <s v="FC_105_FS_000001"/>
    <x v="51"/>
    <n v="1500"/>
    <n v="1700"/>
    <n v="0"/>
    <n v="1000"/>
    <n v="4200"/>
    <n v="0"/>
    <n v="0"/>
    <n v="0"/>
    <n v="0"/>
    <n v="0"/>
    <n v="0"/>
    <n v="0"/>
    <n v="500"/>
    <n v="500"/>
    <n v="850"/>
    <n v="0"/>
    <n v="500"/>
    <n v="0"/>
    <n v="0"/>
  </r>
  <r>
    <x v="0"/>
    <s v="A"/>
    <n v="40303"/>
    <s v=" "/>
    <s v="Financial Aid Graduate "/>
    <x v="20"/>
    <s v="FC_105_FS_000001"/>
    <x v="52"/>
    <n v="1857.45"/>
    <n v="0"/>
    <n v="3094.58"/>
    <n v="0"/>
    <n v="4952.03"/>
    <n v="3855.79"/>
    <n v="20"/>
    <n v="0"/>
    <n v="0"/>
    <n v="3875.79"/>
    <n v="0"/>
    <n v="0"/>
    <n v="1904.4133333333332"/>
    <n v="1904.4133333333332"/>
    <n v="10"/>
    <n v="1547.29"/>
    <n v="0"/>
    <n v="3875.79"/>
    <n v="0"/>
  </r>
  <r>
    <x v="0"/>
    <s v="A"/>
    <n v="40303"/>
    <s v=" "/>
    <s v="Financial Aid Graduate "/>
    <x v="20"/>
    <s v="FC_105_FS_000001"/>
    <x v="53"/>
    <n v="21797.73"/>
    <n v="1920"/>
    <n v="22750.379999999997"/>
    <n v="75"/>
    <n v="46543.11"/>
    <n v="15275.29"/>
    <n v="7302.7"/>
    <n v="-1368"/>
    <n v="9932"/>
    <n v="31141.99"/>
    <n v="28562.11"/>
    <n v="4925.7"/>
    <n v="21878.376666666667"/>
    <n v="21878.376666666667"/>
    <n v="4611.3500000000004"/>
    <n v="10691.189999999999"/>
    <n v="5003.5"/>
    <n v="31141.99"/>
    <n v="0"/>
  </r>
  <r>
    <x v="0"/>
    <s v="A"/>
    <n v="40303"/>
    <s v=" "/>
    <s v="Financial Aid Graduate "/>
    <x v="20"/>
    <s v="FC_105_FS_000001"/>
    <x v="54"/>
    <n v="0"/>
    <n v="2250"/>
    <n v="2250"/>
    <n v="0"/>
    <n v="4500"/>
    <n v="2364"/>
    <n v="0"/>
    <n v="2364"/>
    <n v="0"/>
    <n v="4728"/>
    <n v="0"/>
    <n v="0"/>
    <n v="788"/>
    <n v="788"/>
    <n v="1125"/>
    <n v="2307"/>
    <n v="0"/>
    <n v="4728"/>
    <n v="0"/>
  </r>
  <r>
    <x v="0"/>
    <s v="A"/>
    <n v="40303"/>
    <s v=" "/>
    <s v="Financial Aid Graduate "/>
    <x v="20"/>
    <s v="FC_105_FS_000001"/>
    <x v="55"/>
    <n v="2986.73"/>
    <n v="0"/>
    <n v="2986.73"/>
    <n v="0"/>
    <n v="5973.46"/>
    <n v="2064.4"/>
    <n v="0"/>
    <n v="2952.3999999999996"/>
    <n v="0"/>
    <n v="5016.7999999999993"/>
    <n v="2218.2399999999998"/>
    <n v="0"/>
    <n v="2423.1233333333334"/>
    <n v="2423.1233333333334"/>
    <n v="0"/>
    <n v="2969.5649999999996"/>
    <n v="0"/>
    <n v="5016.7999999999993"/>
    <n v="0"/>
  </r>
  <r>
    <x v="0"/>
    <s v="A"/>
    <n v="40303"/>
    <s v=" "/>
    <s v="Financial Aid Graduate "/>
    <x v="20"/>
    <s v="FC_105_FS_000001"/>
    <x v="57"/>
    <n v="0"/>
    <n v="0"/>
    <n v="0"/>
    <n v="0"/>
    <n v="0"/>
    <n v="988.65"/>
    <n v="0"/>
    <n v="3767.44"/>
    <n v="0"/>
    <n v="4756.09"/>
    <n v="2372.1999999999998"/>
    <n v="0"/>
    <n v="1120.2833333333333"/>
    <n v="1120.2833333333333"/>
    <n v="0"/>
    <n v="1883.72"/>
    <n v="0"/>
    <n v="4756.09"/>
    <n v="0"/>
  </r>
  <r>
    <x v="0"/>
    <s v="A"/>
    <n v="40303"/>
    <s v=" "/>
    <s v="Financial Aid Graduate "/>
    <x v="20"/>
    <s v="FC_105_FS_000001"/>
    <x v="58"/>
    <n v="6769.4000000000005"/>
    <n v="2287.41"/>
    <n v="5757.62"/>
    <n v="38.79"/>
    <n v="14853.220000000001"/>
    <n v="2574"/>
    <n v="0"/>
    <n v="2574"/>
    <n v="0"/>
    <n v="5148"/>
    <n v="888"/>
    <n v="0"/>
    <n v="3410.4666666666672"/>
    <n v="3410.4666666666672"/>
    <n v="1143.7049999999999"/>
    <n v="4165.8099999999995"/>
    <n v="19.395"/>
    <n v="5148"/>
    <n v="0"/>
  </r>
  <r>
    <x v="0"/>
    <s v="A"/>
    <n v="40303"/>
    <s v=" "/>
    <s v="Financial Aid Graduate "/>
    <x v="20"/>
    <s v="FC_105_FS_000001"/>
    <x v="59"/>
    <n v="2618.0999999999995"/>
    <n v="8952.83"/>
    <n v="9365.2699999999986"/>
    <n v="327.22000000000003"/>
    <n v="21263.42"/>
    <n v="2364"/>
    <n v="0"/>
    <n v="2364"/>
    <n v="0"/>
    <n v="4728"/>
    <n v="3665.67"/>
    <n v="1682.5"/>
    <n v="2882.59"/>
    <n v="2882.59"/>
    <n v="4476.415"/>
    <n v="5864.6349999999993"/>
    <n v="163.61000000000001"/>
    <n v="4728"/>
    <n v="0"/>
  </r>
  <r>
    <x v="0"/>
    <s v="A"/>
    <n v="40303"/>
    <s v=" "/>
    <s v="Financial Aid Graduate "/>
    <x v="20"/>
    <s v="FC_105_FS_000001"/>
    <x v="61"/>
    <n v="0"/>
    <n v="0"/>
    <n v="0"/>
    <n v="0"/>
    <n v="0"/>
    <n v="2064.4"/>
    <n v="0"/>
    <n v="2953.39"/>
    <n v="0"/>
    <n v="5017.79"/>
    <n v="2218.2399999999998"/>
    <n v="0"/>
    <n v="1427.5466666666664"/>
    <n v="1427.5466666666664"/>
    <n v="0"/>
    <n v="1476.6949999999999"/>
    <n v="0"/>
    <n v="5017.79"/>
    <n v="0"/>
  </r>
  <r>
    <x v="0"/>
    <s v="A"/>
    <n v="40303"/>
    <s v=" "/>
    <s v="Financial Aid Graduate "/>
    <x v="20"/>
    <s v="FC_105_FS_000001"/>
    <x v="62"/>
    <n v="0"/>
    <n v="8481.73"/>
    <n v="7812.43"/>
    <n v="0"/>
    <n v="16294.16"/>
    <n v="0"/>
    <n v="0"/>
    <n v="0"/>
    <n v="0"/>
    <n v="0"/>
    <n v="0"/>
    <n v="0"/>
    <n v="0"/>
    <n v="0"/>
    <n v="4240.8649999999998"/>
    <n v="3906.2150000000001"/>
    <n v="0"/>
    <n v="0"/>
    <n v="0"/>
  </r>
  <r>
    <x v="0"/>
    <s v="A"/>
    <n v="40303"/>
    <s v=" "/>
    <s v="Financial Aid Graduate "/>
    <x v="20"/>
    <s v="FC_105_FS_000001"/>
    <x v="63"/>
    <n v="0"/>
    <n v="0"/>
    <n v="0"/>
    <n v="0"/>
    <n v="0"/>
    <n v="0"/>
    <n v="0"/>
    <n v="0"/>
    <n v="1009.78"/>
    <n v="1009.78"/>
    <n v="0"/>
    <n v="0"/>
    <n v="0"/>
    <n v="0"/>
    <n v="0"/>
    <n v="0"/>
    <n v="504.89"/>
    <n v="1009.78"/>
    <n v="0"/>
  </r>
  <r>
    <x v="0"/>
    <s v="A"/>
    <n v="40304"/>
    <s v=" "/>
    <s v="Financial Aid Professional "/>
    <x v="21"/>
    <s v="FC_105_FS_000001"/>
    <x v="18"/>
    <n v="0"/>
    <n v="0"/>
    <n v="0"/>
    <n v="0"/>
    <n v="0"/>
    <n v="3072.79"/>
    <n v="0"/>
    <n v="0"/>
    <n v="6520.7300000000005"/>
    <n v="9593.52"/>
    <n v="0"/>
    <n v="0"/>
    <n v="1024.2633333333333"/>
    <n v="1024.2633333333333"/>
    <n v="0"/>
    <n v="0"/>
    <n v="3260.3650000000002"/>
    <n v="9593.52"/>
    <n v="0"/>
  </r>
  <r>
    <x v="0"/>
    <s v="A"/>
    <n v="40304"/>
    <s v=" "/>
    <s v="Financial Aid Professional "/>
    <x v="21"/>
    <s v="FC_105_FS_000001"/>
    <x v="24"/>
    <n v="19226"/>
    <n v="750"/>
    <n v="23517.86"/>
    <n v="3423.07"/>
    <n v="46916.93"/>
    <n v="24013.9"/>
    <n v="1000"/>
    <n v="25212.89"/>
    <n v="507"/>
    <n v="50733.79"/>
    <n v="24429.739999999998"/>
    <n v="500"/>
    <n v="22556.546666666665"/>
    <n v="22556.546666666665"/>
    <n v="875"/>
    <n v="24365.375"/>
    <n v="1965.0350000000001"/>
    <n v="50733.79"/>
    <n v="0"/>
  </r>
  <r>
    <x v="0"/>
    <s v="A"/>
    <n v="40304"/>
    <s v=" "/>
    <s v="Financial Aid Professional "/>
    <x v="21"/>
    <s v="FC_105_FS_000001"/>
    <x v="23"/>
    <n v="943"/>
    <n v="0"/>
    <n v="0"/>
    <n v="0"/>
    <n v="943"/>
    <n v="0"/>
    <n v="0"/>
    <n v="0"/>
    <n v="0"/>
    <n v="0"/>
    <n v="0"/>
    <n v="0"/>
    <n v="314.33333333333331"/>
    <n v="314.33333333333331"/>
    <n v="0"/>
    <n v="0"/>
    <n v="0"/>
    <n v="0"/>
    <n v="0"/>
  </r>
  <r>
    <x v="0"/>
    <s v="A"/>
    <n v="40304"/>
    <s v=" "/>
    <s v="Financial Aid Professional "/>
    <x v="21"/>
    <s v="FC_105_FS_000001"/>
    <x v="71"/>
    <n v="0"/>
    <n v="0"/>
    <n v="0"/>
    <n v="0"/>
    <n v="0"/>
    <n v="5901.79"/>
    <n v="0"/>
    <n v="6312.79"/>
    <n v="-6520.73"/>
    <n v="5693.85"/>
    <n v="0"/>
    <n v="0"/>
    <n v="1967.2633333333333"/>
    <n v="1967.2633333333333"/>
    <n v="0"/>
    <n v="3156.395"/>
    <n v="-3260.3649999999998"/>
    <n v="5693.85"/>
    <n v="0"/>
  </r>
  <r>
    <x v="0"/>
    <s v="A"/>
    <n v="40304"/>
    <s v=" "/>
    <s v="Financial Aid Professional "/>
    <x v="21"/>
    <s v="FC_105_FS_000001"/>
    <x v="75"/>
    <n v="0"/>
    <n v="0"/>
    <n v="3031.43"/>
    <n v="0"/>
    <n v="3031.43"/>
    <n v="0"/>
    <n v="0"/>
    <n v="4370.79"/>
    <n v="0"/>
    <n v="4370.79"/>
    <n v="0"/>
    <n v="0"/>
    <n v="0"/>
    <n v="0"/>
    <n v="0"/>
    <n v="3701.1099999999997"/>
    <n v="0"/>
    <n v="4370.79"/>
    <n v="0"/>
  </r>
  <r>
    <x v="0"/>
    <s v="A"/>
    <n v="40304"/>
    <s v=" "/>
    <s v="Financial Aid Professional "/>
    <x v="21"/>
    <s v="FC_105_FS_000001"/>
    <x v="12"/>
    <n v="390745.5"/>
    <n v="3500"/>
    <n v="379995.5"/>
    <n v="0"/>
    <n v="774241"/>
    <n v="489900"/>
    <n v="1000"/>
    <n v="524837.5"/>
    <n v="0"/>
    <n v="1015737.5"/>
    <n v="484237.5"/>
    <n v="-10387.5"/>
    <n v="454961"/>
    <n v="454961"/>
    <n v="2250"/>
    <n v="452416.5"/>
    <n v="0"/>
    <n v="1015737.5"/>
    <n v="0"/>
  </r>
  <r>
    <x v="0"/>
    <s v="A"/>
    <n v="40304"/>
    <s v=" "/>
    <s v="Financial Aid Professional "/>
    <x v="21"/>
    <s v="FC_105_FS_000001"/>
    <x v="46"/>
    <n v="972"/>
    <n v="1620"/>
    <n v="2277.02"/>
    <n v="1389"/>
    <n v="6258.02"/>
    <n v="1053"/>
    <n v="0"/>
    <n v="259.20000000000005"/>
    <n v="1312"/>
    <n v="2624.2"/>
    <n v="0"/>
    <n v="0"/>
    <n v="675"/>
    <n v="675"/>
    <n v="810"/>
    <n v="1268.1100000000001"/>
    <n v="1350.5"/>
    <n v="2624.2"/>
    <n v="0"/>
  </r>
  <r>
    <x v="0"/>
    <s v="A"/>
    <n v="40304"/>
    <s v=" "/>
    <s v="Financial Aid Professional "/>
    <x v="21"/>
    <s v="FC_105_FS_000001"/>
    <x v="47"/>
    <n v="27772.370000000003"/>
    <n v="1948.2000000000003"/>
    <n v="33342.770000000004"/>
    <n v="13825.65"/>
    <n v="76888.990000000005"/>
    <n v="17502.79"/>
    <n v="0"/>
    <n v="10593.79"/>
    <n v="4144.67"/>
    <n v="32241.25"/>
    <n v="22695.39"/>
    <n v="494.5"/>
    <n v="22656.850000000002"/>
    <n v="22656.850000000002"/>
    <n v="974.10000000000014"/>
    <n v="21968.280000000002"/>
    <n v="8985.16"/>
    <n v="32241.25"/>
    <n v="0"/>
  </r>
  <r>
    <x v="0"/>
    <s v="A"/>
    <n v="40304"/>
    <s v=" "/>
    <s v="Financial Aid Professional "/>
    <x v="21"/>
    <s v="FC_105_FS_000001"/>
    <x v="61"/>
    <n v="0"/>
    <n v="0"/>
    <n v="0"/>
    <n v="0"/>
    <n v="0"/>
    <n v="15389.74"/>
    <n v="-19.5"/>
    <n v="22393.52"/>
    <n v="383.44"/>
    <n v="38147.200000000004"/>
    <n v="0"/>
    <n v="0"/>
    <n v="5129.913333333333"/>
    <n v="5129.913333333333"/>
    <n v="-9.75"/>
    <n v="11196.76"/>
    <n v="191.72"/>
    <n v="38147.200000000004"/>
    <n v="0"/>
  </r>
  <r>
    <x v="0"/>
    <s v="A"/>
    <n v="40305"/>
    <s v=" "/>
    <s v="Financial Aid Other "/>
    <x v="22"/>
    <s v="FC_105_FS_000001"/>
    <x v="24"/>
    <n v="21000"/>
    <n v="0"/>
    <n v="12000"/>
    <n v="0"/>
    <n v="33000"/>
    <n v="21500"/>
    <n v="-500"/>
    <n v="17500"/>
    <n v="0"/>
    <n v="38500"/>
    <n v="20500"/>
    <n v="0"/>
    <n v="21000"/>
    <n v="21000"/>
    <n v="-250"/>
    <n v="14750"/>
    <n v="0"/>
    <n v="38500"/>
    <n v="0"/>
  </r>
  <r>
    <x v="0"/>
    <s v="A"/>
    <n v="40305"/>
    <s v=" "/>
    <s v="Financial Aid Other "/>
    <x v="22"/>
    <s v="FC_105_FS_000001"/>
    <x v="23"/>
    <n v="0"/>
    <n v="1260.05"/>
    <n v="0"/>
    <n v="0"/>
    <n v="1260.05"/>
    <n v="0"/>
    <n v="0"/>
    <n v="0"/>
    <n v="0"/>
    <n v="0"/>
    <n v="0"/>
    <n v="0"/>
    <n v="0"/>
    <n v="0"/>
    <n v="630.02499999999998"/>
    <n v="0"/>
    <n v="0"/>
    <n v="0"/>
    <n v="0"/>
  </r>
  <r>
    <x v="0"/>
    <s v="A"/>
    <n v="40305"/>
    <s v=" "/>
    <s v="Financial Aid Other "/>
    <x v="22"/>
    <s v="FC_105_FS_000001"/>
    <x v="47"/>
    <n v="0"/>
    <n v="4865.8500000000004"/>
    <n v="1828.79"/>
    <n v="4261.96"/>
    <n v="10956.6"/>
    <n v="2155.7600000000002"/>
    <n v="3352.95"/>
    <n v="2846.3"/>
    <n v="1874.0700000000002"/>
    <n v="10229.08"/>
    <n v="1130.18"/>
    <n v="2200.88"/>
    <n v="1095.3133333333335"/>
    <n v="1095.3133333333335"/>
    <n v="4109.3999999999996"/>
    <n v="2337.5450000000001"/>
    <n v="3068.0150000000003"/>
    <n v="10229.08"/>
    <n v="0"/>
  </r>
  <r>
    <x v="0"/>
    <s v="A"/>
    <n v="40305"/>
    <s v=" "/>
    <s v="Financial Aid Other "/>
    <x v="22"/>
    <s v="FC_105_FS_000001"/>
    <x v="51"/>
    <n v="4129.2700000000004"/>
    <n v="36.11"/>
    <n v="0"/>
    <n v="0"/>
    <n v="4165.38"/>
    <n v="0"/>
    <n v="0"/>
    <n v="0"/>
    <n v="0"/>
    <n v="0"/>
    <n v="0"/>
    <n v="0"/>
    <n v="1376.4233333333334"/>
    <n v="1376.4233333333334"/>
    <n v="18.055"/>
    <n v="0"/>
    <n v="0"/>
    <n v="0"/>
    <n v="0"/>
  </r>
  <r>
    <x v="0"/>
    <s v="A"/>
    <n v="40305"/>
    <s v=" "/>
    <s v="Financial Aid Other "/>
    <x v="22"/>
    <s v="FC_105_FS_000001"/>
    <x v="52"/>
    <n v="3433.31"/>
    <n v="0"/>
    <n v="0"/>
    <n v="0"/>
    <n v="3433.31"/>
    <n v="0"/>
    <n v="0"/>
    <n v="0"/>
    <n v="0"/>
    <n v="0"/>
    <n v="0"/>
    <n v="0"/>
    <n v="1144.4366666666667"/>
    <n v="1144.4366666666667"/>
    <n v="0"/>
    <n v="0"/>
    <n v="0"/>
    <n v="0"/>
    <n v="0"/>
  </r>
  <r>
    <x v="0"/>
    <s v="A"/>
    <n v="40305"/>
    <s v=" "/>
    <s v="Financial Aid Other "/>
    <x v="22"/>
    <s v="FC_105_FS_000001"/>
    <x v="53"/>
    <n v="123925.25"/>
    <n v="0"/>
    <n v="0"/>
    <n v="-24380.799999999999"/>
    <n v="99544.45"/>
    <n v="0"/>
    <n v="0"/>
    <n v="0"/>
    <n v="0"/>
    <n v="0"/>
    <n v="0"/>
    <n v="0"/>
    <n v="41308.416666666664"/>
    <n v="41308.416666666664"/>
    <n v="0"/>
    <n v="0"/>
    <n v="-12190.4"/>
    <n v="0"/>
    <n v="0"/>
  </r>
  <r>
    <x v="0"/>
    <s v="A"/>
    <n v="40305"/>
    <s v=" "/>
    <s v="Financial Aid Other "/>
    <x v="22"/>
    <s v="FC_105_FS_000001"/>
    <x v="58"/>
    <n v="0"/>
    <n v="15"/>
    <n v="0"/>
    <n v="0"/>
    <n v="15"/>
    <n v="0"/>
    <n v="0"/>
    <n v="0"/>
    <n v="0"/>
    <n v="0"/>
    <n v="0"/>
    <n v="0"/>
    <n v="0"/>
    <n v="0"/>
    <n v="7.5"/>
    <n v="0"/>
    <n v="0"/>
    <n v="0"/>
    <n v="0"/>
  </r>
  <r>
    <x v="0"/>
    <s v="A"/>
    <n v="40305"/>
    <s v=" "/>
    <s v="Financial Aid Other "/>
    <x v="22"/>
    <s v="FC_105_FS_000001"/>
    <x v="60"/>
    <n v="5958.67"/>
    <n v="0"/>
    <n v="0"/>
    <n v="0"/>
    <n v="5958.67"/>
    <n v="0"/>
    <n v="0"/>
    <n v="0"/>
    <n v="0"/>
    <n v="0"/>
    <n v="0"/>
    <n v="0"/>
    <n v="1986.2233333333334"/>
    <n v="1986.2233333333334"/>
    <n v="0"/>
    <n v="0"/>
    <n v="0"/>
    <n v="0"/>
    <n v="0"/>
  </r>
  <r>
    <x v="0"/>
    <s v="A"/>
    <n v="40305"/>
    <s v=" "/>
    <s v="Financial Aid Other "/>
    <x v="22"/>
    <s v="FC_105_FS_000001"/>
    <x v="64"/>
    <n v="4439.6000000000004"/>
    <n v="0"/>
    <n v="0"/>
    <n v="0"/>
    <n v="4439.6000000000004"/>
    <n v="0"/>
    <n v="0"/>
    <n v="0"/>
    <n v="0"/>
    <n v="0"/>
    <n v="0"/>
    <n v="0"/>
    <n v="1479.8666666666668"/>
    <n v="1479.8666666666668"/>
    <n v="0"/>
    <n v="0"/>
    <n v="0"/>
    <n v="0"/>
    <n v="0"/>
  </r>
  <r>
    <x v="0"/>
    <s v="A"/>
    <n v="40306"/>
    <s v=" "/>
    <s v="Financial Aid Room &amp; Board "/>
    <x v="23"/>
    <s v="FC_105_FS_000001"/>
    <x v="24"/>
    <n v="363566"/>
    <n v="55865"/>
    <n v="424560.20999999996"/>
    <n v="1563.12"/>
    <n v="845554.33"/>
    <n v="584141.9800000001"/>
    <n v="84519.330000000016"/>
    <n v="574639.70000000007"/>
    <n v="38402.68"/>
    <n v="1281703.6900000002"/>
    <n v="738625.4"/>
    <n v="33498.160000000003"/>
    <n v="562111.12666666671"/>
    <n v="562111.12666666671"/>
    <n v="70192.165000000008"/>
    <n v="499599.95500000002"/>
    <n v="19982.900000000001"/>
    <n v="1281703.6900000002"/>
    <n v="0"/>
  </r>
  <r>
    <x v="0"/>
    <s v="A"/>
    <n v="40306"/>
    <s v=" "/>
    <s v="Financial Aid Room &amp; Board "/>
    <x v="23"/>
    <s v="FC_105_FS_000001"/>
    <x v="98"/>
    <n v="60444"/>
    <n v="4400"/>
    <n v="60344"/>
    <n v="0"/>
    <n v="125188"/>
    <n v="0"/>
    <n v="0"/>
    <n v="0"/>
    <n v="0"/>
    <n v="0"/>
    <n v="0"/>
    <n v="0"/>
    <n v="20148"/>
    <n v="20148"/>
    <n v="2200"/>
    <n v="30172"/>
    <n v="0"/>
    <n v="0"/>
    <n v="0"/>
  </r>
  <r>
    <x v="0"/>
    <s v="A"/>
    <n v="40306"/>
    <s v=" "/>
    <s v="Financial Aid Room &amp; Board "/>
    <x v="23"/>
    <s v="FC_105_FS_000001"/>
    <x v="52"/>
    <n v="9614.4"/>
    <n v="-111.19999999999996"/>
    <n v="164.40000000000009"/>
    <n v="32.68"/>
    <n v="9700.2799999999988"/>
    <n v="24976.959999999999"/>
    <n v="0"/>
    <n v="19500"/>
    <n v="0"/>
    <n v="44476.959999999999"/>
    <n v="26130"/>
    <n v="0"/>
    <n v="20240.453333333335"/>
    <n v="20240.453333333335"/>
    <n v="-55.59999999999998"/>
    <n v="9832.2000000000007"/>
    <n v="16.34"/>
    <n v="44476.959999999999"/>
    <n v="0"/>
  </r>
  <r>
    <x v="0"/>
    <s v="A"/>
    <n v="40306"/>
    <s v=" "/>
    <s v="Financial Aid Room &amp; Board "/>
    <x v="23"/>
    <s v="FC_105_FS_000001"/>
    <x v="53"/>
    <n v="105600"/>
    <n v="2020"/>
    <n v="111001.73"/>
    <n v="21"/>
    <n v="218642.72999999998"/>
    <n v="251986.69999999998"/>
    <n v="-3270.8199999999997"/>
    <n v="209010.63999999998"/>
    <n v="445"/>
    <n v="458171.51999999996"/>
    <n v="272893.2"/>
    <n v="-239.37"/>
    <n v="210159.96666666665"/>
    <n v="210159.96666666665"/>
    <n v="-625.40999999999985"/>
    <n v="160006.185"/>
    <n v="233"/>
    <n v="458171.51999999996"/>
    <n v="0"/>
  </r>
  <r>
    <x v="0"/>
    <s v="A"/>
    <n v="40306"/>
    <s v=" "/>
    <s v="Financial Aid Room &amp; Board "/>
    <x v="23"/>
    <s v="FC_105_FS_000001"/>
    <x v="54"/>
    <n v="4843"/>
    <n v="0"/>
    <n v="3743"/>
    <n v="0"/>
    <n v="8586"/>
    <n v="15033.5"/>
    <n v="0"/>
    <n v="12483.5"/>
    <n v="0"/>
    <n v="27517"/>
    <n v="8805"/>
    <n v="0"/>
    <n v="9560.5"/>
    <n v="9560.5"/>
    <n v="0"/>
    <n v="8113.25"/>
    <n v="0"/>
    <n v="27517"/>
    <n v="0"/>
  </r>
  <r>
    <x v="0"/>
    <s v="A"/>
    <n v="40306"/>
    <s v=" "/>
    <s v="Financial Aid Room &amp; Board "/>
    <x v="23"/>
    <s v="FC_105_FS_000001"/>
    <x v="55"/>
    <n v="6260.8"/>
    <n v="0"/>
    <n v="7358.8"/>
    <n v="0"/>
    <n v="13619.6"/>
    <n v="11425"/>
    <n v="-306.5"/>
    <n v="10793"/>
    <n v="0"/>
    <n v="21911.5"/>
    <n v="19366.109999999997"/>
    <n v="0"/>
    <n v="12350.636666666665"/>
    <n v="12350.636666666665"/>
    <n v="-153.25"/>
    <n v="9075.9"/>
    <n v="0"/>
    <n v="21911.5"/>
    <n v="0"/>
  </r>
  <r>
    <x v="0"/>
    <s v="A"/>
    <n v="40306"/>
    <s v=" "/>
    <s v="Financial Aid Room &amp; Board "/>
    <x v="23"/>
    <s v="FC_105_FS_000001"/>
    <x v="56"/>
    <n v="14198.8"/>
    <n v="849"/>
    <n v="13699.439999999999"/>
    <n v="115.05000000000001"/>
    <n v="28862.289999999997"/>
    <n v="19398.400000000001"/>
    <n v="0"/>
    <n v="19360"/>
    <n v="0"/>
    <n v="38758.400000000001"/>
    <n v="19547.009999999998"/>
    <n v="0"/>
    <n v="17714.736666666664"/>
    <n v="17714.736666666664"/>
    <n v="424.5"/>
    <n v="16529.72"/>
    <n v="57.525000000000006"/>
    <n v="38758.400000000001"/>
    <n v="0"/>
  </r>
  <r>
    <x v="0"/>
    <s v="A"/>
    <n v="40306"/>
    <s v=" "/>
    <s v="Financial Aid Room &amp; Board "/>
    <x v="23"/>
    <s v="FC_105_FS_000001"/>
    <x v="57"/>
    <n v="12764"/>
    <n v="0"/>
    <n v="12764"/>
    <n v="0"/>
    <n v="25528"/>
    <n v="11296.09"/>
    <n v="0"/>
    <n v="11295.91"/>
    <n v="0"/>
    <n v="22592"/>
    <n v="17269.580000000002"/>
    <n v="0"/>
    <n v="13776.556666666665"/>
    <n v="13776.556666666665"/>
    <n v="0"/>
    <n v="12029.955"/>
    <n v="0"/>
    <n v="22592"/>
    <n v="0"/>
  </r>
  <r>
    <x v="0"/>
    <s v="A"/>
    <n v="40306"/>
    <s v=" "/>
    <s v="Financial Aid Room &amp; Board "/>
    <x v="23"/>
    <s v="FC_105_FS_000001"/>
    <x v="58"/>
    <n v="4581.3599999999997"/>
    <n v="314.52"/>
    <n v="8.52"/>
    <n v="0"/>
    <n v="4904.3999999999996"/>
    <n v="43371.67"/>
    <n v="0"/>
    <n v="41400"/>
    <n v="0"/>
    <n v="84771.67"/>
    <n v="35755.5"/>
    <n v="0"/>
    <n v="27902.843333333334"/>
    <n v="27902.843333333334"/>
    <n v="157.26"/>
    <n v="20704.259999999998"/>
    <n v="0"/>
    <n v="84771.67"/>
    <n v="0"/>
  </r>
  <r>
    <x v="0"/>
    <s v="A"/>
    <n v="40306"/>
    <s v=" "/>
    <s v="Financial Aid Room &amp; Board "/>
    <x v="23"/>
    <s v="FC_105_FS_000001"/>
    <x v="59"/>
    <n v="2846"/>
    <n v="0"/>
    <n v="2846"/>
    <n v="0"/>
    <n v="5692"/>
    <n v="13987.6"/>
    <n v="8372.18"/>
    <n v="19305"/>
    <n v="0"/>
    <n v="41664.78"/>
    <n v="15555.91"/>
    <n v="0"/>
    <n v="10796.503333333332"/>
    <n v="10796.503333333332"/>
    <n v="4186.09"/>
    <n v="11075.5"/>
    <n v="0"/>
    <n v="41664.78"/>
    <n v="0"/>
  </r>
  <r>
    <x v="0"/>
    <s v="A"/>
    <n v="40306"/>
    <s v=" "/>
    <s v="Financial Aid Room &amp; Board "/>
    <x v="23"/>
    <s v="FC_105_FS_000001"/>
    <x v="60"/>
    <n v="10220"/>
    <n v="0"/>
    <n v="9504.1200000000008"/>
    <n v="715.88"/>
    <n v="20440.000000000004"/>
    <n v="38913.5"/>
    <n v="953.48"/>
    <n v="45111.9"/>
    <n v="0"/>
    <n v="84978.880000000005"/>
    <n v="32574"/>
    <n v="0"/>
    <n v="27235.833333333332"/>
    <n v="27235.833333333332"/>
    <n v="476.74"/>
    <n v="27308.010000000002"/>
    <n v="357.94"/>
    <n v="84978.880000000005"/>
    <n v="0"/>
  </r>
  <r>
    <x v="0"/>
    <s v="A"/>
    <n v="40306"/>
    <s v=" "/>
    <s v="Financial Aid Room &amp; Board "/>
    <x v="23"/>
    <s v="FC_105_FS_000001"/>
    <x v="61"/>
    <n v="17930.599999999999"/>
    <n v="0"/>
    <n v="17930.599999999999"/>
    <n v="0"/>
    <n v="35861.199999999997"/>
    <n v="23881"/>
    <n v="6235.4"/>
    <n v="27786.400000000001"/>
    <n v="0"/>
    <n v="57902.8"/>
    <n v="22541.379999999997"/>
    <n v="4646.6499999999996"/>
    <n v="21450.993333333332"/>
    <n v="21450.993333333332"/>
    <n v="3117.7"/>
    <n v="22858.5"/>
    <n v="0"/>
    <n v="57902.8"/>
    <n v="0"/>
  </r>
  <r>
    <x v="0"/>
    <s v="A"/>
    <n v="40306"/>
    <s v=" "/>
    <s v="Financial Aid Room &amp; Board "/>
    <x v="23"/>
    <s v="FC_105_FS_000001"/>
    <x v="62"/>
    <n v="11731.5"/>
    <n v="-4991.76"/>
    <n v="10320"/>
    <n v="0"/>
    <n v="17059.739999999998"/>
    <n v="13315.039999999999"/>
    <n v="0"/>
    <n v="18810"/>
    <n v="0"/>
    <n v="32125.040000000001"/>
    <n v="16080"/>
    <n v="0"/>
    <n v="13708.846666666666"/>
    <n v="13708.846666666666"/>
    <n v="-2495.88"/>
    <n v="14565"/>
    <n v="0"/>
    <n v="32125.040000000001"/>
    <n v="0"/>
  </r>
  <r>
    <x v="0"/>
    <s v="A"/>
    <n v="40306"/>
    <s v=" "/>
    <s v="Financial Aid Room &amp; Board "/>
    <x v="23"/>
    <s v="FC_105_FS_000001"/>
    <x v="63"/>
    <n v="10900"/>
    <n v="1764"/>
    <n v="16823.999999999996"/>
    <n v="549.91999999999996"/>
    <n v="30037.919999999995"/>
    <n v="29598.400000000001"/>
    <n v="1754.6"/>
    <n v="39561"/>
    <n v="2546"/>
    <n v="73460"/>
    <n v="19654.75"/>
    <n v="0"/>
    <n v="20051.05"/>
    <n v="20051.05"/>
    <n v="1759.3"/>
    <n v="28192.5"/>
    <n v="1547.96"/>
    <n v="73460"/>
    <n v="0"/>
  </r>
  <r>
    <x v="0"/>
    <s v="A"/>
    <n v="40306"/>
    <s v=" "/>
    <s v="Financial Aid Room &amp; Board "/>
    <x v="23"/>
    <s v="FC_105_FS_000001"/>
    <x v="64"/>
    <n v="15330"/>
    <n v="0"/>
    <n v="15330"/>
    <n v="0"/>
    <n v="30660"/>
    <n v="29130"/>
    <n v="-864.78"/>
    <n v="36240"/>
    <n v="0"/>
    <n v="64505.22"/>
    <n v="33745.5"/>
    <n v="0"/>
    <n v="26068.5"/>
    <n v="26068.5"/>
    <n v="-432.39"/>
    <n v="25785"/>
    <n v="0"/>
    <n v="64505.22"/>
    <n v="0"/>
  </r>
  <r>
    <x v="0"/>
    <s v="A"/>
    <n v="40401"/>
    <s v=" "/>
    <s v="Program Fees "/>
    <x v="24"/>
    <s v="FC_105_FS_000001"/>
    <x v="0"/>
    <n v="-360"/>
    <n v="0"/>
    <n v="0"/>
    <n v="0"/>
    <n v="-360"/>
    <n v="0"/>
    <n v="0"/>
    <n v="0"/>
    <n v="0"/>
    <n v="0"/>
    <n v="0"/>
    <n v="0"/>
    <n v="-120"/>
    <n v="-120"/>
    <n v="0"/>
    <n v="0"/>
    <n v="0"/>
    <n v="-120"/>
    <n v="-120"/>
  </r>
  <r>
    <x v="0"/>
    <s v="A"/>
    <n v="40401"/>
    <s v=" "/>
    <s v="Program Fees "/>
    <x v="24"/>
    <s v="FC_105_FS_000001"/>
    <x v="19"/>
    <n v="0"/>
    <n v="0"/>
    <n v="0"/>
    <n v="0"/>
    <n v="0"/>
    <n v="0"/>
    <n v="0"/>
    <n v="0"/>
    <n v="0"/>
    <n v="0"/>
    <n v="-46490"/>
    <n v="180"/>
    <n v="-15496.666666666666"/>
    <n v="-15496.666666666666"/>
    <n v="0"/>
    <n v="0"/>
    <n v="0"/>
    <n v="0"/>
    <n v="0"/>
  </r>
  <r>
    <x v="0"/>
    <s v="A"/>
    <n v="40401"/>
    <s v=" "/>
    <s v="Program Fees "/>
    <x v="24"/>
    <s v="FC_105_FS_000001"/>
    <x v="25"/>
    <n v="-30980"/>
    <n v="-400"/>
    <n v="-29770"/>
    <n v="-12800"/>
    <n v="-73950"/>
    <n v="-28770"/>
    <n v="-130"/>
    <n v="-26240"/>
    <n v="-11310"/>
    <n v="-66450"/>
    <n v="0"/>
    <n v="0"/>
    <n v="-19916.666666666668"/>
    <n v="-19916.666666666668"/>
    <n v="-265"/>
    <n v="-28005"/>
    <n v="-12055"/>
    <n v="-60241.666666666672"/>
    <n v="6208.3333333333285"/>
  </r>
  <r>
    <x v="0"/>
    <s v="A"/>
    <n v="40401"/>
    <s v=" "/>
    <s v="Program Fees "/>
    <x v="24"/>
    <s v="FC_105_FS_000001"/>
    <x v="32"/>
    <n v="0"/>
    <n v="6"/>
    <n v="-432.25"/>
    <n v="4.5"/>
    <n v="-421.75"/>
    <n v="-334.74"/>
    <n v="22.5"/>
    <n v="-376.5"/>
    <n v="0"/>
    <n v="-688.74"/>
    <n v="-287.24"/>
    <n v="18.239999999999998"/>
    <n v="-207.32666666666668"/>
    <n v="-207.32666666666668"/>
    <n v="14.25"/>
    <n v="-404.375"/>
    <n v="2.25"/>
    <n v="-595.20166666666671"/>
    <n v="93.538333333333298"/>
  </r>
  <r>
    <x v="0"/>
    <s v="A"/>
    <n v="40401"/>
    <s v=" "/>
    <s v="Program Fees "/>
    <x v="24"/>
    <s v="FC_105_FS_000001"/>
    <x v="99"/>
    <n v="0"/>
    <n v="0"/>
    <n v="0"/>
    <n v="0"/>
    <n v="0"/>
    <n v="0"/>
    <n v="0"/>
    <n v="-195013.9"/>
    <n v="0"/>
    <n v="-195013.9"/>
    <n v="0"/>
    <n v="0"/>
    <n v="0"/>
    <n v="0"/>
    <n v="0"/>
    <n v="-97506.95"/>
    <n v="0"/>
    <n v="-97506.95"/>
    <n v="97506.95"/>
  </r>
  <r>
    <x v="0"/>
    <s v="A"/>
    <n v="40401"/>
    <s v=" "/>
    <s v="Program Fees "/>
    <x v="24"/>
    <s v="FC_105_FS_000001"/>
    <x v="43"/>
    <n v="0"/>
    <n v="186.3"/>
    <n v="-194332.6"/>
    <n v="-10892.470000000001"/>
    <n v="-205038.77000000002"/>
    <n v="-214105.05000000002"/>
    <n v="-31.62"/>
    <n v="213361.35"/>
    <n v="650.35999999999876"/>
    <n v="-124.96000000000822"/>
    <n v="0"/>
    <n v="0"/>
    <n v="-71368.350000000006"/>
    <n v="-71368.350000000006"/>
    <n v="77.34"/>
    <n v="9514.375"/>
    <n v="-5121.0550000000012"/>
    <n v="-66897.690000000017"/>
    <n v="-66772.73000000001"/>
  </r>
  <r>
    <x v="0"/>
    <s v="A"/>
    <n v="40401"/>
    <s v=" "/>
    <s v="Program Fees "/>
    <x v="24"/>
    <s v="FC_105_FS_000001"/>
    <x v="44"/>
    <n v="0"/>
    <n v="379.84"/>
    <n v="-396096.36000000004"/>
    <n v="-27192.29"/>
    <n v="-422908.81"/>
    <n v="-436314.42"/>
    <n v="-64.099999999999994"/>
    <n v="434880.18"/>
    <n v="1185.9399999999987"/>
    <n v="-312.39999999996871"/>
    <n v="0"/>
    <n v="0"/>
    <n v="-145438.13999999998"/>
    <n v="-145438.13999999998"/>
    <n v="157.87"/>
    <n v="19391.909999999974"/>
    <n v="-13003.175000000001"/>
    <n v="-138891.535"/>
    <n v="-138579.13500000004"/>
  </r>
  <r>
    <x v="0"/>
    <s v="A"/>
    <n v="40401"/>
    <s v=" "/>
    <s v="Program Fees "/>
    <x v="24"/>
    <s v="FC_105_FS_000001"/>
    <x v="100"/>
    <n v="0"/>
    <n v="454"/>
    <n v="-32707.249999999996"/>
    <n v="340.52"/>
    <n v="-31912.729999999996"/>
    <n v="-27559.919999999998"/>
    <n v="1852.5"/>
    <n v="-30998.5"/>
    <n v="0"/>
    <n v="-56705.919999999998"/>
    <n v="-23713.870000000003"/>
    <n v="1505.64"/>
    <n v="-17091.263333333332"/>
    <n v="-17091.263333333332"/>
    <n v="1153.25"/>
    <n v="-31852.875"/>
    <n v="170.26"/>
    <n v="-47620.628333333334"/>
    <n v="9085.2916666666642"/>
  </r>
  <r>
    <x v="0"/>
    <s v="A"/>
    <n v="40402"/>
    <s v=" "/>
    <s v="Student Services Fee "/>
    <x v="25"/>
    <s v="FC_105_FS_000001"/>
    <x v="0"/>
    <n v="113.5"/>
    <n v="0"/>
    <n v="0"/>
    <n v="0"/>
    <n v="113.5"/>
    <n v="0"/>
    <n v="0"/>
    <n v="0"/>
    <n v="0"/>
    <n v="0"/>
    <n v="0"/>
    <n v="0"/>
    <n v="37.833333333333336"/>
    <n v="37.833333333333336"/>
    <n v="0"/>
    <n v="0"/>
    <n v="0"/>
    <n v="0"/>
    <n v="0"/>
  </r>
  <r>
    <x v="0"/>
    <s v="A"/>
    <n v="40402"/>
    <s v=" "/>
    <s v="Student Services Fee "/>
    <x v="25"/>
    <s v="FC_105_FS_000001"/>
    <x v="32"/>
    <n v="1.5"/>
    <n v="0"/>
    <n v="0"/>
    <n v="0"/>
    <n v="1.5"/>
    <n v="0"/>
    <n v="0"/>
    <n v="0"/>
    <n v="0"/>
    <n v="0"/>
    <n v="0"/>
    <n v="0"/>
    <n v="0.5"/>
    <n v="0.5"/>
    <n v="0"/>
    <n v="0"/>
    <n v="0"/>
    <n v="0"/>
    <n v="0"/>
  </r>
  <r>
    <x v="0"/>
    <s v="A"/>
    <n v="40402"/>
    <s v=" "/>
    <s v="Student Services Fee "/>
    <x v="25"/>
    <s v="FC_105_FS_000001"/>
    <x v="15"/>
    <n v="-4067.09"/>
    <n v="0"/>
    <n v="0"/>
    <n v="4067.09"/>
    <n v="0"/>
    <n v="0"/>
    <n v="0"/>
    <n v="0"/>
    <n v="0"/>
    <n v="0"/>
    <n v="0"/>
    <n v="0"/>
    <n v="-1355.6966666666667"/>
    <n v="-1355.6966666666667"/>
    <n v="0"/>
    <n v="0"/>
    <n v="2033.5450000000001"/>
    <n v="0"/>
    <n v="0"/>
  </r>
  <r>
    <x v="0"/>
    <s v="A"/>
    <n v="40402"/>
    <s v=" "/>
    <s v="Student Services Fee "/>
    <x v="25"/>
    <s v="FC_105_FS_000001"/>
    <x v="101"/>
    <n v="174.45"/>
    <n v="0"/>
    <n v="0"/>
    <n v="0"/>
    <n v="174.45"/>
    <n v="53.96"/>
    <n v="0"/>
    <n v="0"/>
    <n v="0"/>
    <n v="53.96"/>
    <n v="0"/>
    <n v="0"/>
    <n v="76.13666666666667"/>
    <n v="76.13666666666667"/>
    <n v="0"/>
    <n v="0"/>
    <n v="0"/>
    <n v="53.96"/>
    <n v="0"/>
  </r>
  <r>
    <x v="0"/>
    <s v="A"/>
    <n v="40402"/>
    <s v=" "/>
    <s v="Student Services Fee "/>
    <x v="25"/>
    <s v="FC_105_FS_000001"/>
    <x v="89"/>
    <n v="0"/>
    <n v="1566.33"/>
    <n v="-3173351.07"/>
    <n v="-330251.92000000004"/>
    <n v="-3502036.6599999997"/>
    <n v="-3560335.18"/>
    <n v="3701.89"/>
    <n v="-3206859.55"/>
    <n v="-257563.09"/>
    <n v="-7021055.9299999997"/>
    <n v="-3599464.0999999996"/>
    <n v="1443.85"/>
    <n v="-2386599.7599999998"/>
    <n v="-2386599.7599999998"/>
    <n v="2634.1099999999997"/>
    <n v="-3190105.3099999996"/>
    <n v="-293907.505"/>
    <n v="-5867978.4649999989"/>
    <n v="1153077.4650000008"/>
  </r>
  <r>
    <x v="0"/>
    <s v="A"/>
    <n v="40402"/>
    <s v=" "/>
    <s v="Student Services Fee "/>
    <x v="25"/>
    <s v="FC_105_FS_000001"/>
    <x v="42"/>
    <n v="1085.58"/>
    <n v="203.8"/>
    <n v="0"/>
    <n v="0"/>
    <n v="1289.3799999999999"/>
    <n v="0"/>
    <n v="0"/>
    <n v="0"/>
    <n v="0"/>
    <n v="0"/>
    <n v="0"/>
    <n v="0"/>
    <n v="361.85999999999996"/>
    <n v="361.85999999999996"/>
    <n v="101.9"/>
    <n v="0"/>
    <n v="0"/>
    <n v="0"/>
    <n v="0"/>
  </r>
  <r>
    <x v="0"/>
    <s v="A"/>
    <n v="40402"/>
    <s v=" "/>
    <s v="Student Services Fee "/>
    <x v="25"/>
    <s v="FC_105_FS_000001"/>
    <x v="102"/>
    <n v="0"/>
    <n v="0"/>
    <n v="0"/>
    <n v="-9638.39"/>
    <n v="-9638.39"/>
    <n v="-4059.09"/>
    <n v="-10.5"/>
    <n v="0"/>
    <n v="-5216.9400000000005"/>
    <n v="-9286.5300000000007"/>
    <n v="-5809.45"/>
    <n v="0"/>
    <n v="-3289.5133333333338"/>
    <n v="-3289.5133333333338"/>
    <n v="-5.25"/>
    <n v="0"/>
    <n v="-7427.665"/>
    <n v="-10722.428333333333"/>
    <n v="-1435.8983333333326"/>
  </r>
  <r>
    <x v="0"/>
    <s v="A"/>
    <n v="40402"/>
    <s v=" "/>
    <s v="Student Services Fee "/>
    <x v="25"/>
    <s v="FC_105_FS_000001"/>
    <x v="93"/>
    <n v="545.56999999999994"/>
    <n v="92.16"/>
    <n v="0"/>
    <n v="0"/>
    <n v="637.7299999999999"/>
    <n v="174.15"/>
    <n v="0"/>
    <n v="0"/>
    <n v="0"/>
    <n v="174.15"/>
    <n v="0"/>
    <n v="0"/>
    <n v="239.90666666666664"/>
    <n v="239.90666666666664"/>
    <n v="46.08"/>
    <n v="0"/>
    <n v="0"/>
    <n v="174.15"/>
    <n v="0"/>
  </r>
  <r>
    <x v="0"/>
    <s v="A"/>
    <n v="40501"/>
    <s v=" "/>
    <s v="Application Fees "/>
    <x v="26"/>
    <s v="FC_105_FS_000001"/>
    <x v="0"/>
    <n v="-53200"/>
    <n v="-97876.75"/>
    <n v="-90661.2"/>
    <n v="-25474.98"/>
    <n v="-267212.93"/>
    <n v="-32753.38"/>
    <n v="-20974.799999999999"/>
    <n v="23660.42"/>
    <n v="-2040"/>
    <n v="-32107.760000000002"/>
    <n v="-580"/>
    <n v="-689"/>
    <n v="-28844.460000000003"/>
    <n v="-28844.460000000003"/>
    <n v="-59425.775000000001"/>
    <n v="-33500.39"/>
    <n v="-13757.49"/>
    <n v="-135528.11499999999"/>
    <n v="-103420.35499999998"/>
  </r>
  <r>
    <x v="0"/>
    <s v="A"/>
    <n v="40501"/>
    <s v=" "/>
    <s v="Application Fees "/>
    <x v="26"/>
    <s v="FC_105_FS_000001"/>
    <x v="19"/>
    <n v="-45647.5"/>
    <n v="-6610"/>
    <n v="-36397.5"/>
    <n v="-8032.5"/>
    <n v="-96687.5"/>
    <n v="0"/>
    <n v="0"/>
    <n v="0"/>
    <n v="0"/>
    <n v="0"/>
    <n v="-3465"/>
    <n v="0"/>
    <n v="-16370.833333333334"/>
    <n v="-16370.833333333334"/>
    <n v="-3305"/>
    <n v="-18198.75"/>
    <n v="-4016.25"/>
    <n v="-41890.833333333336"/>
    <n v="-41890.833333333336"/>
  </r>
  <r>
    <x v="0"/>
    <s v="A"/>
    <n v="40501"/>
    <s v=" "/>
    <s v="Application Fees "/>
    <x v="26"/>
    <s v="FC_105_FS_000001"/>
    <x v="25"/>
    <n v="0"/>
    <n v="0"/>
    <n v="0"/>
    <n v="0"/>
    <n v="0"/>
    <n v="-26085.47"/>
    <n v="-1302.5"/>
    <n v="-24589.5"/>
    <n v="367.5"/>
    <n v="-51609.97"/>
    <n v="0"/>
    <n v="0"/>
    <n v="-8695.1566666666677"/>
    <n v="-8695.1566666666677"/>
    <n v="-651.25"/>
    <n v="-12294.75"/>
    <n v="183.75"/>
    <n v="-21457.406666666669"/>
    <n v="30152.563333333332"/>
  </r>
  <r>
    <x v="0"/>
    <s v="A"/>
    <n v="40501"/>
    <s v=" "/>
    <s v="Application Fees "/>
    <x v="26"/>
    <s v="FC_105_FS_000001"/>
    <x v="12"/>
    <n v="0"/>
    <n v="-1250"/>
    <n v="-2350"/>
    <n v="-1000"/>
    <n v="-4600"/>
    <n v="-100"/>
    <n v="-1000"/>
    <n v="-1750"/>
    <n v="-1200"/>
    <n v="-4050"/>
    <n v="-150"/>
    <n v="-500"/>
    <n v="-83.333333333333329"/>
    <n v="-83.333333333333329"/>
    <n v="-1125"/>
    <n v="-2050"/>
    <n v="-1100"/>
    <n v="-4358.333333333333"/>
    <n v="-308.33333333333303"/>
  </r>
  <r>
    <x v="0"/>
    <s v="A"/>
    <n v="40501"/>
    <s v=" "/>
    <s v="Application Fees "/>
    <x v="26"/>
    <s v="FC_105_FS_000001"/>
    <x v="103"/>
    <n v="0"/>
    <n v="0"/>
    <n v="0"/>
    <n v="0"/>
    <n v="0"/>
    <n v="0"/>
    <n v="0"/>
    <n v="-50"/>
    <n v="0"/>
    <n v="-50"/>
    <n v="0"/>
    <n v="0"/>
    <n v="0"/>
    <n v="0"/>
    <n v="0"/>
    <n v="-25"/>
    <n v="0"/>
    <n v="-25"/>
    <n v="25"/>
  </r>
  <r>
    <x v="0"/>
    <s v="A"/>
    <n v="40501"/>
    <s v=" "/>
    <s v="Application Fees "/>
    <x v="26"/>
    <s v="FC_105_FS_000001"/>
    <x v="104"/>
    <n v="0"/>
    <n v="0"/>
    <n v="30"/>
    <n v="0"/>
    <n v="30"/>
    <n v="0"/>
    <n v="0"/>
    <n v="0"/>
    <n v="0"/>
    <n v="0"/>
    <n v="0"/>
    <n v="0"/>
    <n v="0"/>
    <n v="0"/>
    <n v="0"/>
    <n v="15"/>
    <n v="0"/>
    <n v="0"/>
    <n v="0"/>
  </r>
  <r>
    <x v="0"/>
    <s v="A"/>
    <n v="40504"/>
    <s v=" "/>
    <s v="Course Fees "/>
    <x v="27"/>
    <s v="FC_105_FS_000001"/>
    <x v="0"/>
    <n v="1088"/>
    <n v="0"/>
    <n v="0"/>
    <n v="-200"/>
    <n v="888"/>
    <n v="0"/>
    <n v="0"/>
    <n v="0"/>
    <n v="0"/>
    <n v="0"/>
    <n v="0"/>
    <n v="0"/>
    <n v="362.66666666666669"/>
    <n v="362.66666666666669"/>
    <n v="0"/>
    <n v="0"/>
    <n v="-100"/>
    <n v="0"/>
    <n v="0"/>
  </r>
  <r>
    <x v="0"/>
    <s v="A"/>
    <n v="40504"/>
    <s v=" "/>
    <s v="Course Fees "/>
    <x v="27"/>
    <s v="FC_105_FS_000001"/>
    <x v="2"/>
    <n v="-40389.910000000003"/>
    <n v="0"/>
    <n v="-36000"/>
    <n v="0"/>
    <n v="-76389.91"/>
    <n v="-36000"/>
    <n v="0"/>
    <n v="-36000"/>
    <n v="-600"/>
    <n v="-72600"/>
    <n v="-35400"/>
    <n v="0"/>
    <n v="-37263.303333333337"/>
    <n v="-37263.303333333337"/>
    <n v="0"/>
    <n v="-36000"/>
    <n v="-300"/>
    <n v="-73563.303333333344"/>
    <n v="-963.3033333333442"/>
  </r>
  <r>
    <x v="0"/>
    <s v="A"/>
    <n v="40504"/>
    <s v=" "/>
    <s v="Course Fees "/>
    <x v="27"/>
    <s v="FC_105_FS_000001"/>
    <x v="105"/>
    <n v="0"/>
    <n v="0"/>
    <n v="0"/>
    <n v="0"/>
    <n v="0"/>
    <n v="0"/>
    <n v="-192"/>
    <n v="-220"/>
    <n v="-1260"/>
    <n v="-1672"/>
    <n v="-540"/>
    <n v="-100"/>
    <n v="-180"/>
    <n v="-180"/>
    <n v="-96"/>
    <n v="-110"/>
    <n v="-630"/>
    <n v="-1016"/>
    <n v="656"/>
  </r>
  <r>
    <x v="0"/>
    <s v="A"/>
    <n v="40504"/>
    <s v=" "/>
    <s v="Course Fees "/>
    <x v="27"/>
    <s v="FC_105_FS_000001"/>
    <x v="4"/>
    <n v="0"/>
    <n v="-63749"/>
    <n v="-13284.970000000001"/>
    <n v="0"/>
    <n v="-77033.97"/>
    <n v="0"/>
    <n v="0"/>
    <n v="0"/>
    <n v="-8947"/>
    <n v="-8947"/>
    <n v="0"/>
    <n v="0"/>
    <n v="0"/>
    <n v="0"/>
    <n v="-31874.5"/>
    <n v="-6642.4850000000006"/>
    <n v="-4473.5"/>
    <n v="-42990.485000000001"/>
    <n v="-34043.485000000001"/>
  </r>
  <r>
    <x v="0"/>
    <s v="A"/>
    <n v="40504"/>
    <s v=" "/>
    <s v="Course Fees "/>
    <x v="27"/>
    <s v="FC_105_FS_000001"/>
    <x v="106"/>
    <n v="0"/>
    <n v="0"/>
    <n v="-360"/>
    <n v="-120"/>
    <n v="-480"/>
    <n v="0"/>
    <n v="0"/>
    <n v="0"/>
    <n v="0"/>
    <n v="0"/>
    <n v="0"/>
    <n v="0"/>
    <n v="0"/>
    <n v="0"/>
    <n v="0"/>
    <n v="-180"/>
    <n v="-60"/>
    <n v="-240"/>
    <n v="-240"/>
  </r>
  <r>
    <x v="0"/>
    <s v="A"/>
    <n v="40504"/>
    <s v=" "/>
    <s v="Course Fees "/>
    <x v="27"/>
    <s v="FC_105_FS_000001"/>
    <x v="107"/>
    <n v="-2430"/>
    <n v="0"/>
    <n v="-2910"/>
    <n v="-30"/>
    <n v="-5370"/>
    <n v="0"/>
    <n v="0"/>
    <n v="0"/>
    <n v="0"/>
    <n v="0"/>
    <n v="0"/>
    <n v="0"/>
    <n v="-810"/>
    <n v="-810"/>
    <n v="0"/>
    <n v="-1455"/>
    <n v="-15"/>
    <n v="-2280"/>
    <n v="-2280"/>
  </r>
  <r>
    <x v="0"/>
    <s v="A"/>
    <n v="40504"/>
    <s v=" "/>
    <s v="Course Fees "/>
    <x v="27"/>
    <s v="FC_105_FS_000001"/>
    <x v="7"/>
    <n v="-400"/>
    <n v="0"/>
    <n v="0"/>
    <n v="0"/>
    <n v="-400"/>
    <n v="0"/>
    <n v="0"/>
    <n v="0"/>
    <n v="0"/>
    <n v="0"/>
    <n v="0"/>
    <n v="0"/>
    <n v="-133.33333333333334"/>
    <n v="-133.33333333333334"/>
    <n v="0"/>
    <n v="0"/>
    <n v="0"/>
    <n v="-133.33333333333334"/>
    <n v="-133.33333333333334"/>
  </r>
  <r>
    <x v="0"/>
    <s v="A"/>
    <n v="40504"/>
    <s v=" "/>
    <s v="Course Fees "/>
    <x v="27"/>
    <s v="FC_105_FS_000001"/>
    <x v="73"/>
    <n v="-1171"/>
    <n v="0"/>
    <n v="0"/>
    <n v="0"/>
    <n v="-1171"/>
    <n v="0"/>
    <n v="0"/>
    <n v="0"/>
    <n v="0"/>
    <n v="0"/>
    <n v="0"/>
    <n v="0"/>
    <n v="-390.33333333333331"/>
    <n v="-390.33333333333331"/>
    <n v="0"/>
    <n v="0"/>
    <n v="0"/>
    <n v="-390.33333333333331"/>
    <n v="-390.33333333333331"/>
  </r>
  <r>
    <x v="0"/>
    <s v="A"/>
    <n v="40504"/>
    <s v=" "/>
    <s v="Course Fees "/>
    <x v="27"/>
    <s v="FC_105_FS_000001"/>
    <x v="32"/>
    <n v="-11660"/>
    <n v="-35"/>
    <n v="-13440"/>
    <n v="-35"/>
    <n v="-25170"/>
    <n v="-10440"/>
    <n v="-105"/>
    <n v="-10010"/>
    <n v="35"/>
    <n v="-20520"/>
    <n v="-9380"/>
    <n v="-140"/>
    <n v="-10493.333333333334"/>
    <n v="-10493.333333333334"/>
    <n v="-70"/>
    <n v="-11725"/>
    <n v="0"/>
    <n v="-22288.333333333336"/>
    <n v="-1768.3333333333358"/>
  </r>
  <r>
    <x v="0"/>
    <s v="A"/>
    <n v="40504"/>
    <s v=" "/>
    <s v="Course Fees "/>
    <x v="27"/>
    <s v="FC_105_FS_000001"/>
    <x v="108"/>
    <n v="600"/>
    <n v="0"/>
    <n v="0"/>
    <n v="-50400"/>
    <n v="-49800"/>
    <n v="0"/>
    <n v="0"/>
    <n v="0"/>
    <n v="0"/>
    <n v="0"/>
    <n v="0"/>
    <n v="0"/>
    <n v="200"/>
    <n v="200"/>
    <n v="0"/>
    <n v="0"/>
    <n v="-25200"/>
    <n v="-25000"/>
    <n v="-25000"/>
  </r>
  <r>
    <x v="0"/>
    <s v="A"/>
    <n v="40504"/>
    <s v=" "/>
    <s v="Course Fees "/>
    <x v="27"/>
    <s v="FC_105_FS_000001"/>
    <x v="79"/>
    <n v="-7616.25"/>
    <n v="0"/>
    <n v="-3735"/>
    <n v="0"/>
    <n v="-11351.25"/>
    <n v="0"/>
    <n v="0"/>
    <n v="0"/>
    <n v="0"/>
    <n v="0"/>
    <n v="0"/>
    <n v="0"/>
    <n v="-2538.75"/>
    <n v="-2538.75"/>
    <n v="0"/>
    <n v="-1867.5"/>
    <n v="0"/>
    <n v="-4406.25"/>
    <n v="-4406.25"/>
  </r>
  <r>
    <x v="0"/>
    <s v="A"/>
    <n v="40504"/>
    <s v=" "/>
    <s v="Course Fees "/>
    <x v="27"/>
    <s v="FC_105_FS_000001"/>
    <x v="9"/>
    <n v="-11444.5"/>
    <n v="0"/>
    <n v="0"/>
    <n v="0"/>
    <n v="-11444.5"/>
    <n v="0"/>
    <n v="0"/>
    <n v="0"/>
    <n v="0"/>
    <n v="0"/>
    <n v="0"/>
    <n v="0"/>
    <n v="-3814.8333333333335"/>
    <n v="-3814.8333333333335"/>
    <n v="0"/>
    <n v="0"/>
    <n v="0"/>
    <n v="-3814.8333333333335"/>
    <n v="-3814.8333333333335"/>
  </r>
  <r>
    <x v="0"/>
    <s v="A"/>
    <n v="40504"/>
    <s v=" "/>
    <s v="Course Fees "/>
    <x v="27"/>
    <s v="FC_105_FS_000001"/>
    <x v="82"/>
    <n v="-3380"/>
    <n v="0"/>
    <n v="-4300"/>
    <n v="-680"/>
    <n v="-8360"/>
    <n v="-300"/>
    <n v="0"/>
    <n v="-320"/>
    <n v="-10"/>
    <n v="-630"/>
    <n v="-440"/>
    <n v="0"/>
    <n v="-1373.3333333333333"/>
    <n v="-1373.3333333333333"/>
    <n v="0"/>
    <n v="-2310"/>
    <n v="-345"/>
    <n v="-4028.333333333333"/>
    <n v="-3398.333333333333"/>
  </r>
  <r>
    <x v="0"/>
    <s v="A"/>
    <n v="40504"/>
    <s v=" "/>
    <s v="Course Fees "/>
    <x v="27"/>
    <s v="FC_105_FS_000001"/>
    <x v="83"/>
    <n v="-4550"/>
    <n v="0"/>
    <n v="-4900"/>
    <n v="0"/>
    <n v="-9450"/>
    <n v="-5250"/>
    <n v="0"/>
    <n v="-4550"/>
    <n v="0"/>
    <n v="-9800"/>
    <n v="-3850"/>
    <n v="0"/>
    <n v="-4550"/>
    <n v="-4550"/>
    <n v="0"/>
    <n v="-4725"/>
    <n v="0"/>
    <n v="-9275"/>
    <n v="525"/>
  </r>
  <r>
    <x v="0"/>
    <s v="A"/>
    <n v="40504"/>
    <s v=" "/>
    <s v="Course Fees "/>
    <x v="27"/>
    <s v="FC_105_FS_000001"/>
    <x v="109"/>
    <n v="-20210"/>
    <n v="-40"/>
    <n v="-61660"/>
    <n v="0"/>
    <n v="-81910"/>
    <n v="0"/>
    <n v="0"/>
    <n v="0"/>
    <n v="0"/>
    <n v="0"/>
    <n v="0"/>
    <n v="0"/>
    <n v="-6736.666666666667"/>
    <n v="-6736.666666666667"/>
    <n v="-20"/>
    <n v="-30830"/>
    <n v="0"/>
    <n v="-37586.666666666664"/>
    <n v="-37586.666666666664"/>
  </r>
  <r>
    <x v="0"/>
    <s v="A"/>
    <n v="40504"/>
    <s v=" "/>
    <s v="Course Fees "/>
    <x v="27"/>
    <s v="FC_105_FS_000001"/>
    <x v="10"/>
    <n v="-180441"/>
    <n v="2400"/>
    <n v="-161800"/>
    <n v="339441"/>
    <n v="-400"/>
    <n v="0"/>
    <n v="0"/>
    <n v="0"/>
    <n v="0"/>
    <n v="0"/>
    <n v="0"/>
    <n v="0"/>
    <n v="-60147"/>
    <n v="-60147"/>
    <n v="1200"/>
    <n v="-80900"/>
    <n v="169720.5"/>
    <n v="29873.5"/>
    <n v="29873.5"/>
  </r>
  <r>
    <x v="0"/>
    <s v="A"/>
    <n v="40504"/>
    <s v=" "/>
    <s v="Course Fees "/>
    <x v="27"/>
    <s v="FC_105_FS_000001"/>
    <x v="38"/>
    <n v="-1500"/>
    <n v="0"/>
    <n v="-5230"/>
    <n v="-2460"/>
    <n v="-9190"/>
    <n v="0"/>
    <n v="0"/>
    <n v="0"/>
    <n v="0"/>
    <n v="0"/>
    <n v="0"/>
    <n v="0"/>
    <n v="-500"/>
    <n v="-500"/>
    <n v="0"/>
    <n v="-2615"/>
    <n v="-1230"/>
    <n v="-4345"/>
    <n v="-4345"/>
  </r>
  <r>
    <x v="0"/>
    <s v="A"/>
    <n v="40504"/>
    <s v=" "/>
    <s v="Course Fees "/>
    <x v="27"/>
    <s v="FC_105_FS_000001"/>
    <x v="14"/>
    <n v="-13207"/>
    <n v="0"/>
    <n v="-23736"/>
    <n v="0"/>
    <n v="-36943"/>
    <n v="0"/>
    <n v="0"/>
    <n v="0"/>
    <n v="0"/>
    <n v="0"/>
    <n v="0"/>
    <n v="0"/>
    <n v="-4402.333333333333"/>
    <n v="-4402.333333333333"/>
    <n v="0"/>
    <n v="-11868"/>
    <n v="0"/>
    <n v="-16270.333333333332"/>
    <n v="-16270.333333333332"/>
  </r>
  <r>
    <x v="0"/>
    <s v="A"/>
    <n v="40504"/>
    <s v=" "/>
    <s v="Course Fees "/>
    <x v="27"/>
    <s v="FC_105_FS_000001"/>
    <x v="39"/>
    <n v="-5960"/>
    <n v="0"/>
    <n v="-6300"/>
    <n v="-380"/>
    <n v="-12640"/>
    <n v="-3000"/>
    <n v="0"/>
    <n v="-3300"/>
    <n v="0"/>
    <n v="-6300"/>
    <n v="-2940"/>
    <n v="0"/>
    <n v="-3966.6666666666665"/>
    <n v="-3966.6666666666665"/>
    <n v="0"/>
    <n v="-4800"/>
    <n v="-190"/>
    <n v="-8956.6666666666661"/>
    <n v="-2656.6666666666661"/>
  </r>
  <r>
    <x v="0"/>
    <s v="A"/>
    <n v="40504"/>
    <s v=" "/>
    <s v="Course Fees "/>
    <x v="27"/>
    <s v="FC_105_FS_000001"/>
    <x v="12"/>
    <n v="0"/>
    <n v="0"/>
    <n v="0"/>
    <n v="0"/>
    <n v="0"/>
    <n v="0"/>
    <n v="0"/>
    <n v="0"/>
    <n v="999.63"/>
    <n v="999.63"/>
    <n v="0"/>
    <n v="0"/>
    <n v="0"/>
    <n v="0"/>
    <n v="0"/>
    <n v="0"/>
    <n v="499.815"/>
    <n v="999.63"/>
    <n v="0"/>
  </r>
  <r>
    <x v="0"/>
    <s v="A"/>
    <n v="40506"/>
    <s v=" "/>
    <s v="Orientation Fee "/>
    <x v="28"/>
    <s v="FC_105_FS_000001"/>
    <x v="0"/>
    <n v="-74789.77"/>
    <n v="150"/>
    <n v="-7350"/>
    <n v="-2100"/>
    <n v="-84089.77"/>
    <n v="-78120"/>
    <n v="210"/>
    <n v="-5340"/>
    <n v="-2520"/>
    <n v="-85770"/>
    <n v="-71940"/>
    <n v="-300"/>
    <n v="-74949.92333333334"/>
    <n v="-74949.92333333334"/>
    <n v="180"/>
    <n v="-6345"/>
    <n v="-2310"/>
    <n v="-83424.92333333334"/>
    <n v="2345.0766666666605"/>
  </r>
  <r>
    <x v="0"/>
    <s v="A"/>
    <n v="40506"/>
    <s v=" "/>
    <s v="Orientation Fee "/>
    <x v="28"/>
    <s v="FC_105_FS_000001"/>
    <x v="110"/>
    <n v="-24929.919999999998"/>
    <n v="50"/>
    <n v="-2450"/>
    <n v="-700"/>
    <n v="-28029.919999999998"/>
    <n v="-26040"/>
    <n v="70"/>
    <n v="-1780"/>
    <n v="-840"/>
    <n v="-28590"/>
    <n v="-160"/>
    <n v="0"/>
    <n v="-17043.306666666667"/>
    <n v="-17043.306666666667"/>
    <n v="60"/>
    <n v="-2115"/>
    <n v="-770"/>
    <n v="-19868.306666666667"/>
    <n v="8721.6933333333327"/>
  </r>
  <r>
    <x v="0"/>
    <s v="A"/>
    <n v="40506"/>
    <s v=" "/>
    <s v="Orientation Fee "/>
    <x v="28"/>
    <s v="FC_105_FS_000001"/>
    <x v="111"/>
    <n v="0"/>
    <n v="0"/>
    <n v="0"/>
    <n v="0"/>
    <n v="0"/>
    <n v="0"/>
    <n v="0"/>
    <n v="0"/>
    <n v="0"/>
    <n v="0"/>
    <n v="-23820"/>
    <n v="-100"/>
    <n v="-7940"/>
    <n v="-7940"/>
    <n v="0"/>
    <n v="0"/>
    <n v="0"/>
    <n v="0"/>
    <n v="0"/>
  </r>
  <r>
    <x v="0"/>
    <s v="A"/>
    <n v="40513"/>
    <s v=" "/>
    <s v="Miscellaneous Fee "/>
    <x v="29"/>
    <s v="FC_105_FS_000001"/>
    <x v="0"/>
    <n v="-3564.4400000000005"/>
    <n v="-7458.75"/>
    <n v="-13063.49"/>
    <n v="-12645"/>
    <n v="-36731.68"/>
    <n v="-3568.75"/>
    <n v="-7034"/>
    <n v="-19849.79"/>
    <n v="-7946.67"/>
    <n v="-38399.21"/>
    <n v="-3592.5"/>
    <n v="-482.5"/>
    <n v="-3575.23"/>
    <n v="-3575.23"/>
    <n v="-7246.375"/>
    <n v="-16456.64"/>
    <n v="-10295.834999999999"/>
    <n v="-37574.080000000002"/>
    <n v="825.12999999999738"/>
  </r>
  <r>
    <x v="0"/>
    <s v="A"/>
    <n v="40513"/>
    <s v=" "/>
    <s v="Miscellaneous Fee "/>
    <x v="29"/>
    <s v="FC_105_FS_000001"/>
    <x v="1"/>
    <n v="-26177.309999999998"/>
    <n v="2414.8500000000004"/>
    <n v="-20695.73"/>
    <n v="502.55000000000007"/>
    <n v="-43955.64"/>
    <n v="-2711.4"/>
    <n v="-7.8999999999999986"/>
    <n v="-2860.2000000000003"/>
    <n v="-383.85"/>
    <n v="-5963.35"/>
    <n v="-2675.95"/>
    <n v="22.15"/>
    <n v="-10521.553333333333"/>
    <n v="-10521.553333333333"/>
    <n v="1203.4750000000001"/>
    <n v="-11777.965"/>
    <n v="59.350000000000023"/>
    <n v="-21036.693333333336"/>
    <n v="-15073.343333333336"/>
  </r>
  <r>
    <x v="0"/>
    <s v="A"/>
    <n v="40513"/>
    <s v=" "/>
    <s v="Miscellaneous Fee "/>
    <x v="29"/>
    <s v="FC_105_FS_000001"/>
    <x v="2"/>
    <n v="-9275"/>
    <n v="-525"/>
    <n v="-10375"/>
    <n v="0"/>
    <n v="-20175"/>
    <n v="0"/>
    <n v="0"/>
    <n v="0"/>
    <n v="0"/>
    <n v="0"/>
    <n v="0"/>
    <n v="0"/>
    <n v="-3091.6666666666665"/>
    <n v="-3091.6666666666665"/>
    <n v="-262.5"/>
    <n v="-5187.5"/>
    <n v="0"/>
    <n v="-8541.6666666666661"/>
    <n v="-8541.6666666666661"/>
  </r>
  <r>
    <x v="0"/>
    <s v="A"/>
    <n v="40513"/>
    <s v=" "/>
    <s v="Miscellaneous Fee "/>
    <x v="29"/>
    <s v="FC_105_FS_000001"/>
    <x v="20"/>
    <n v="-240"/>
    <n v="0"/>
    <n v="-720"/>
    <n v="-120"/>
    <n v="-1080"/>
    <n v="-120"/>
    <n v="0"/>
    <n v="-120"/>
    <n v="0"/>
    <n v="-240"/>
    <n v="-480"/>
    <n v="-120"/>
    <n v="-280"/>
    <n v="-280"/>
    <n v="0"/>
    <n v="-420"/>
    <n v="-60"/>
    <n v="-760"/>
    <n v="-520"/>
  </r>
  <r>
    <x v="0"/>
    <s v="A"/>
    <n v="40513"/>
    <s v=" "/>
    <s v="Miscellaneous Fee "/>
    <x v="29"/>
    <s v="FC_105_FS_000001"/>
    <x v="4"/>
    <n v="0"/>
    <n v="460"/>
    <n v="0"/>
    <n v="0"/>
    <n v="460"/>
    <n v="0"/>
    <n v="0"/>
    <n v="0"/>
    <n v="0"/>
    <n v="0"/>
    <n v="0"/>
    <n v="0"/>
    <n v="0"/>
    <n v="0"/>
    <n v="230"/>
    <n v="0"/>
    <n v="0"/>
    <n v="0"/>
    <n v="0"/>
  </r>
  <r>
    <x v="0"/>
    <s v="A"/>
    <n v="40513"/>
    <s v=" "/>
    <s v="Miscellaneous Fee "/>
    <x v="29"/>
    <s v="FC_105_FS_000001"/>
    <x v="5"/>
    <n v="-12000"/>
    <n v="-39239"/>
    <n v="0"/>
    <n v="1280"/>
    <n v="-49959"/>
    <n v="-54100"/>
    <n v="0"/>
    <n v="54100"/>
    <n v="0"/>
    <n v="0"/>
    <n v="0"/>
    <n v="0"/>
    <n v="-22033.333333333332"/>
    <n v="-22033.333333333332"/>
    <n v="-19619.5"/>
    <n v="27050"/>
    <n v="640"/>
    <n v="-13962.833333333328"/>
    <n v="-13962.833333333328"/>
  </r>
  <r>
    <x v="0"/>
    <s v="A"/>
    <n v="40513"/>
    <s v=" "/>
    <s v="Miscellaneous Fee "/>
    <x v="29"/>
    <s v="FC_105_FS_000001"/>
    <x v="23"/>
    <n v="0"/>
    <n v="0"/>
    <n v="0"/>
    <n v="0"/>
    <n v="0"/>
    <n v="0"/>
    <n v="0"/>
    <n v="0"/>
    <n v="0"/>
    <n v="0"/>
    <n v="0"/>
    <n v="0"/>
    <n v="0"/>
    <n v="0"/>
    <n v="0"/>
    <n v="0"/>
    <n v="0"/>
    <n v="0"/>
    <n v="0"/>
  </r>
  <r>
    <x v="0"/>
    <s v="A"/>
    <n v="40513"/>
    <s v=" "/>
    <s v="Miscellaneous Fee "/>
    <x v="29"/>
    <s v="FC_105_FS_000001"/>
    <x v="6"/>
    <n v="-28354.48"/>
    <n v="-526.54999999999995"/>
    <n v="-27770.880000000001"/>
    <n v="-1853.7"/>
    <n v="-58505.61"/>
    <n v="-2826.6"/>
    <n v="0"/>
    <n v="-3001.55"/>
    <n v="-406.85"/>
    <n v="-6235"/>
    <n v="-3175.7999999999997"/>
    <n v="77.45"/>
    <n v="-11452.293333333333"/>
    <n v="-11452.293333333333"/>
    <n v="-263.27499999999998"/>
    <n v="-15386.215"/>
    <n v="-1130.2750000000001"/>
    <n v="-28232.058333333334"/>
    <n v="-21997.058333333334"/>
  </r>
  <r>
    <x v="0"/>
    <s v="A"/>
    <n v="40513"/>
    <s v=" "/>
    <s v="Miscellaneous Fee "/>
    <x v="29"/>
    <s v="FC_105_FS_000001"/>
    <x v="7"/>
    <n v="-94868.89"/>
    <n v="-1975"/>
    <n v="-89943.87"/>
    <n v="-7634.45"/>
    <n v="-194422.21000000002"/>
    <n v="-13306.96"/>
    <n v="28.799999999999997"/>
    <n v="-12547.769999999999"/>
    <n v="-1315.77"/>
    <n v="-27141.7"/>
    <n v="-13518.24"/>
    <n v="-155.9"/>
    <n v="-40564.69666666667"/>
    <n v="-40564.69666666667"/>
    <n v="-973.1"/>
    <n v="-51245.82"/>
    <n v="-4475.1099999999997"/>
    <n v="-97258.726666666669"/>
    <n v="-70117.026666666672"/>
  </r>
  <r>
    <x v="0"/>
    <s v="A"/>
    <n v="40513"/>
    <s v=" "/>
    <s v="Miscellaneous Fee "/>
    <x v="29"/>
    <s v="FC_105_FS_000001"/>
    <x v="29"/>
    <n v="0"/>
    <n v="0"/>
    <n v="0"/>
    <n v="-2311.58"/>
    <n v="-2311.58"/>
    <n v="0"/>
    <n v="2311.58"/>
    <n v="0"/>
    <n v="0"/>
    <n v="2311.58"/>
    <n v="0"/>
    <n v="0"/>
    <n v="0"/>
    <n v="0"/>
    <n v="1155.79"/>
    <n v="0"/>
    <n v="-1155.79"/>
    <n v="0"/>
    <n v="-2311.58"/>
  </r>
  <r>
    <x v="0"/>
    <s v="A"/>
    <n v="40513"/>
    <s v=" "/>
    <s v="Miscellaneous Fee "/>
    <x v="29"/>
    <s v="FC_105_FS_000001"/>
    <x v="112"/>
    <n v="-1200"/>
    <n v="-480"/>
    <n v="-560"/>
    <n v="-3600"/>
    <n v="-5840"/>
    <n v="-560"/>
    <n v="-320"/>
    <n v="-640"/>
    <n v="-2240"/>
    <n v="-3760"/>
    <n v="-1200"/>
    <n v="-80"/>
    <n v="-986.66666666666663"/>
    <n v="-986.66666666666663"/>
    <n v="-400"/>
    <n v="-600"/>
    <n v="-2920"/>
    <n v="-4906.6666666666661"/>
    <n v="-1146.6666666666661"/>
  </r>
  <r>
    <x v="0"/>
    <s v="A"/>
    <n v="40513"/>
    <s v=" "/>
    <s v="Miscellaneous Fee "/>
    <x v="29"/>
    <s v="FC_105_FS_000001"/>
    <x v="75"/>
    <n v="-1280"/>
    <n v="-2400"/>
    <n v="-2480"/>
    <n v="-1200"/>
    <n v="-7360"/>
    <n v="-1040"/>
    <n v="-2400"/>
    <n v="-2160"/>
    <n v="-2960"/>
    <n v="-8560"/>
    <n v="-1200"/>
    <n v="-880"/>
    <n v="-1173.3333333333333"/>
    <n v="-1173.3333333333333"/>
    <n v="-2400"/>
    <n v="-2320"/>
    <n v="-2080"/>
    <n v="-7973.333333333333"/>
    <n v="586.66666666666697"/>
  </r>
  <r>
    <x v="0"/>
    <s v="A"/>
    <n v="40513"/>
    <s v=" "/>
    <s v="Miscellaneous Fee "/>
    <x v="29"/>
    <s v="FC_105_FS_000001"/>
    <x v="8"/>
    <n v="-35429.4"/>
    <n v="-394.84999999999997"/>
    <n v="-33321"/>
    <n v="-2402.5500000000002"/>
    <n v="-71547.8"/>
    <n v="-2068.2000000000003"/>
    <n v="3.95"/>
    <n v="-1827.1"/>
    <n v="-200.75"/>
    <n v="-4092.1000000000004"/>
    <n v="-1569.1999999999998"/>
    <n v="0"/>
    <n v="-13022.266666666665"/>
    <n v="-13022.266666666665"/>
    <n v="-195.45"/>
    <n v="-17574.05"/>
    <n v="-1301.6500000000001"/>
    <n v="-32093.416666666664"/>
    <n v="-28001.316666666666"/>
  </r>
  <r>
    <x v="0"/>
    <s v="A"/>
    <n v="40513"/>
    <s v=" "/>
    <s v="Miscellaneous Fee "/>
    <x v="29"/>
    <s v="FC_105_FS_000001"/>
    <x v="9"/>
    <n v="-24038"/>
    <n v="204"/>
    <n v="-17884"/>
    <n v="-5542"/>
    <n v="-47260"/>
    <n v="-4080"/>
    <n v="0"/>
    <n v="-3332"/>
    <n v="-2584"/>
    <n v="-9996"/>
    <n v="-3910"/>
    <n v="-34"/>
    <n v="-10676"/>
    <n v="-10676"/>
    <n v="102"/>
    <n v="-10608"/>
    <n v="-4063"/>
    <n v="-25245"/>
    <n v="-15249"/>
  </r>
  <r>
    <x v="0"/>
    <s v="A"/>
    <n v="40513"/>
    <s v=" "/>
    <s v="Miscellaneous Fee "/>
    <x v="29"/>
    <s v="FC_105_FS_000001"/>
    <x v="11"/>
    <n v="-34675.65"/>
    <n v="-163.30000000000001"/>
    <n v="-32488.78"/>
    <n v="-3634.9"/>
    <n v="-70962.63"/>
    <n v="-3747.7"/>
    <n v="-10.4"/>
    <n v="-3759.6"/>
    <n v="-1088.75"/>
    <n v="-8606.4500000000007"/>
    <n v="-4456.25"/>
    <n v="0"/>
    <n v="-14293.199999999999"/>
    <n v="-14293.199999999999"/>
    <n v="-86.850000000000009"/>
    <n v="-18124.189999999999"/>
    <n v="-2361.8249999999998"/>
    <n v="-34866.064999999995"/>
    <n v="-26259.614999999994"/>
  </r>
  <r>
    <x v="0"/>
    <s v="A"/>
    <n v="40513"/>
    <s v=" "/>
    <s v="Miscellaneous Fee "/>
    <x v="29"/>
    <s v="FC_105_FS_000001"/>
    <x v="12"/>
    <n v="-7619.15"/>
    <n v="0"/>
    <n v="-7234.9500000000007"/>
    <n v="-1150.5000000000002"/>
    <n v="-16004.6"/>
    <n v="-7437.6500000000005"/>
    <n v="-39.9"/>
    <n v="-7013.0999999999995"/>
    <n v="-949.9"/>
    <n v="-15440.55"/>
    <n v="-7496.8"/>
    <n v="2.95"/>
    <n v="-7517.8666666666659"/>
    <n v="-7517.8666666666659"/>
    <n v="-19.95"/>
    <n v="-7124.0249999999996"/>
    <n v="-1050.2"/>
    <n v="-15712.041666666666"/>
    <n v="-271.49166666666679"/>
  </r>
  <r>
    <x v="0"/>
    <s v="A"/>
    <n v="40513"/>
    <s v=" "/>
    <s v="Miscellaneous Fee "/>
    <x v="29"/>
    <s v="FC_105_FS_000001"/>
    <x v="93"/>
    <n v="0"/>
    <n v="790"/>
    <n v="0"/>
    <n v="0"/>
    <n v="790"/>
    <n v="0"/>
    <n v="0"/>
    <n v="0"/>
    <n v="0"/>
    <n v="0"/>
    <n v="0"/>
    <n v="0"/>
    <n v="0"/>
    <n v="0"/>
    <n v="395"/>
    <n v="0"/>
    <n v="0"/>
    <n v="0"/>
    <n v="0"/>
  </r>
  <r>
    <x v="0"/>
    <s v="A"/>
    <n v="40513"/>
    <s v=" "/>
    <s v="Miscellaneous Fee "/>
    <x v="29"/>
    <s v="FC_105_FS_000001"/>
    <x v="113"/>
    <n v="0"/>
    <n v="0"/>
    <n v="-23323.600000000002"/>
    <n v="-146.99"/>
    <n v="-23470.590000000004"/>
    <n v="0"/>
    <n v="0"/>
    <n v="0"/>
    <n v="0"/>
    <n v="0"/>
    <n v="0"/>
    <n v="0"/>
    <n v="0"/>
    <n v="0"/>
    <n v="0"/>
    <n v="-11661.800000000001"/>
    <n v="-73.495000000000005"/>
    <n v="-11735.295000000002"/>
    <n v="-11735.295000000002"/>
  </r>
  <r>
    <x v="0"/>
    <s v="A"/>
    <n v="41001"/>
    <s v=" "/>
    <s v="Textbook Sales Rev "/>
    <x v="30"/>
    <s v="FC_105_FS_000001"/>
    <x v="72"/>
    <n v="-4268.3999999999996"/>
    <n v="-45"/>
    <n v="0"/>
    <n v="-73.5"/>
    <n v="-4386.8999999999996"/>
    <n v="0"/>
    <n v="0"/>
    <n v="0"/>
    <n v="0"/>
    <n v="0"/>
    <n v="0"/>
    <n v="0"/>
    <n v="-1422.8"/>
    <n v="-1422.8"/>
    <n v="-22.5"/>
    <n v="0"/>
    <n v="-36.75"/>
    <n v="-1482.05"/>
    <n v="-1482.05"/>
  </r>
  <r>
    <x v="0"/>
    <s v="A"/>
    <n v="41001"/>
    <s v=" "/>
    <s v="Textbook Sales Rev "/>
    <x v="30"/>
    <s v="FC_105_FS_000001"/>
    <x v="114"/>
    <n v="-421501.18999999994"/>
    <n v="-7425.34"/>
    <n v="-295810.23000000004"/>
    <n v="-27198.739999999998"/>
    <n v="-751935.5"/>
    <n v="-363134"/>
    <n v="-12216.220000000001"/>
    <n v="-281101.98"/>
    <n v="-29728.489999999998"/>
    <n v="-686180.69"/>
    <n v="-505758.07999999996"/>
    <n v="3630.2799999999979"/>
    <n v="-430131.09"/>
    <n v="-430131.09"/>
    <n v="-9820.7800000000007"/>
    <n v="-288456.10499999998"/>
    <n v="-28463.614999999998"/>
    <n v="-756871.59000000008"/>
    <n v="-70690.90000000014"/>
  </r>
  <r>
    <x v="0"/>
    <s v="A"/>
    <n v="41002"/>
    <s v=" "/>
    <s v="Merchandise Sales Rev "/>
    <x v="31"/>
    <s v="FC_105_FS_000001"/>
    <x v="115"/>
    <n v="0"/>
    <n v="0"/>
    <n v="0"/>
    <n v="0"/>
    <n v="0"/>
    <n v="0"/>
    <n v="0"/>
    <n v="0"/>
    <n v="0"/>
    <n v="0"/>
    <n v="-508.11"/>
    <n v="0"/>
    <n v="-169.37"/>
    <n v="-169.37"/>
    <n v="0"/>
    <n v="0"/>
    <n v="0"/>
    <n v="0"/>
    <n v="0"/>
  </r>
  <r>
    <x v="0"/>
    <s v="A"/>
    <n v="41002"/>
    <s v=" "/>
    <s v="Merchandise Sales Rev "/>
    <x v="31"/>
    <s v="FC_105_FS_000001"/>
    <x v="116"/>
    <n v="-163052.41999999998"/>
    <n v="-28129.86"/>
    <n v="0"/>
    <n v="-107650.65"/>
    <n v="-298832.92999999993"/>
    <n v="-147419.18"/>
    <n v="-43317.649999999994"/>
    <n v="-5102.8099999999995"/>
    <n v="-97116.84"/>
    <n v="-292956.48"/>
    <n v="-163312.74000000002"/>
    <n v="-16300.1"/>
    <n v="-157928.11333333331"/>
    <n v="-157928.11333333331"/>
    <n v="-35723.754999999997"/>
    <n v="-2551.4049999999997"/>
    <n v="-102383.745"/>
    <n v="-298587.01833333331"/>
    <n v="-5630.5383333333302"/>
  </r>
  <r>
    <x v="0"/>
    <s v="A"/>
    <n v="41002"/>
    <s v=" "/>
    <s v="Merchandise Sales Rev "/>
    <x v="31"/>
    <s v="FC_105_FS_000001"/>
    <x v="117"/>
    <n v="-5404.26"/>
    <n v="-597.20000000000005"/>
    <n v="-382.86"/>
    <n v="-923.19999999999993"/>
    <n v="-7307.5199999999995"/>
    <n v="-1639.69"/>
    <n v="-143.37"/>
    <n v="-1585.6"/>
    <n v="-651.92000000000007"/>
    <n v="-4020.58"/>
    <n v="-263.88"/>
    <n v="0"/>
    <n v="-2435.9433333333336"/>
    <n v="-2435.9433333333336"/>
    <n v="-370.28500000000003"/>
    <n v="-984.23"/>
    <n v="-787.56"/>
    <n v="-4578.0183333333334"/>
    <n v="-557.4383333333335"/>
  </r>
  <r>
    <x v="0"/>
    <s v="A"/>
    <n v="41002"/>
    <s v=" "/>
    <s v="Merchandise Sales Rev "/>
    <x v="31"/>
    <s v="FC_105_FS_000001"/>
    <x v="42"/>
    <n v="0"/>
    <n v="0"/>
    <n v="0"/>
    <n v="0"/>
    <n v="0"/>
    <n v="-250"/>
    <n v="-950"/>
    <n v="0"/>
    <n v="0"/>
    <n v="-1200"/>
    <n v="0"/>
    <n v="0"/>
    <n v="-83.333333333333329"/>
    <n v="-83.333333333333329"/>
    <n v="-475"/>
    <n v="0"/>
    <n v="0"/>
    <n v="-558.33333333333337"/>
    <n v="641.66666666666663"/>
  </r>
  <r>
    <x v="0"/>
    <s v="A"/>
    <n v="41002"/>
    <s v=" "/>
    <s v="Merchandise Sales Rev "/>
    <x v="31"/>
    <s v="FC_105_FS_000001"/>
    <x v="93"/>
    <n v="0"/>
    <n v="-188.42"/>
    <n v="0"/>
    <n v="0"/>
    <n v="-188.42"/>
    <n v="0"/>
    <n v="0"/>
    <n v="0"/>
    <n v="0"/>
    <n v="0"/>
    <n v="0"/>
    <n v="0"/>
    <n v="0"/>
    <n v="0"/>
    <n v="-94.21"/>
    <n v="0"/>
    <n v="0"/>
    <n v="-94.21"/>
    <n v="-94.21"/>
  </r>
  <r>
    <x v="0"/>
    <s v="A"/>
    <n v="41002"/>
    <s v=" "/>
    <s v="Merchandise Sales Rev "/>
    <x v="31"/>
    <s v="FC_105_FS_000001"/>
    <x v="114"/>
    <n v="-2256067.06"/>
    <n v="-1028911.9"/>
    <n v="-1553243.25"/>
    <n v="-1106024.25"/>
    <n v="-5944246.46"/>
    <n v="-2038846.2199999997"/>
    <n v="-808405.82000000007"/>
    <n v="-1298900.71"/>
    <n v="-932024.73"/>
    <n v="-5078177.4800000004"/>
    <n v="-1517168.22"/>
    <n v="-405828.06999999995"/>
    <n v="-1937360.4999999998"/>
    <n v="-1937360.4999999998"/>
    <n v="-918658.8600000001"/>
    <n v="-1426071.98"/>
    <n v="-1019024.49"/>
    <n v="-5301115.83"/>
    <n v="-222938.34999999963"/>
  </r>
  <r>
    <x v="0"/>
    <s v="A"/>
    <n v="41002"/>
    <s v=" "/>
    <s v="Merchandise Sales Rev "/>
    <x v="31"/>
    <s v="FC_105_FS_000001"/>
    <x v="46"/>
    <n v="0"/>
    <n v="-31507.21"/>
    <n v="-4569.45"/>
    <n v="-12328.650000000001"/>
    <n v="-48405.31"/>
    <n v="0"/>
    <n v="-29739.989999999998"/>
    <n v="-1857.37"/>
    <n v="-4314.4799999999996"/>
    <n v="-35911.839999999997"/>
    <n v="-8620.65"/>
    <n v="8620.65"/>
    <n v="-2873.5499999999997"/>
    <n v="-2873.5499999999997"/>
    <n v="-30623.599999999999"/>
    <n v="-3213.41"/>
    <n v="-8321.5650000000005"/>
    <n v="-45032.125"/>
    <n v="-9120.2850000000035"/>
  </r>
  <r>
    <x v="0"/>
    <s v="A"/>
    <n v="41002"/>
    <s v=" "/>
    <s v="Merchandise Sales Rev "/>
    <x v="31"/>
    <s v="FC_105_FS_000001"/>
    <x v="118"/>
    <n v="0"/>
    <n v="-9164.93"/>
    <n v="0"/>
    <n v="9164.93"/>
    <n v="0"/>
    <n v="0"/>
    <n v="0"/>
    <n v="0"/>
    <n v="0"/>
    <n v="0"/>
    <n v="0"/>
    <n v="-25713.010000000002"/>
    <n v="0"/>
    <n v="0"/>
    <n v="-4582.4650000000001"/>
    <n v="0"/>
    <n v="4582.4650000000001"/>
    <n v="0"/>
    <n v="0"/>
  </r>
  <r>
    <x v="0"/>
    <s v="A"/>
    <n v="41003"/>
    <s v=" "/>
    <s v="Gift Card Sales "/>
    <x v="32"/>
    <s v="FC_105_FS_000001"/>
    <x v="116"/>
    <n v="-2283"/>
    <n v="-966"/>
    <n v="-40"/>
    <n v="-3184.1000000000004"/>
    <n v="-6473.1"/>
    <n v="-3638.1"/>
    <n v="-776"/>
    <n v="-35"/>
    <n v="-2730.9"/>
    <n v="-7180"/>
    <n v="-2734.4"/>
    <n v="0"/>
    <n v="-2885.1666666666665"/>
    <n v="-2885.1666666666665"/>
    <n v="-871"/>
    <n v="-37.5"/>
    <n v="-2957.5"/>
    <n v="-6751.1666666666661"/>
    <n v="428.83333333333394"/>
  </r>
  <r>
    <x v="0"/>
    <s v="A"/>
    <n v="41004"/>
    <s v=" "/>
    <s v="Copy &amp; Print Revenue "/>
    <x v="33"/>
    <s v="FC_105_FS_000001"/>
    <x v="119"/>
    <n v="-2285.4899999999998"/>
    <n v="-2963.9300000000003"/>
    <n v="-2676.6"/>
    <n v="-27269.11"/>
    <n v="-35195.130000000005"/>
    <n v="-1340.3600000000001"/>
    <n v="-2733.74"/>
    <n v="-2137.1800000000003"/>
    <n v="-2491.1800000000003"/>
    <n v="-8702.4600000000009"/>
    <n v="-1280.7600000000002"/>
    <n v="-1171.31"/>
    <n v="-1635.5366666666669"/>
    <n v="-1635.5366666666669"/>
    <n v="-2848.835"/>
    <n v="-2406.8900000000003"/>
    <n v="-14880.145"/>
    <n v="-21771.406666666669"/>
    <n v="-13068.946666666669"/>
  </r>
  <r>
    <x v="0"/>
    <s v="A"/>
    <n v="41004"/>
    <s v=" "/>
    <s v="Copy &amp; Print Revenue "/>
    <x v="33"/>
    <s v="FC_105_FS_000001"/>
    <x v="120"/>
    <n v="0"/>
    <n v="0"/>
    <n v="0"/>
    <n v="-16542.91"/>
    <n v="-16542.91"/>
    <n v="-75970.37"/>
    <n v="-71089.36"/>
    <n v="-64553.91"/>
    <n v="-84427.45"/>
    <n v="-296041.08999999997"/>
    <n v="-72462.100000000006"/>
    <n v="-27901.149999999998"/>
    <n v="-49477.49"/>
    <n v="-49477.49"/>
    <n v="-35544.68"/>
    <n v="-32276.955000000002"/>
    <n v="-50485.18"/>
    <n v="-167784.30499999999"/>
    <n v="128256.78499999997"/>
  </r>
  <r>
    <x v="0"/>
    <s v="A"/>
    <n v="41005"/>
    <s v=" "/>
    <s v="Postal Revenue "/>
    <x v="34"/>
    <s v="FC_105_FS_000001"/>
    <x v="121"/>
    <n v="-2396.27"/>
    <n v="-3098.6800000000003"/>
    <n v="-2413.3000000000002"/>
    <n v="-3059.16"/>
    <n v="-10967.41"/>
    <n v="-3705.61"/>
    <n v="-4020.97"/>
    <n v="-1735.21"/>
    <n v="-2972.62"/>
    <n v="-12434.41"/>
    <n v="-3941.73"/>
    <n v="-1533.39"/>
    <n v="-3347.8700000000003"/>
    <n v="-3347.8700000000003"/>
    <n v="-3559.8249999999998"/>
    <n v="-2074.2550000000001"/>
    <n v="-3015.89"/>
    <n v="-11997.84"/>
    <n v="436.56999999999971"/>
  </r>
  <r>
    <x v="0"/>
    <s v="A"/>
    <n v="41006"/>
    <s v=" "/>
    <s v="Parking Fees Permit "/>
    <x v="35"/>
    <s v="FC_105_FS_000001"/>
    <x v="40"/>
    <n v="0"/>
    <n v="0"/>
    <n v="0"/>
    <n v="0"/>
    <n v="0"/>
    <n v="0"/>
    <n v="0"/>
    <n v="0"/>
    <n v="0"/>
    <n v="0"/>
    <n v="0"/>
    <n v="55"/>
    <n v="0"/>
    <n v="0"/>
    <n v="0"/>
    <n v="0"/>
    <n v="0"/>
    <n v="0"/>
    <n v="0"/>
  </r>
  <r>
    <x v="0"/>
    <s v="A"/>
    <n v="41006"/>
    <s v=" "/>
    <s v="Parking Fees Permit "/>
    <x v="35"/>
    <s v="FC_105_FS_000001"/>
    <x v="101"/>
    <n v="-176316.34999999998"/>
    <n v="-60397.05"/>
    <n v="-111935.93"/>
    <n v="-93308.59"/>
    <n v="-441957.91999999993"/>
    <n v="-349446.19999999995"/>
    <n v="-70438.900000000009"/>
    <n v="-62713.03"/>
    <n v="-90906.82"/>
    <n v="-573504.94999999995"/>
    <n v="-376939.13"/>
    <n v="-27923.630000000005"/>
    <n v="-300900.56"/>
    <n v="-300900.56"/>
    <n v="-65417.975000000006"/>
    <n v="-87324.479999999996"/>
    <n v="-92107.705000000002"/>
    <n v="-545750.72"/>
    <n v="27754.229999999981"/>
  </r>
  <r>
    <x v="0"/>
    <s v="A"/>
    <n v="41006"/>
    <s v=" "/>
    <s v="Parking Fees Permit "/>
    <x v="35"/>
    <s v="FC_105_FS_000001"/>
    <x v="89"/>
    <n v="0"/>
    <n v="0"/>
    <n v="0"/>
    <n v="0"/>
    <n v="0"/>
    <n v="0"/>
    <n v="30"/>
    <n v="-30"/>
    <n v="0"/>
    <n v="0"/>
    <n v="0"/>
    <n v="0"/>
    <n v="0"/>
    <n v="0"/>
    <n v="15"/>
    <n v="-15"/>
    <n v="0"/>
    <n v="0"/>
    <n v="0"/>
  </r>
  <r>
    <x v="0"/>
    <s v="A"/>
    <n v="41006"/>
    <s v=" "/>
    <s v="Parking Fees Permit "/>
    <x v="35"/>
    <s v="FC_105_FS_000001"/>
    <x v="94"/>
    <n v="0"/>
    <n v="0"/>
    <n v="0"/>
    <n v="0"/>
    <n v="0"/>
    <n v="0"/>
    <n v="211.2"/>
    <n v="-211.2"/>
    <n v="0"/>
    <n v="0"/>
    <n v="0"/>
    <n v="0"/>
    <n v="0"/>
    <n v="0"/>
    <n v="105.6"/>
    <n v="-105.6"/>
    <n v="0"/>
    <n v="0"/>
    <n v="0"/>
  </r>
  <r>
    <x v="0"/>
    <s v="A"/>
    <n v="41007"/>
    <s v=" "/>
    <s v="Parking Fees Meters "/>
    <x v="36"/>
    <s v="FC_105_FS_000001"/>
    <x v="122"/>
    <n v="0"/>
    <n v="0"/>
    <n v="0"/>
    <n v="0"/>
    <n v="0"/>
    <n v="0"/>
    <n v="0"/>
    <n v="11.2"/>
    <n v="0"/>
    <n v="11.2"/>
    <n v="0"/>
    <n v="0"/>
    <n v="0"/>
    <n v="0"/>
    <n v="0"/>
    <n v="5.6"/>
    <n v="0"/>
    <n v="11.2"/>
    <n v="0"/>
  </r>
  <r>
    <x v="0"/>
    <s v="A"/>
    <n v="41007"/>
    <s v=" "/>
    <s v="Parking Fees Meters "/>
    <x v="36"/>
    <s v="FC_105_FS_000001"/>
    <x v="115"/>
    <n v="0"/>
    <n v="-5.5"/>
    <n v="0"/>
    <n v="0"/>
    <n v="-5.5"/>
    <n v="0"/>
    <n v="-120"/>
    <n v="0"/>
    <n v="0"/>
    <n v="-120"/>
    <n v="0"/>
    <n v="0"/>
    <n v="0"/>
    <n v="0"/>
    <n v="-62.75"/>
    <n v="0"/>
    <n v="0"/>
    <n v="-62.75"/>
    <n v="57.25"/>
  </r>
  <r>
    <x v="0"/>
    <s v="A"/>
    <n v="41007"/>
    <s v=" "/>
    <s v="Parking Fees Meters "/>
    <x v="36"/>
    <s v="FC_105_FS_000001"/>
    <x v="101"/>
    <n v="-25282.43"/>
    <n v="-45791.76"/>
    <n v="-59748.39"/>
    <n v="-45582.209999999992"/>
    <n v="-176404.78999999998"/>
    <n v="-23297.040000000001"/>
    <n v="-55569.06"/>
    <n v="-32758.87"/>
    <n v="-49672.909999999996"/>
    <n v="-161297.88"/>
    <n v="-14208.75"/>
    <n v="-21370.55"/>
    <n v="-20929.406666666666"/>
    <n v="-20929.406666666666"/>
    <n v="-50680.41"/>
    <n v="-46253.63"/>
    <n v="-47627.56"/>
    <n v="-165491.00666666665"/>
    <n v="-4193.1266666666488"/>
  </r>
  <r>
    <x v="0"/>
    <s v="A"/>
    <n v="41007"/>
    <s v=" "/>
    <s v="Parking Fees Meters "/>
    <x v="36"/>
    <s v="FC_105_FS_000001"/>
    <x v="94"/>
    <n v="0"/>
    <n v="0"/>
    <n v="0"/>
    <n v="0"/>
    <n v="0"/>
    <n v="0"/>
    <n v="108"/>
    <n v="-108"/>
    <n v="0"/>
    <n v="0"/>
    <n v="0"/>
    <n v="0"/>
    <n v="0"/>
    <n v="0"/>
    <n v="54"/>
    <n v="-54"/>
    <n v="0"/>
    <n v="0"/>
    <n v="0"/>
  </r>
  <r>
    <x v="0"/>
    <s v="A"/>
    <n v="41007"/>
    <s v=" "/>
    <s v="Parking Fees Meters "/>
    <x v="36"/>
    <s v="FC_105_FS_000001"/>
    <x v="123"/>
    <n v="0"/>
    <n v="0"/>
    <n v="0"/>
    <n v="0"/>
    <n v="0"/>
    <n v="-1440"/>
    <n v="-170"/>
    <n v="0"/>
    <n v="0"/>
    <n v="-1610"/>
    <n v="0"/>
    <n v="0"/>
    <n v="-480"/>
    <n v="-480"/>
    <n v="-85"/>
    <n v="0"/>
    <n v="0"/>
    <n v="-565"/>
    <n v="1045"/>
  </r>
  <r>
    <x v="0"/>
    <s v="A"/>
    <n v="41007"/>
    <s v=" "/>
    <s v="Parking Fees Meters "/>
    <x v="36"/>
    <s v="FC_105_FS_000001"/>
    <x v="124"/>
    <n v="0"/>
    <n v="0"/>
    <n v="0"/>
    <n v="0"/>
    <n v="0"/>
    <n v="0"/>
    <n v="-745"/>
    <n v="-2370"/>
    <n v="-590"/>
    <n v="-3705"/>
    <n v="0"/>
    <n v="0"/>
    <n v="0"/>
    <n v="0"/>
    <n v="-372.5"/>
    <n v="-1185"/>
    <n v="-295"/>
    <n v="-1852.5"/>
    <n v="1852.5"/>
  </r>
  <r>
    <x v="0"/>
    <s v="A"/>
    <n v="41008"/>
    <s v=" "/>
    <s v="Parking Fees Violations "/>
    <x v="37"/>
    <s v="FC_105_FS_000001"/>
    <x v="101"/>
    <n v="-159109.47"/>
    <n v="-43492.81"/>
    <n v="-46004.95"/>
    <n v="-48093.020000000004"/>
    <n v="-296700.25"/>
    <n v="-33449.53"/>
    <n v="-53661.27"/>
    <n v="-48110.46"/>
    <n v="-60722.45"/>
    <n v="-195943.70999999996"/>
    <n v="-42880.3"/>
    <n v="-21793.41"/>
    <n v="-78479.766666666663"/>
    <n v="-78479.766666666663"/>
    <n v="-48577.039999999994"/>
    <n v="-47057.705000000002"/>
    <n v="-54407.735000000001"/>
    <n v="-228522.24666666664"/>
    <n v="-32578.536666666681"/>
  </r>
  <r>
    <x v="0"/>
    <s v="A"/>
    <n v="41009"/>
    <s v=" "/>
    <s v="Rental Revenue "/>
    <x v="38"/>
    <s v="FC_105_FS_000001"/>
    <x v="17"/>
    <n v="0"/>
    <n v="0"/>
    <n v="0"/>
    <n v="-155"/>
    <n v="-155"/>
    <n v="0"/>
    <n v="0"/>
    <n v="0"/>
    <n v="0"/>
    <n v="0"/>
    <n v="0"/>
    <n v="0"/>
    <n v="0"/>
    <n v="0"/>
    <n v="0"/>
    <n v="0"/>
    <n v="-77.5"/>
    <n v="-77.5"/>
    <n v="-77.5"/>
  </r>
  <r>
    <x v="0"/>
    <s v="A"/>
    <n v="41009"/>
    <s v=" "/>
    <s v="Rental Revenue "/>
    <x v="38"/>
    <s v="FC_105_FS_000001"/>
    <x v="19"/>
    <n v="0"/>
    <n v="0"/>
    <n v="0"/>
    <n v="-1925"/>
    <n v="-1925"/>
    <n v="0"/>
    <n v="0"/>
    <n v="0"/>
    <n v="0"/>
    <n v="0"/>
    <n v="0"/>
    <n v="0"/>
    <n v="0"/>
    <n v="0"/>
    <n v="0"/>
    <n v="0"/>
    <n v="-962.5"/>
    <n v="-962.5"/>
    <n v="-962.5"/>
  </r>
  <r>
    <x v="0"/>
    <s v="A"/>
    <n v="41009"/>
    <s v=" "/>
    <s v="Rental Revenue "/>
    <x v="38"/>
    <s v="FC_105_FS_000001"/>
    <x v="26"/>
    <n v="0"/>
    <n v="0"/>
    <n v="-5553.84"/>
    <n v="0"/>
    <n v="-5553.84"/>
    <n v="0"/>
    <n v="-5681.58"/>
    <n v="0"/>
    <n v="0"/>
    <n v="-5681.58"/>
    <n v="0"/>
    <n v="0"/>
    <n v="0"/>
    <n v="0"/>
    <n v="-2840.79"/>
    <n v="-2776.92"/>
    <n v="0"/>
    <n v="-5617.71"/>
    <n v="63.869999999999891"/>
  </r>
  <r>
    <x v="0"/>
    <s v="A"/>
    <n v="41009"/>
    <s v=" "/>
    <s v="Rental Revenue "/>
    <x v="38"/>
    <s v="FC_105_FS_000001"/>
    <x v="23"/>
    <n v="0"/>
    <n v="0"/>
    <n v="260"/>
    <n v="0"/>
    <n v="260"/>
    <n v="0"/>
    <n v="0"/>
    <n v="0"/>
    <n v="0"/>
    <n v="0"/>
    <n v="0"/>
    <n v="0"/>
    <n v="0"/>
    <n v="0"/>
    <n v="0"/>
    <n v="130"/>
    <n v="0"/>
    <n v="0"/>
    <n v="0"/>
  </r>
  <r>
    <x v="0"/>
    <s v="A"/>
    <n v="41009"/>
    <s v=" "/>
    <s v="Rental Revenue "/>
    <x v="38"/>
    <s v="FC_105_FS_000001"/>
    <x v="33"/>
    <n v="0"/>
    <n v="-4800"/>
    <n v="0"/>
    <n v="0"/>
    <n v="-4800"/>
    <n v="0"/>
    <n v="0"/>
    <n v="0"/>
    <n v="0"/>
    <n v="0"/>
    <n v="0"/>
    <n v="0"/>
    <n v="0"/>
    <n v="0"/>
    <n v="-2400"/>
    <n v="0"/>
    <n v="0"/>
    <n v="-2400"/>
    <n v="-2400"/>
  </r>
  <r>
    <x v="0"/>
    <s v="A"/>
    <n v="41009"/>
    <s v=" "/>
    <s v="Rental Revenue "/>
    <x v="38"/>
    <s v="FC_105_FS_000001"/>
    <x v="116"/>
    <n v="-49093.600000000006"/>
    <n v="-2327.1999999999998"/>
    <n v="0"/>
    <n v="-42663.35"/>
    <n v="-94084.15"/>
    <n v="-46364.29"/>
    <n v="-12265.03"/>
    <n v="0"/>
    <n v="-40176.559999999998"/>
    <n v="-98805.88"/>
    <n v="-47362"/>
    <n v="-3865"/>
    <n v="-47606.630000000005"/>
    <n v="-47606.630000000005"/>
    <n v="-7296.1149999999998"/>
    <n v="0"/>
    <n v="-41419.955000000002"/>
    <n v="-96322.700000000012"/>
    <n v="2483.179999999993"/>
  </r>
  <r>
    <x v="0"/>
    <s v="A"/>
    <n v="41009"/>
    <s v=" "/>
    <s v="Rental Revenue "/>
    <x v="38"/>
    <s v="FC_105_FS_000001"/>
    <x v="125"/>
    <n v="-123524.51999999999"/>
    <n v="-199927.35"/>
    <n v="-416396.43"/>
    <n v="-178722.41"/>
    <n v="-918570.71000000008"/>
    <n v="-161884.38999999998"/>
    <n v="-204958.29"/>
    <n v="-539351.65"/>
    <n v="-104046.95"/>
    <n v="-1010241.28"/>
    <n v="-163970.65"/>
    <n v="-40513"/>
    <n v="-149793.18666666665"/>
    <n v="-149793.18666666665"/>
    <n v="-202442.82"/>
    <n v="-477874.04000000004"/>
    <n v="-141384.68"/>
    <n v="-971494.72666666657"/>
    <n v="38746.553333333461"/>
  </r>
  <r>
    <x v="0"/>
    <s v="A"/>
    <n v="41009"/>
    <s v=" "/>
    <s v="Rental Revenue "/>
    <x v="38"/>
    <s v="FC_105_FS_000001"/>
    <x v="126"/>
    <n v="0"/>
    <n v="0"/>
    <n v="0"/>
    <n v="0"/>
    <n v="0"/>
    <n v="-100"/>
    <n v="80"/>
    <n v="0"/>
    <n v="0"/>
    <n v="-20"/>
    <n v="0"/>
    <n v="0"/>
    <n v="-33.333333333333336"/>
    <n v="-33.333333333333336"/>
    <n v="40"/>
    <n v="0"/>
    <n v="0"/>
    <n v="6.6666666666666643"/>
    <n v="26.666666666666664"/>
  </r>
  <r>
    <x v="0"/>
    <s v="A"/>
    <n v="41009"/>
    <s v=" "/>
    <s v="Rental Revenue "/>
    <x v="38"/>
    <s v="FC_105_FS_000001"/>
    <x v="127"/>
    <n v="-131.26"/>
    <n v="-707.88"/>
    <n v="-208.14"/>
    <n v="-1797.1799999999998"/>
    <n v="-2844.46"/>
    <n v="-334.3"/>
    <n v="-564.63"/>
    <n v="-30"/>
    <n v="0"/>
    <n v="-928.93000000000006"/>
    <n v="-391.07"/>
    <n v="0"/>
    <n v="-285.54333333333335"/>
    <n v="-285.54333333333335"/>
    <n v="-636.255"/>
    <n v="-119.07"/>
    <n v="-898.58999999999992"/>
    <n v="-1939.4583333333333"/>
    <n v="-1010.5283333333332"/>
  </r>
  <r>
    <x v="0"/>
    <s v="A"/>
    <n v="41009"/>
    <s v=" "/>
    <s v="Rental Revenue "/>
    <x v="38"/>
    <s v="FC_105_FS_000001"/>
    <x v="93"/>
    <n v="-2340"/>
    <n v="-1280"/>
    <n v="0"/>
    <n v="0"/>
    <n v="-3620"/>
    <n v="0"/>
    <n v="0"/>
    <n v="0"/>
    <n v="0"/>
    <n v="0"/>
    <n v="0"/>
    <n v="0"/>
    <n v="-780"/>
    <n v="-780"/>
    <n v="-640"/>
    <n v="0"/>
    <n v="0"/>
    <n v="-1420"/>
    <n v="-1420"/>
  </r>
  <r>
    <x v="0"/>
    <s v="A"/>
    <n v="41009"/>
    <s v=" "/>
    <s v="Rental Revenue "/>
    <x v="38"/>
    <s v="FC_105_FS_000001"/>
    <x v="128"/>
    <n v="-16215"/>
    <n v="-4560"/>
    <n v="0"/>
    <n v="0"/>
    <n v="-20775"/>
    <n v="-3280"/>
    <n v="-9190"/>
    <n v="-2595"/>
    <n v="0"/>
    <n v="-15065"/>
    <n v="-9630"/>
    <n v="-3369.04"/>
    <n v="-9708.3333333333339"/>
    <n v="-9708.3333333333339"/>
    <n v="-6875"/>
    <n v="-1297.5"/>
    <n v="0"/>
    <n v="-17880.833333333336"/>
    <n v="-2815.8333333333358"/>
  </r>
  <r>
    <x v="0"/>
    <s v="A"/>
    <n v="41009"/>
    <s v=" "/>
    <s v="Rental Revenue "/>
    <x v="38"/>
    <s v="FC_105_FS_000001"/>
    <x v="129"/>
    <n v="-71166"/>
    <n v="-99463.890000000014"/>
    <n v="-66368.149999999994"/>
    <n v="-90788.33"/>
    <n v="-327786.37"/>
    <n v="-66197.069999999992"/>
    <n v="-86615.049999999988"/>
    <n v="-71616.08"/>
    <n v="-91651.59"/>
    <n v="-316079.79000000004"/>
    <n v="-23756.640000000007"/>
    <n v="-9300.52"/>
    <n v="-53706.570000000007"/>
    <n v="-53706.570000000007"/>
    <n v="-93039.47"/>
    <n v="-68992.114999999991"/>
    <n v="-91219.959999999992"/>
    <n v="-306958.11499999999"/>
    <n v="9121.6750000000466"/>
  </r>
  <r>
    <x v="0"/>
    <s v="A"/>
    <n v="41009"/>
    <s v=" "/>
    <s v="Rental Revenue "/>
    <x v="38"/>
    <s v="FC_105_FS_000001"/>
    <x v="130"/>
    <n v="0"/>
    <n v="0"/>
    <n v="-2945"/>
    <n v="-43061.95"/>
    <n v="-46006.95"/>
    <n v="0"/>
    <n v="0"/>
    <n v="0"/>
    <n v="-30218.25"/>
    <n v="-30218.25"/>
    <n v="-3175.61"/>
    <n v="0"/>
    <n v="-1058.5366666666666"/>
    <n v="-1058.5366666666666"/>
    <n v="0"/>
    <n v="-1472.5"/>
    <n v="-36640.1"/>
    <n v="-39171.136666666665"/>
    <n v="-8952.8866666666654"/>
  </r>
  <r>
    <x v="0"/>
    <s v="A"/>
    <n v="41009"/>
    <s v=" "/>
    <s v="Rental Revenue "/>
    <x v="38"/>
    <s v="FC_105_FS_000001"/>
    <x v="131"/>
    <n v="-3751.25"/>
    <n v="-3120"/>
    <n v="-6881.38"/>
    <n v="-20708.63"/>
    <n v="-34461.26"/>
    <n v="-826.88"/>
    <n v="2700"/>
    <n v="-9733.51"/>
    <n v="-21143.62"/>
    <n v="-29004.01"/>
    <n v="-13144.25"/>
    <n v="-150"/>
    <n v="-5907.46"/>
    <n v="-5907.46"/>
    <n v="-210"/>
    <n v="-8307.4449999999997"/>
    <n v="-20926.125"/>
    <n v="-35351.03"/>
    <n v="-6347.02"/>
  </r>
  <r>
    <x v="0"/>
    <s v="A"/>
    <n v="41009"/>
    <s v=" "/>
    <s v="Rental Revenue "/>
    <x v="38"/>
    <s v="FC_105_FS_000001"/>
    <x v="132"/>
    <n v="0"/>
    <n v="-24707.010000000002"/>
    <n v="-7710.6399999999994"/>
    <n v="-38886.239999999998"/>
    <n v="-71303.89"/>
    <n v="-3217"/>
    <n v="-30647"/>
    <n v="-30114.47"/>
    <n v="-18634.8"/>
    <n v="-82613.27"/>
    <n v="-4378"/>
    <n v="-7010"/>
    <n v="-2531.6666666666665"/>
    <n v="-2531.6666666666665"/>
    <n v="-27677.005000000001"/>
    <n v="-18912.555"/>
    <n v="-28760.519999999997"/>
    <n v="-77881.746666666673"/>
    <n v="4731.5233333333308"/>
  </r>
  <r>
    <x v="0"/>
    <s v="A"/>
    <n v="41009"/>
    <s v=" "/>
    <s v="Rental Revenue "/>
    <x v="38"/>
    <s v="FC_105_FS_000001"/>
    <x v="53"/>
    <n v="0"/>
    <n v="0"/>
    <n v="0"/>
    <n v="0"/>
    <n v="0"/>
    <n v="0"/>
    <n v="0"/>
    <n v="-434.8"/>
    <n v="0"/>
    <n v="-434.8"/>
    <n v="0"/>
    <n v="0"/>
    <n v="0"/>
    <n v="0"/>
    <n v="0"/>
    <n v="-217.4"/>
    <n v="0"/>
    <n v="-217.4"/>
    <n v="217.4"/>
  </r>
  <r>
    <x v="0"/>
    <s v="A"/>
    <n v="41010"/>
    <s v=" "/>
    <s v="Clinic Income Revenue "/>
    <x v="39"/>
    <s v="FC_105_FS_000001"/>
    <x v="9"/>
    <n v="-310"/>
    <n v="-20"/>
    <n v="-670"/>
    <n v="-225"/>
    <n v="-1225"/>
    <n v="0"/>
    <n v="0"/>
    <n v="0"/>
    <n v="0"/>
    <n v="0"/>
    <n v="0"/>
    <n v="0"/>
    <n v="-103.33333333333333"/>
    <n v="-103.33333333333333"/>
    <n v="-10"/>
    <n v="-335"/>
    <n v="-112.5"/>
    <n v="-560.83333333333326"/>
    <n v="-560.83333333333326"/>
  </r>
  <r>
    <x v="0"/>
    <s v="A"/>
    <n v="41010"/>
    <s v=" "/>
    <s v="Clinic Income Revenue "/>
    <x v="39"/>
    <s v="FC_105_FS_000001"/>
    <x v="82"/>
    <n v="0"/>
    <n v="-80"/>
    <n v="0"/>
    <n v="0"/>
    <n v="-80"/>
    <n v="0"/>
    <n v="0"/>
    <n v="0"/>
    <n v="0"/>
    <n v="0"/>
    <n v="0"/>
    <n v="0"/>
    <n v="0"/>
    <n v="0"/>
    <n v="-40"/>
    <n v="0"/>
    <n v="0"/>
    <n v="-40"/>
    <n v="-40"/>
  </r>
  <r>
    <x v="0"/>
    <s v="A"/>
    <n v="41010"/>
    <s v=" "/>
    <s v="Clinic Income Revenue "/>
    <x v="39"/>
    <s v="FC_105_FS_000001"/>
    <x v="15"/>
    <n v="0"/>
    <n v="-2276.63"/>
    <n v="-5926.93"/>
    <n v="-2432.42"/>
    <n v="-10635.980000000001"/>
    <n v="-5391.54"/>
    <n v="-504.55"/>
    <n v="0"/>
    <n v="0"/>
    <n v="-5896.09"/>
    <n v="0"/>
    <n v="0"/>
    <n v="-1797.18"/>
    <n v="-1797.18"/>
    <n v="-1390.5900000000001"/>
    <n v="-2963.4650000000001"/>
    <n v="-1216.21"/>
    <n v="-7367.4450000000006"/>
    <n v="-1471.3550000000005"/>
  </r>
  <r>
    <x v="0"/>
    <s v="A"/>
    <n v="41010"/>
    <s v=" "/>
    <s v="Clinic Income Revenue "/>
    <x v="39"/>
    <s v="FC_105_FS_000001"/>
    <x v="102"/>
    <n v="-2.95"/>
    <n v="0"/>
    <n v="0"/>
    <n v="0"/>
    <n v="-2.95"/>
    <n v="0"/>
    <n v="0"/>
    <n v="0"/>
    <n v="0"/>
    <n v="0"/>
    <n v="0"/>
    <n v="0"/>
    <n v="-0.98333333333333339"/>
    <n v="-0.98333333333333339"/>
    <n v="0"/>
    <n v="0"/>
    <n v="0"/>
    <n v="-0.98333333333333339"/>
    <n v="-0.98333333333333339"/>
  </r>
  <r>
    <x v="0"/>
    <s v="A"/>
    <n v="41011"/>
    <s v=" "/>
    <s v="Camp Fee Revenue "/>
    <x v="40"/>
    <s v="FC_105_FS_000001"/>
    <x v="32"/>
    <n v="-60"/>
    <n v="0"/>
    <n v="0"/>
    <n v="0"/>
    <n v="-60"/>
    <n v="0"/>
    <n v="0"/>
    <n v="0"/>
    <n v="0"/>
    <n v="0"/>
    <n v="0"/>
    <n v="0"/>
    <n v="-20"/>
    <n v="-20"/>
    <n v="0"/>
    <n v="0"/>
    <n v="0"/>
    <n v="-20"/>
    <n v="-20"/>
  </r>
  <r>
    <x v="0"/>
    <s v="A"/>
    <n v="41012"/>
    <s v=" "/>
    <s v="Ticket Sales Revenue "/>
    <x v="41"/>
    <s v="FC_105_FS_000001"/>
    <x v="29"/>
    <n v="0"/>
    <n v="0"/>
    <n v="0"/>
    <n v="0"/>
    <n v="0"/>
    <n v="0"/>
    <n v="-233.72"/>
    <n v="0"/>
    <n v="0"/>
    <n v="-233.72"/>
    <n v="0"/>
    <n v="0"/>
    <n v="0"/>
    <n v="0"/>
    <n v="-116.86"/>
    <n v="0"/>
    <n v="0"/>
    <n v="-116.86"/>
    <n v="116.86"/>
  </r>
  <r>
    <x v="0"/>
    <s v="A"/>
    <n v="41012"/>
    <s v=" "/>
    <s v="Ticket Sales Revenue "/>
    <x v="41"/>
    <s v="FC_105_FS_000001"/>
    <x v="33"/>
    <n v="-2549.9"/>
    <n v="-1618"/>
    <n v="-2164"/>
    <n v="-2541.98"/>
    <n v="-8873.8799999999992"/>
    <n v="-2336.3000000000002"/>
    <n v="-3671.49"/>
    <n v="-1558.5"/>
    <n v="-2351.39"/>
    <n v="-9917.68"/>
    <n v="-1800"/>
    <n v="-638.5"/>
    <n v="-2228.7333333333336"/>
    <n v="-2228.7333333333336"/>
    <n v="-2644.7449999999999"/>
    <n v="-1861.25"/>
    <n v="-2446.6849999999999"/>
    <n v="-9181.4133333333339"/>
    <n v="736.26666666666642"/>
  </r>
  <r>
    <x v="0"/>
    <s v="A"/>
    <n v="41012"/>
    <s v=" "/>
    <s v="Ticket Sales Revenue "/>
    <x v="41"/>
    <s v="FC_105_FS_000001"/>
    <x v="35"/>
    <n v="-26218.5"/>
    <n v="0"/>
    <n v="0"/>
    <n v="0"/>
    <n v="-26218.5"/>
    <n v="0"/>
    <n v="0"/>
    <n v="0"/>
    <n v="0"/>
    <n v="0"/>
    <n v="0"/>
    <n v="0"/>
    <n v="-8739.5"/>
    <n v="-8739.5"/>
    <n v="0"/>
    <n v="0"/>
    <n v="0"/>
    <n v="-8739.5"/>
    <n v="-8739.5"/>
  </r>
  <r>
    <x v="0"/>
    <s v="A"/>
    <n v="41012"/>
    <s v=" "/>
    <s v="Ticket Sales Revenue "/>
    <x v="41"/>
    <s v="FC_105_FS_000001"/>
    <x v="46"/>
    <n v="-1434487.93"/>
    <n v="-443515.89000000007"/>
    <n v="-1993920.7000000002"/>
    <n v="-7349.05"/>
    <n v="-3879273.5700000003"/>
    <n v="-1233740.2999999998"/>
    <n v="-1674618.28"/>
    <n v="-107319.19"/>
    <n v="-39967.620000000003"/>
    <n v="-3055645.39"/>
    <n v="0"/>
    <n v="0"/>
    <n v="-889409.4099999998"/>
    <n v="-889409.4099999998"/>
    <n v="-1059067.085"/>
    <n v="-1050619.9450000001"/>
    <n v="-23658.335000000003"/>
    <n v="-3022754.7749999994"/>
    <n v="32890.615000000689"/>
  </r>
  <r>
    <x v="0"/>
    <s v="A"/>
    <n v="41012"/>
    <s v=" "/>
    <s v="Ticket Sales Revenue "/>
    <x v="41"/>
    <s v="FC_105_FS_000001"/>
    <x v="133"/>
    <n v="-1873.35"/>
    <n v="-87.78"/>
    <n v="0"/>
    <n v="0"/>
    <n v="-1961.1299999999999"/>
    <n v="-2495.04"/>
    <n v="-216.96"/>
    <n v="0"/>
    <n v="0"/>
    <n v="-2712"/>
    <n v="0"/>
    <n v="0"/>
    <n v="-1456.1299999999999"/>
    <n v="-1456.1299999999999"/>
    <n v="-152.37"/>
    <n v="0"/>
    <n v="0"/>
    <n v="-1608.5"/>
    <n v="1103.5"/>
  </r>
  <r>
    <x v="0"/>
    <s v="A"/>
    <n v="41012"/>
    <s v=" "/>
    <s v="Ticket Sales Revenue "/>
    <x v="41"/>
    <s v="FC_105_FS_000001"/>
    <x v="118"/>
    <n v="0"/>
    <n v="0"/>
    <n v="0"/>
    <n v="0"/>
    <n v="0"/>
    <n v="0"/>
    <n v="0"/>
    <n v="0"/>
    <n v="1226.29"/>
    <n v="1226.29"/>
    <n v="-1072513.03"/>
    <n v="-197687.21999999994"/>
    <n v="-357504.34333333332"/>
    <n v="-357504.34333333332"/>
    <n v="0"/>
    <n v="0"/>
    <n v="613.14499999999998"/>
    <n v="1226.29"/>
    <n v="0"/>
  </r>
  <r>
    <x v="0"/>
    <s v="A"/>
    <n v="41012"/>
    <s v=" "/>
    <s v="Ticket Sales Revenue "/>
    <x v="41"/>
    <s v="FC_105_FS_000001"/>
    <x v="123"/>
    <n v="-8575"/>
    <n v="-154590.11000000002"/>
    <n v="-136509.73000000001"/>
    <n v="-440"/>
    <n v="-300114.84000000003"/>
    <n v="-57901.8"/>
    <n v="-97965.01"/>
    <n v="-98032.94"/>
    <n v="-103405.90000000001"/>
    <n v="-357305.65"/>
    <n v="-23229.52"/>
    <n v="-42.45"/>
    <n v="-29902.10666666667"/>
    <n v="-29902.10666666667"/>
    <n v="-126277.56"/>
    <n v="-117271.33500000001"/>
    <n v="-51922.950000000004"/>
    <n v="-325373.95166666666"/>
    <n v="31931.698333333363"/>
  </r>
  <r>
    <x v="0"/>
    <s v="A"/>
    <n v="41014"/>
    <s v=" "/>
    <s v="Game Guarantee Revenue "/>
    <x v="42"/>
    <s v="FC_105_FS_000001"/>
    <x v="46"/>
    <n v="-1000"/>
    <n v="-40000"/>
    <n v="-988200"/>
    <n v="-55000"/>
    <n v="-1084200"/>
    <n v="-150000"/>
    <n v="-270000"/>
    <n v="0"/>
    <n v="-30000"/>
    <n v="-450000"/>
    <n v="0"/>
    <n v="0"/>
    <n v="-50333.333333333336"/>
    <n v="-50333.333333333336"/>
    <n v="-155000"/>
    <n v="-494100"/>
    <n v="-42500"/>
    <n v="-741933.33333333337"/>
    <n v="-291933.33333333337"/>
  </r>
  <r>
    <x v="0"/>
    <s v="A"/>
    <n v="41014"/>
    <s v=" "/>
    <s v="Game Guarantee Revenue "/>
    <x v="42"/>
    <s v="FC_105_FS_000001"/>
    <x v="118"/>
    <n v="0"/>
    <n v="0"/>
    <n v="0"/>
    <n v="0"/>
    <n v="0"/>
    <n v="0"/>
    <n v="0"/>
    <n v="0"/>
    <n v="0"/>
    <n v="0"/>
    <n v="0"/>
    <n v="-450000"/>
    <n v="0"/>
    <n v="0"/>
    <n v="0"/>
    <n v="0"/>
    <n v="0"/>
    <n v="0"/>
    <n v="0"/>
  </r>
  <r>
    <x v="0"/>
    <s v="A"/>
    <n v="41015"/>
    <s v=" "/>
    <s v="Broadcast Rights Revenue "/>
    <x v="43"/>
    <s v="FC_105_FS_000001"/>
    <x v="46"/>
    <n v="0"/>
    <n v="0"/>
    <n v="0"/>
    <n v="-2943220"/>
    <n v="-2943220"/>
    <n v="0"/>
    <n v="0"/>
    <n v="0"/>
    <n v="-2630766.44"/>
    <n v="-2630766.44"/>
    <n v="0"/>
    <n v="0"/>
    <n v="0"/>
    <n v="0"/>
    <n v="0"/>
    <n v="0"/>
    <n v="-2786993.2199999997"/>
    <n v="-2786993.2199999997"/>
    <n v="-156226.7799999998"/>
  </r>
  <r>
    <x v="0"/>
    <s v="A"/>
    <n v="41016"/>
    <s v=" "/>
    <s v="NCAA/Conference Distributions Revenue "/>
    <x v="44"/>
    <s v="FC_105_FS_000001"/>
    <x v="46"/>
    <n v="-405362"/>
    <n v="0"/>
    <n v="-53414"/>
    <n v="-1068536.54"/>
    <n v="-1527312.54"/>
    <n v="-408922"/>
    <n v="-324954"/>
    <n v="-35169"/>
    <n v="-1058312"/>
    <n v="-1827357"/>
    <n v="-397558"/>
    <n v="0"/>
    <n v="-403947.33333333331"/>
    <n v="-403947.33333333331"/>
    <n v="-162477"/>
    <n v="-44291.5"/>
    <n v="-1063424.27"/>
    <n v="-1674140.1033333333"/>
    <n v="153216.89666666673"/>
  </r>
  <r>
    <x v="0"/>
    <s v="A"/>
    <n v="41017"/>
    <s v=" "/>
    <s v="Housing Revenue "/>
    <x v="45"/>
    <s v="FC_105_FS_000001"/>
    <x v="82"/>
    <n v="-922"/>
    <n v="-922"/>
    <n v="0"/>
    <n v="0"/>
    <n v="-1844"/>
    <n v="0"/>
    <n v="0"/>
    <n v="0"/>
    <n v="0"/>
    <n v="0"/>
    <n v="0"/>
    <n v="0"/>
    <n v="-307.33333333333331"/>
    <n v="-307.33333333333331"/>
    <n v="-461"/>
    <n v="0"/>
    <n v="0"/>
    <n v="-768.33333333333326"/>
    <n v="-768.33333333333326"/>
  </r>
  <r>
    <x v="0"/>
    <s v="A"/>
    <n v="41017"/>
    <s v=" "/>
    <s v="Housing Revenue "/>
    <x v="45"/>
    <s v="FC_105_FS_000001"/>
    <x v="134"/>
    <n v="-6500.13"/>
    <n v="0"/>
    <n v="0"/>
    <n v="6500.13"/>
    <n v="0"/>
    <n v="0"/>
    <n v="0"/>
    <n v="0"/>
    <n v="0"/>
    <n v="0"/>
    <n v="0"/>
    <n v="0"/>
    <n v="-2166.71"/>
    <n v="-2166.71"/>
    <n v="0"/>
    <n v="0"/>
    <n v="3250.0650000000001"/>
    <n v="0"/>
    <n v="0"/>
  </r>
  <r>
    <x v="0"/>
    <s v="A"/>
    <n v="41017"/>
    <s v=" "/>
    <s v="Housing Revenue "/>
    <x v="45"/>
    <s v="FC_105_FS_000001"/>
    <x v="135"/>
    <n v="-4550585.91"/>
    <n v="-706594.15"/>
    <n v="-4378257.4200000009"/>
    <n v="-977486.86"/>
    <n v="-10612924.34"/>
    <n v="-4946878.53"/>
    <n v="-405864.11000000004"/>
    <n v="-4551098.4000000004"/>
    <n v="-1092047.0900000001"/>
    <n v="-10995888.130000001"/>
    <n v="-4870239.67"/>
    <n v="-222994.37999999995"/>
    <n v="-4789234.7033333341"/>
    <n v="-4789234.7033333341"/>
    <n v="-556229.13"/>
    <n v="-4464677.91"/>
    <n v="-1034766.9750000001"/>
    <n v="-10844908.718333334"/>
    <n v="150979.41166666709"/>
  </r>
  <r>
    <x v="0"/>
    <s v="A"/>
    <n v="41019"/>
    <s v=" "/>
    <s v="Food Service Meal Plan "/>
    <x v="46"/>
    <s v="FC_105_FS_000001"/>
    <x v="134"/>
    <n v="-4472410.7499999991"/>
    <n v="36314.579999999994"/>
    <n v="-3881715.85"/>
    <n v="269795.31"/>
    <n v="-8048016.71"/>
    <n v="-4801673.9399999995"/>
    <n v="55760.109999999993"/>
    <n v="-4029881.6499999994"/>
    <n v="-111238.43999999999"/>
    <n v="-8887033.9199999981"/>
    <n v="-4802310.2200000007"/>
    <n v="71503.050000000017"/>
    <n v="-4692131.6366666658"/>
    <n v="-4692131.6366666658"/>
    <n v="46037.344999999994"/>
    <n v="-3955798.75"/>
    <n v="79278.434999999998"/>
    <n v="-8522614.6066666655"/>
    <n v="364419.31333333254"/>
  </r>
  <r>
    <x v="0"/>
    <s v="A"/>
    <n v="41019"/>
    <s v=" "/>
    <s v="Food Service Meal Plan "/>
    <x v="46"/>
    <s v="FC_105_FS_000001"/>
    <x v="136"/>
    <n v="0"/>
    <n v="0"/>
    <n v="0"/>
    <n v="0"/>
    <n v="0"/>
    <n v="-512208.33000000007"/>
    <n v="2338.7199999999998"/>
    <n v="-538935.86"/>
    <n v="547.89"/>
    <n v="-1048257.5800000002"/>
    <n v="-677344.05"/>
    <n v="-655.80000000000098"/>
    <n v="-396517.46"/>
    <n v="-396517.46"/>
    <n v="1169.3599999999999"/>
    <n v="-269467.93"/>
    <n v="273.94499999999999"/>
    <n v="-664542.08500000008"/>
    <n v="383715.49500000011"/>
  </r>
  <r>
    <x v="0"/>
    <s v="A"/>
    <n v="41020"/>
    <s v=" "/>
    <s v="Food Service Sales Catering Concessions "/>
    <x v="47"/>
    <s v="FC_105_FS_000001"/>
    <x v="0"/>
    <n v="0"/>
    <n v="0"/>
    <n v="-7241.34"/>
    <n v="7241.34"/>
    <n v="0"/>
    <n v="0"/>
    <n v="0"/>
    <n v="0"/>
    <n v="0"/>
    <n v="0"/>
    <n v="0"/>
    <n v="0"/>
    <n v="0"/>
    <n v="0"/>
    <n v="0"/>
    <n v="-3620.67"/>
    <n v="3620.67"/>
    <n v="0"/>
    <n v="0"/>
  </r>
  <r>
    <x v="0"/>
    <s v="A"/>
    <n v="41020"/>
    <s v=" "/>
    <s v="Food Service Sales Catering Concessions "/>
    <x v="47"/>
    <s v="FC_105_FS_000001"/>
    <x v="116"/>
    <n v="-29523.72"/>
    <n v="-668.02"/>
    <n v="0"/>
    <n v="-19553.18"/>
    <n v="-49744.92"/>
    <n v="-30310.539999999997"/>
    <n v="-4522.6499999999996"/>
    <n v="0"/>
    <n v="-15609.58"/>
    <n v="-50442.77"/>
    <n v="-36156.53"/>
    <n v="-3155.86"/>
    <n v="-31996.929999999997"/>
    <n v="-31996.929999999997"/>
    <n v="-2595.335"/>
    <n v="0"/>
    <n v="-17581.38"/>
    <n v="-52173.645000000004"/>
    <n v="-1730.8750000000073"/>
  </r>
  <r>
    <x v="0"/>
    <s v="A"/>
    <n v="41020"/>
    <s v=" "/>
    <s v="Food Service Sales Catering Concessions "/>
    <x v="47"/>
    <s v="FC_105_FS_000001"/>
    <x v="126"/>
    <n v="-53526.79"/>
    <n v="-144519.01"/>
    <n v="-202418.06"/>
    <n v="-241710.11000000002"/>
    <n v="-642173.97"/>
    <n v="-94390.95"/>
    <n v="-210885.6"/>
    <n v="-205302.87"/>
    <n v="-164977.44"/>
    <n v="-675556.86"/>
    <n v="-125663.46"/>
    <n v="-51169.16"/>
    <n v="-91193.733333333337"/>
    <n v="-91193.733333333337"/>
    <n v="-177702.30499999999"/>
    <n v="-203860.465"/>
    <n v="-203343.77500000002"/>
    <n v="-676100.27833333332"/>
    <n v="-543.41833333333489"/>
  </r>
  <r>
    <x v="0"/>
    <s v="A"/>
    <n v="41020"/>
    <s v=" "/>
    <s v="Food Service Sales Catering Concessions "/>
    <x v="47"/>
    <s v="FC_105_FS_000001"/>
    <x v="93"/>
    <n v="0"/>
    <n v="0"/>
    <n v="0"/>
    <n v="0"/>
    <n v="0"/>
    <n v="0"/>
    <n v="-1291.25"/>
    <n v="1291.25"/>
    <n v="0"/>
    <n v="0"/>
    <n v="0"/>
    <n v="0"/>
    <n v="0"/>
    <n v="0"/>
    <n v="-645.625"/>
    <n v="645.625"/>
    <n v="0"/>
    <n v="0"/>
    <n v="0"/>
  </r>
  <r>
    <x v="0"/>
    <s v="A"/>
    <n v="41020"/>
    <s v=" "/>
    <s v="Food Service Sales Catering Concessions "/>
    <x v="47"/>
    <s v="FC_105_FS_000001"/>
    <x v="134"/>
    <n v="-289942.48"/>
    <n v="-1158695.75"/>
    <n v="-869787.07000000007"/>
    <n v="-980264.99999999988"/>
    <n v="-3298690.3"/>
    <n v="-673666.55999999994"/>
    <n v="-1107984.1800000002"/>
    <n v="-706122.47"/>
    <n v="-914475.85"/>
    <n v="-3402249.06"/>
    <n v="-722244.52"/>
    <n v="-417669.27999999997"/>
    <n v="-561951.18666666665"/>
    <n v="-561951.18666666665"/>
    <n v="-1133339.9650000001"/>
    <n v="-787954.77"/>
    <n v="-947370.42499999993"/>
    <n v="-3430616.3466666667"/>
    <n v="-28367.286666666623"/>
  </r>
  <r>
    <x v="0"/>
    <s v="A"/>
    <n v="41020"/>
    <s v=" "/>
    <s v="Food Service Sales Catering Concessions "/>
    <x v="47"/>
    <s v="FC_105_FS_000001"/>
    <x v="94"/>
    <n v="0"/>
    <n v="0"/>
    <n v="0"/>
    <n v="0"/>
    <n v="0"/>
    <n v="0"/>
    <n v="0"/>
    <n v="20"/>
    <n v="20"/>
    <n v="40"/>
    <n v="0"/>
    <n v="0"/>
    <n v="0"/>
    <n v="0"/>
    <n v="0"/>
    <n v="10"/>
    <n v="10"/>
    <n v="40"/>
    <n v="0"/>
  </r>
  <r>
    <x v="0"/>
    <s v="A"/>
    <n v="41020"/>
    <s v=" "/>
    <s v="Food Service Sales Catering Concessions "/>
    <x v="47"/>
    <s v="FC_105_FS_000001"/>
    <x v="135"/>
    <n v="0"/>
    <n v="0"/>
    <n v="0"/>
    <n v="0"/>
    <n v="0"/>
    <n v="0"/>
    <n v="-20"/>
    <n v="0"/>
    <n v="-16463.82"/>
    <n v="-16483.82"/>
    <n v="0"/>
    <n v="0"/>
    <n v="0"/>
    <n v="0"/>
    <n v="-10"/>
    <n v="0"/>
    <n v="-8231.91"/>
    <n v="-8241.91"/>
    <n v="8241.91"/>
  </r>
  <r>
    <x v="0"/>
    <s v="A"/>
    <n v="41020"/>
    <s v=" "/>
    <s v="Food Service Sales Catering Concessions "/>
    <x v="47"/>
    <s v="FC_105_FS_000001"/>
    <x v="130"/>
    <n v="-65083.31"/>
    <n v="-381910.04000000004"/>
    <n v="-106047.68000000001"/>
    <n v="-69996.3"/>
    <n v="-623037.33000000007"/>
    <n v="-4847.8500000000004"/>
    <n v="-344496.79999999993"/>
    <n v="-110501.67"/>
    <n v="-114592.93"/>
    <n v="-574439.24999999988"/>
    <n v="-58400.75"/>
    <n v="0"/>
    <n v="-42777.303333333337"/>
    <n v="-42777.303333333337"/>
    <n v="-363203.42"/>
    <n v="-108274.675"/>
    <n v="-92294.614999999991"/>
    <n v="-606550.01333333331"/>
    <n v="-32110.763333333423"/>
  </r>
  <r>
    <x v="0"/>
    <s v="A"/>
    <n v="41020"/>
    <s v=" "/>
    <s v="Food Service Sales Catering Concessions "/>
    <x v="47"/>
    <s v="FC_105_FS_000001"/>
    <x v="136"/>
    <n v="0"/>
    <n v="0"/>
    <n v="0"/>
    <n v="0"/>
    <n v="0"/>
    <n v="-462.27"/>
    <n v="-3169.65"/>
    <n v="-937.54"/>
    <n v="-987.77"/>
    <n v="-5557.23"/>
    <n v="-1896.03"/>
    <n v="-30.28"/>
    <n v="-786.1"/>
    <n v="-786.1"/>
    <n v="-1584.825"/>
    <n v="-468.77"/>
    <n v="-493.88499999999999"/>
    <n v="-3333.58"/>
    <n v="2223.6499999999996"/>
  </r>
  <r>
    <x v="0"/>
    <s v="A"/>
    <n v="41022"/>
    <s v=" "/>
    <s v="Advertising Sales/Sponsorship Revenue "/>
    <x v="48"/>
    <s v="FC_105_FS_000001"/>
    <x v="42"/>
    <n v="0"/>
    <n v="0"/>
    <n v="0"/>
    <n v="0"/>
    <n v="0"/>
    <n v="0"/>
    <n v="-3981.35"/>
    <n v="0"/>
    <n v="0"/>
    <n v="-3981.35"/>
    <n v="0"/>
    <n v="0"/>
    <n v="0"/>
    <n v="0"/>
    <n v="-1990.675"/>
    <n v="0"/>
    <n v="0"/>
    <n v="-1990.675"/>
    <n v="1990.675"/>
  </r>
  <r>
    <x v="0"/>
    <s v="A"/>
    <n v="41022"/>
    <s v=" "/>
    <s v="Advertising Sales/Sponsorship Revenue "/>
    <x v="48"/>
    <s v="FC_105_FS_000001"/>
    <x v="43"/>
    <n v="-6657.7999999999993"/>
    <n v="-8556.61"/>
    <n v="-23500.42"/>
    <n v="-28950.05"/>
    <n v="-67664.88"/>
    <n v="-3584.5499999999975"/>
    <n v="18268.28"/>
    <n v="0"/>
    <n v="0"/>
    <n v="14683.730000000001"/>
    <n v="0"/>
    <n v="0"/>
    <n v="-3414.1166666666654"/>
    <n v="-3414.1166666666654"/>
    <n v="4855.8349999999991"/>
    <n v="-11750.21"/>
    <n v="-14475.025"/>
    <n v="-24783.516666666663"/>
    <n v="-39467.246666666666"/>
  </r>
  <r>
    <x v="0"/>
    <s v="A"/>
    <n v="41022"/>
    <s v=" "/>
    <s v="Advertising Sales/Sponsorship Revenue "/>
    <x v="48"/>
    <s v="FC_105_FS_000001"/>
    <x v="48"/>
    <n v="-104101.42"/>
    <n v="-24054.78"/>
    <n v="-866037.99"/>
    <n v="-965064.80999999994"/>
    <n v="-1959259"/>
    <n v="-78055.37999999999"/>
    <n v="-3874.55"/>
    <n v="-896682.82"/>
    <n v="-1037274.63"/>
    <n v="-2015887.38"/>
    <n v="-77242.820000000007"/>
    <n v="-4473.59"/>
    <n v="-86466.54"/>
    <n v="-86466.54"/>
    <n v="-13964.664999999999"/>
    <n v="-881360.40500000003"/>
    <n v="-1001169.72"/>
    <n v="-1982961.33"/>
    <n v="32926.049999999814"/>
  </r>
  <r>
    <x v="0"/>
    <s v="A"/>
    <n v="41501"/>
    <s v=" "/>
    <s v="Transcript Fee Revenue "/>
    <x v="49"/>
    <s v="FC_105_FS_000001"/>
    <x v="109"/>
    <n v="-320"/>
    <n v="-560"/>
    <n v="-460"/>
    <n v="-200"/>
    <n v="-1540"/>
    <n v="-160"/>
    <n v="-240"/>
    <n v="0"/>
    <n v="-280"/>
    <n v="-680"/>
    <n v="0"/>
    <n v="-80"/>
    <n v="-160"/>
    <n v="-160"/>
    <n v="-400"/>
    <n v="-230"/>
    <n v="-240"/>
    <n v="-1030"/>
    <n v="-350"/>
  </r>
  <r>
    <x v="0"/>
    <s v="A"/>
    <n v="41502"/>
    <s v=" "/>
    <s v="Student ID Replace Fee Revenue "/>
    <x v="50"/>
    <s v="FC_105_FS_000001"/>
    <x v="110"/>
    <n v="-8979.73"/>
    <n v="-8647.5"/>
    <n v="-9640"/>
    <n v="-4458"/>
    <n v="-31725.23"/>
    <n v="-10732.02"/>
    <n v="-7825.85"/>
    <n v="-9860.51"/>
    <n v="-4947"/>
    <n v="-33365.380000000005"/>
    <n v="-130"/>
    <n v="0"/>
    <n v="-6613.916666666667"/>
    <n v="-6613.916666666667"/>
    <n v="-8236.6749999999993"/>
    <n v="-9750.255000000001"/>
    <n v="-4702.5"/>
    <n v="-29303.346666666668"/>
    <n v="4062.0333333333365"/>
  </r>
  <r>
    <x v="0"/>
    <s v="A"/>
    <n v="41502"/>
    <s v=" "/>
    <s v="Student ID Replace Fee Revenue "/>
    <x v="50"/>
    <s v="FC_105_FS_000001"/>
    <x v="137"/>
    <n v="0"/>
    <n v="0"/>
    <n v="0"/>
    <n v="0"/>
    <n v="0"/>
    <n v="0"/>
    <n v="0"/>
    <n v="0"/>
    <n v="0"/>
    <n v="0"/>
    <n v="-150"/>
    <n v="0"/>
    <n v="-50"/>
    <n v="-50"/>
    <n v="0"/>
    <n v="0"/>
    <n v="0"/>
    <n v="0"/>
    <n v="0"/>
  </r>
  <r>
    <x v="0"/>
    <s v="A"/>
    <n v="41502"/>
    <s v=" "/>
    <s v="Student ID Replace Fee Revenue "/>
    <x v="50"/>
    <s v="FC_105_FS_000001"/>
    <x v="111"/>
    <n v="0"/>
    <n v="0"/>
    <n v="0"/>
    <n v="0"/>
    <n v="0"/>
    <n v="0"/>
    <n v="0"/>
    <n v="0"/>
    <n v="0"/>
    <n v="0"/>
    <n v="-7209"/>
    <n v="-3168"/>
    <n v="-2403"/>
    <n v="-2403"/>
    <n v="0"/>
    <n v="0"/>
    <n v="0"/>
    <n v="0"/>
    <n v="0"/>
  </r>
  <r>
    <x v="0"/>
    <s v="A"/>
    <n v="41503"/>
    <s v=" "/>
    <s v="Membership &amp; Dues Revenue "/>
    <x v="51"/>
    <s v="FC_105_FS_000001"/>
    <x v="138"/>
    <n v="0"/>
    <n v="0"/>
    <n v="0"/>
    <n v="-850"/>
    <n v="-850"/>
    <n v="0"/>
    <n v="0"/>
    <n v="0"/>
    <n v="0"/>
    <n v="0"/>
    <n v="0"/>
    <n v="0"/>
    <n v="0"/>
    <n v="0"/>
    <n v="0"/>
    <n v="0"/>
    <n v="-425"/>
    <n v="-425"/>
    <n v="-425"/>
  </r>
  <r>
    <x v="0"/>
    <s v="A"/>
    <n v="41503"/>
    <s v=" "/>
    <s v="Membership &amp; Dues Revenue "/>
    <x v="51"/>
    <s v="FC_105_FS_000001"/>
    <x v="68"/>
    <n v="0"/>
    <n v="0"/>
    <n v="0"/>
    <n v="0"/>
    <n v="0"/>
    <n v="0"/>
    <n v="0"/>
    <n v="0"/>
    <n v="100.37"/>
    <n v="100.37"/>
    <n v="0"/>
    <n v="0"/>
    <n v="0"/>
    <n v="0"/>
    <n v="0"/>
    <n v="0"/>
    <n v="50.185000000000002"/>
    <n v="100.37"/>
    <n v="0"/>
  </r>
  <r>
    <x v="0"/>
    <s v="A"/>
    <n v="41503"/>
    <s v=" "/>
    <s v="Membership &amp; Dues Revenue "/>
    <x v="51"/>
    <s v="FC_105_FS_000001"/>
    <x v="116"/>
    <n v="-10307.75"/>
    <n v="-5935.07"/>
    <n v="0"/>
    <n v="-159978"/>
    <n v="-176220.82"/>
    <n v="-12571"/>
    <n v="-1761"/>
    <n v="0"/>
    <n v="-154018"/>
    <n v="-168350"/>
    <n v="-11883"/>
    <n v="-2322"/>
    <n v="-11587.25"/>
    <n v="-11587.25"/>
    <n v="-3848.0349999999999"/>
    <n v="0"/>
    <n v="-156998"/>
    <n v="-172433.285"/>
    <n v="-4083.2850000000035"/>
  </r>
  <r>
    <x v="0"/>
    <s v="A"/>
    <n v="41504"/>
    <s v=" "/>
    <s v="Conference &amp; Seminar Revenue "/>
    <x v="52"/>
    <s v="FC_105_FS_000001"/>
    <x v="5"/>
    <n v="0"/>
    <n v="-294.33999999999997"/>
    <n v="0"/>
    <n v="0"/>
    <n v="-294.33999999999997"/>
    <n v="0"/>
    <n v="-700"/>
    <n v="0"/>
    <n v="0"/>
    <n v="-700"/>
    <n v="0"/>
    <n v="0"/>
    <n v="0"/>
    <n v="0"/>
    <n v="-497.16999999999996"/>
    <n v="0"/>
    <n v="0"/>
    <n v="-497.16999999999996"/>
    <n v="202.83000000000004"/>
  </r>
  <r>
    <x v="0"/>
    <s v="A"/>
    <n v="41504"/>
    <s v=" "/>
    <s v="Conference &amp; Seminar Revenue "/>
    <x v="52"/>
    <s v="FC_105_FS_000001"/>
    <x v="23"/>
    <n v="0"/>
    <n v="0"/>
    <n v="0"/>
    <n v="0"/>
    <n v="0"/>
    <n v="0"/>
    <n v="0"/>
    <n v="39.200000000000003"/>
    <n v="0"/>
    <n v="39.200000000000003"/>
    <n v="0"/>
    <n v="0"/>
    <n v="0"/>
    <n v="0"/>
    <n v="0"/>
    <n v="19.600000000000001"/>
    <n v="0"/>
    <n v="39.200000000000003"/>
    <n v="0"/>
  </r>
  <r>
    <x v="0"/>
    <s v="A"/>
    <n v="41504"/>
    <s v=" "/>
    <s v="Conference &amp; Seminar Revenue "/>
    <x v="52"/>
    <s v="FC_105_FS_000001"/>
    <x v="30"/>
    <n v="0"/>
    <n v="0"/>
    <n v="-2615"/>
    <n v="-895"/>
    <n v="-3510"/>
    <n v="0"/>
    <n v="0"/>
    <n v="0"/>
    <n v="0"/>
    <n v="0"/>
    <n v="0"/>
    <n v="0"/>
    <n v="0"/>
    <n v="0"/>
    <n v="0"/>
    <n v="-1307.5"/>
    <n v="-447.5"/>
    <n v="-1755"/>
    <n v="-1755"/>
  </r>
  <r>
    <x v="0"/>
    <s v="A"/>
    <n v="41504"/>
    <s v=" "/>
    <s v="Conference &amp; Seminar Revenue "/>
    <x v="52"/>
    <s v="FC_105_FS_000001"/>
    <x v="76"/>
    <n v="0"/>
    <n v="0"/>
    <n v="0"/>
    <n v="0"/>
    <n v="0"/>
    <n v="0"/>
    <n v="0"/>
    <n v="0"/>
    <n v="0"/>
    <n v="0"/>
    <n v="-600"/>
    <n v="-50"/>
    <n v="-200"/>
    <n v="-200"/>
    <n v="0"/>
    <n v="0"/>
    <n v="0"/>
    <n v="0"/>
    <n v="0"/>
  </r>
  <r>
    <x v="0"/>
    <s v="A"/>
    <n v="41504"/>
    <s v=" "/>
    <s v="Conference &amp; Seminar Revenue "/>
    <x v="52"/>
    <s v="FC_105_FS_000001"/>
    <x v="83"/>
    <n v="0"/>
    <n v="0"/>
    <n v="-90"/>
    <n v="0"/>
    <n v="-90"/>
    <n v="0"/>
    <n v="0"/>
    <n v="0"/>
    <n v="0"/>
    <n v="0"/>
    <n v="-10599.22"/>
    <n v="32.99"/>
    <n v="-3533.0733333333333"/>
    <n v="-3533.0733333333333"/>
    <n v="0"/>
    <n v="-45"/>
    <n v="0"/>
    <n v="-3578.0733333333333"/>
    <n v="-3578.0733333333333"/>
  </r>
  <r>
    <x v="0"/>
    <s v="A"/>
    <n v="41504"/>
    <s v=" "/>
    <s v="Conference &amp; Seminar Revenue "/>
    <x v="52"/>
    <s v="FC_105_FS_000001"/>
    <x v="10"/>
    <n v="0"/>
    <n v="0"/>
    <n v="0"/>
    <n v="0"/>
    <n v="0"/>
    <n v="0"/>
    <n v="-458.86"/>
    <n v="0"/>
    <n v="0"/>
    <n v="-458.86"/>
    <n v="0"/>
    <n v="0"/>
    <n v="0"/>
    <n v="0"/>
    <n v="-229.43"/>
    <n v="0"/>
    <n v="0"/>
    <n v="-229.43"/>
    <n v="229.43"/>
  </r>
  <r>
    <x v="0"/>
    <s v="A"/>
    <n v="41504"/>
    <s v=" "/>
    <s v="Conference &amp; Seminar Revenue "/>
    <x v="52"/>
    <s v="FC_105_FS_000001"/>
    <x v="139"/>
    <n v="0"/>
    <n v="-12346.67"/>
    <n v="-3006.89"/>
    <n v="0"/>
    <n v="-15353.56"/>
    <n v="0"/>
    <n v="0"/>
    <n v="0"/>
    <n v="0"/>
    <n v="0"/>
    <n v="0"/>
    <n v="0"/>
    <n v="0"/>
    <n v="0"/>
    <n v="-6173.335"/>
    <n v="-1503.4449999999999"/>
    <n v="0"/>
    <n v="-7676.78"/>
    <n v="-7676.78"/>
  </r>
  <r>
    <x v="0"/>
    <s v="A"/>
    <n v="41504"/>
    <s v=" "/>
    <s v="Conference &amp; Seminar Revenue "/>
    <x v="52"/>
    <s v="FC_105_FS_000001"/>
    <x v="140"/>
    <n v="-15460"/>
    <n v="-29365"/>
    <n v="-49590"/>
    <n v="-15591"/>
    <n v="-110006"/>
    <n v="0"/>
    <n v="0"/>
    <n v="0"/>
    <n v="0"/>
    <n v="0"/>
    <n v="0"/>
    <n v="0"/>
    <n v="-5153.333333333333"/>
    <n v="-5153.333333333333"/>
    <n v="-14682.5"/>
    <n v="-24795"/>
    <n v="-7795.5"/>
    <n v="-52426.333333333328"/>
    <n v="-52426.333333333328"/>
  </r>
  <r>
    <x v="0"/>
    <s v="A"/>
    <n v="41504"/>
    <s v=" "/>
    <s v="Conference &amp; Seminar Revenue "/>
    <x v="52"/>
    <s v="FC_105_FS_000001"/>
    <x v="85"/>
    <n v="0"/>
    <n v="0"/>
    <n v="-500"/>
    <n v="-1467.8600000000001"/>
    <n v="-1967.8600000000001"/>
    <n v="3.95"/>
    <n v="0"/>
    <n v="0"/>
    <n v="-3.95"/>
    <n v="0"/>
    <n v="0"/>
    <n v="0"/>
    <n v="1.3166666666666667"/>
    <n v="1.3166666666666667"/>
    <n v="0"/>
    <n v="-250"/>
    <n v="-735.90500000000009"/>
    <n v="-984.58833333333337"/>
    <n v="-984.58833333333337"/>
  </r>
  <r>
    <x v="0"/>
    <s v="A"/>
    <n v="41504"/>
    <s v=" "/>
    <s v="Conference &amp; Seminar Revenue "/>
    <x v="52"/>
    <s v="FC_105_FS_000001"/>
    <x v="11"/>
    <n v="-1950"/>
    <n v="-65"/>
    <n v="0"/>
    <n v="0"/>
    <n v="-2015"/>
    <n v="0"/>
    <n v="0"/>
    <n v="0"/>
    <n v="0"/>
    <n v="0"/>
    <n v="0"/>
    <n v="0"/>
    <n v="-650"/>
    <n v="-650"/>
    <n v="-32.5"/>
    <n v="0"/>
    <n v="0"/>
    <n v="-682.5"/>
    <n v="-682.5"/>
  </r>
  <r>
    <x v="0"/>
    <s v="A"/>
    <n v="41504"/>
    <s v=" "/>
    <s v="Conference &amp; Seminar Revenue "/>
    <x v="52"/>
    <s v="FC_105_FS_000001"/>
    <x v="42"/>
    <n v="0"/>
    <n v="0"/>
    <n v="0"/>
    <n v="0"/>
    <n v="0"/>
    <n v="-3920"/>
    <n v="-6115"/>
    <n v="0"/>
    <n v="0"/>
    <n v="-10035"/>
    <n v="0"/>
    <n v="0"/>
    <n v="-1306.6666666666667"/>
    <n v="-1306.6666666666667"/>
    <n v="-3057.5"/>
    <n v="0"/>
    <n v="0"/>
    <n v="-4364.166666666667"/>
    <n v="5670.833333333333"/>
  </r>
  <r>
    <x v="0"/>
    <s v="A"/>
    <n v="41504"/>
    <s v=" "/>
    <s v="Conference &amp; Seminar Revenue "/>
    <x v="52"/>
    <s v="FC_105_FS_000001"/>
    <x v="128"/>
    <n v="0"/>
    <n v="0"/>
    <n v="0"/>
    <n v="0"/>
    <n v="0"/>
    <n v="-1149"/>
    <n v="-2167"/>
    <n v="0"/>
    <n v="0"/>
    <n v="-3316"/>
    <n v="0"/>
    <n v="0"/>
    <n v="-383"/>
    <n v="-383"/>
    <n v="-1083.5"/>
    <n v="0"/>
    <n v="0"/>
    <n v="-1466.5"/>
    <n v="1849.5"/>
  </r>
  <r>
    <x v="0"/>
    <s v="A"/>
    <n v="41505"/>
    <s v=" "/>
    <s v="Publications Sales Revenue "/>
    <x v="53"/>
    <s v="FC_105_FS_000001"/>
    <x v="108"/>
    <n v="-137.4"/>
    <n v="-56.5"/>
    <n v="-1.5"/>
    <n v="13.690000000000001"/>
    <n v="-181.71"/>
    <n v="-174.62"/>
    <n v="0.03"/>
    <n v="3.3000000000000003"/>
    <n v="-113.17999999999999"/>
    <n v="-284.46999999999997"/>
    <n v="0"/>
    <n v="0"/>
    <n v="-104.00666666666666"/>
    <n v="-104.00666666666666"/>
    <n v="-28.234999999999999"/>
    <n v="0.90000000000000013"/>
    <n v="-49.744999999999997"/>
    <n v="-181.08666666666667"/>
    <n v="103.3833333333333"/>
  </r>
  <r>
    <x v="0"/>
    <s v="A"/>
    <n v="41505"/>
    <s v=" "/>
    <s v="Publications Sales Revenue "/>
    <x v="53"/>
    <s v="FC_105_FS_000001"/>
    <x v="140"/>
    <n v="0"/>
    <n v="-130"/>
    <n v="0"/>
    <n v="0"/>
    <n v="-130"/>
    <n v="0"/>
    <n v="0"/>
    <n v="0"/>
    <n v="0"/>
    <n v="0"/>
    <n v="0"/>
    <n v="0"/>
    <n v="0"/>
    <n v="0"/>
    <n v="-65"/>
    <n v="0"/>
    <n v="0"/>
    <n v="-65"/>
    <n v="-65"/>
  </r>
  <r>
    <x v="0"/>
    <s v="A"/>
    <n v="41506"/>
    <s v=" "/>
    <s v="Trademark &amp; Licensing Revenue "/>
    <x v="54"/>
    <s v="FC_105_FS_000001"/>
    <x v="40"/>
    <n v="-33007.620000000003"/>
    <n v="-24401.47"/>
    <n v="-136787"/>
    <n v="-83460.12"/>
    <n v="-277656.20999999996"/>
    <n v="-134546.78"/>
    <n v="-217351.96999999997"/>
    <n v="-165675.91999999998"/>
    <n v="-100665.23"/>
    <n v="-618239.9"/>
    <n v="-129819.79999999999"/>
    <n v="-214886.58000000002"/>
    <n v="-99124.733333333323"/>
    <n v="-99124.733333333323"/>
    <n v="-120876.71999999999"/>
    <n v="-151231.46"/>
    <n v="-92062.674999999988"/>
    <n v="-463295.58833333332"/>
    <n v="154944.3116666667"/>
  </r>
  <r>
    <x v="0"/>
    <s v="A"/>
    <n v="41506"/>
    <s v=" "/>
    <s v="Trademark &amp; Licensing Revenue "/>
    <x v="54"/>
    <s v="FC_105_FS_000001"/>
    <x v="141"/>
    <n v="0"/>
    <n v="0"/>
    <n v="0"/>
    <n v="0"/>
    <n v="0"/>
    <n v="0"/>
    <n v="0"/>
    <n v="0"/>
    <n v="0"/>
    <n v="0"/>
    <n v="-250000"/>
    <n v="0"/>
    <n v="-83333.333333333328"/>
    <n v="-83333.333333333328"/>
    <n v="0"/>
    <n v="0"/>
    <n v="0"/>
    <n v="0"/>
    <n v="0"/>
  </r>
  <r>
    <x v="0"/>
    <s v="A"/>
    <n v="41507"/>
    <s v=" "/>
    <s v="Professional &amp; Tech Services Revenue "/>
    <x v="55"/>
    <s v="FC_105_FS_000001"/>
    <x v="138"/>
    <n v="-8345.49"/>
    <n v="-945"/>
    <n v="0"/>
    <n v="0"/>
    <n v="-9290.49"/>
    <n v="0"/>
    <n v="0"/>
    <n v="0"/>
    <n v="0"/>
    <n v="0"/>
    <n v="0"/>
    <n v="0"/>
    <n v="-2781.83"/>
    <n v="-2781.83"/>
    <n v="-472.5"/>
    <n v="0"/>
    <n v="0"/>
    <n v="-3254.33"/>
    <n v="-3254.33"/>
  </r>
  <r>
    <x v="0"/>
    <s v="A"/>
    <n v="41507"/>
    <s v=" "/>
    <s v="Professional &amp; Tech Services Revenue "/>
    <x v="55"/>
    <s v="FC_105_FS_000001"/>
    <x v="66"/>
    <n v="-1494.6"/>
    <n v="0"/>
    <n v="0"/>
    <n v="0"/>
    <n v="-1494.6"/>
    <n v="0"/>
    <n v="0"/>
    <n v="0"/>
    <n v="0"/>
    <n v="0"/>
    <n v="0"/>
    <n v="0"/>
    <n v="-498.2"/>
    <n v="-498.2"/>
    <n v="0"/>
    <n v="0"/>
    <n v="0"/>
    <n v="-498.2"/>
    <n v="-498.2"/>
  </r>
  <r>
    <x v="0"/>
    <s v="A"/>
    <n v="41507"/>
    <s v=" "/>
    <s v="Professional &amp; Tech Services Revenue "/>
    <x v="55"/>
    <s v="FC_105_FS_000001"/>
    <x v="68"/>
    <n v="-2384.5"/>
    <n v="0"/>
    <n v="0"/>
    <n v="0"/>
    <n v="-2384.5"/>
    <n v="0"/>
    <n v="0"/>
    <n v="0"/>
    <n v="0"/>
    <n v="0"/>
    <n v="0"/>
    <n v="0"/>
    <n v="-794.83333333333337"/>
    <n v="-794.83333333333337"/>
    <n v="0"/>
    <n v="0"/>
    <n v="0"/>
    <n v="-794.83333333333337"/>
    <n v="-794.83333333333337"/>
  </r>
  <r>
    <x v="0"/>
    <s v="A"/>
    <n v="41507"/>
    <s v=" "/>
    <s v="Professional &amp; Tech Services Revenue "/>
    <x v="55"/>
    <s v="FC_105_FS_000001"/>
    <x v="108"/>
    <n v="0"/>
    <n v="0"/>
    <n v="-12000"/>
    <n v="-13784.84"/>
    <n v="-25784.84"/>
    <n v="-470"/>
    <n v="10510.44"/>
    <n v="0"/>
    <n v="-10510.44"/>
    <n v="-470"/>
    <n v="0"/>
    <n v="0"/>
    <n v="-156.66666666666666"/>
    <n v="-156.66666666666666"/>
    <n v="5255.22"/>
    <n v="-6000"/>
    <n v="-12147.64"/>
    <n v="-13049.086666666666"/>
    <n v="-12579.086666666666"/>
  </r>
  <r>
    <x v="0"/>
    <s v="A"/>
    <n v="41507"/>
    <s v=" "/>
    <s v="Professional &amp; Tech Services Revenue "/>
    <x v="55"/>
    <s v="FC_105_FS_000001"/>
    <x v="82"/>
    <n v="0"/>
    <n v="-1231.05"/>
    <n v="-515.39"/>
    <n v="-1541.01"/>
    <n v="-3287.45"/>
    <n v="472.54999999999995"/>
    <n v="-374.47"/>
    <n v="-392.18999999999994"/>
    <n v="-730.2"/>
    <n v="-1024.31"/>
    <n v="-832.31999999999994"/>
    <n v="-113.4"/>
    <n v="-119.92333333333333"/>
    <n v="-119.92333333333333"/>
    <n v="-802.76"/>
    <n v="-453.78999999999996"/>
    <n v="-1135.605"/>
    <n v="-2512.0783333333334"/>
    <n v="-1487.7683333333334"/>
  </r>
  <r>
    <x v="0"/>
    <s v="A"/>
    <n v="41507"/>
    <s v=" "/>
    <s v="Professional &amp; Tech Services Revenue "/>
    <x v="55"/>
    <s v="FC_105_FS_000001"/>
    <x v="10"/>
    <n v="0"/>
    <n v="0"/>
    <n v="0"/>
    <n v="0"/>
    <n v="0"/>
    <n v="-21405"/>
    <n v="-10200.36"/>
    <n v="-4047.46"/>
    <n v="-7635.21"/>
    <n v="-43288.03"/>
    <n v="-1088.2"/>
    <n v="-612.35"/>
    <n v="-7497.7333333333336"/>
    <n v="-7497.7333333333336"/>
    <n v="-5100.18"/>
    <n v="-2023.73"/>
    <n v="-3817.605"/>
    <n v="-18439.248333333333"/>
    <n v="24848.781666666666"/>
  </r>
  <r>
    <x v="0"/>
    <s v="A"/>
    <n v="41507"/>
    <s v=" "/>
    <s v="Professional &amp; Tech Services Revenue "/>
    <x v="55"/>
    <s v="FC_105_FS_000001"/>
    <x v="84"/>
    <n v="0"/>
    <n v="0"/>
    <n v="0"/>
    <n v="0"/>
    <n v="0"/>
    <n v="0"/>
    <n v="-870.9"/>
    <n v="0"/>
    <n v="0"/>
    <n v="-870.9"/>
    <n v="0"/>
    <n v="0"/>
    <n v="0"/>
    <n v="0"/>
    <n v="-435.45"/>
    <n v="0"/>
    <n v="0"/>
    <n v="-435.45"/>
    <n v="435.45"/>
  </r>
  <r>
    <x v="0"/>
    <s v="A"/>
    <n v="41507"/>
    <s v=" "/>
    <s v="Professional &amp; Tech Services Revenue "/>
    <x v="55"/>
    <s v="FC_105_FS_000001"/>
    <x v="140"/>
    <n v="0"/>
    <n v="0"/>
    <n v="0"/>
    <n v="0"/>
    <n v="0"/>
    <n v="-1102"/>
    <n v="-5390"/>
    <n v="0"/>
    <n v="0"/>
    <n v="-6492"/>
    <n v="-980"/>
    <n v="0"/>
    <n v="-694"/>
    <n v="-694"/>
    <n v="-2695"/>
    <n v="0"/>
    <n v="0"/>
    <n v="-3389"/>
    <n v="3103"/>
  </r>
  <r>
    <x v="0"/>
    <s v="A"/>
    <n v="41507"/>
    <s v=" "/>
    <s v="Professional &amp; Tech Services Revenue "/>
    <x v="55"/>
    <s v="FC_105_FS_000001"/>
    <x v="142"/>
    <n v="-200"/>
    <n v="0"/>
    <n v="0"/>
    <n v="0"/>
    <n v="-200"/>
    <n v="0"/>
    <n v="0"/>
    <n v="0"/>
    <n v="0"/>
    <n v="0"/>
    <n v="0"/>
    <n v="0"/>
    <n v="-66.666666666666671"/>
    <n v="-66.666666666666671"/>
    <n v="0"/>
    <n v="0"/>
    <n v="0"/>
    <n v="-66.666666666666671"/>
    <n v="-66.666666666666671"/>
  </r>
  <r>
    <x v="0"/>
    <s v="A"/>
    <n v="41507"/>
    <s v=" "/>
    <s v="Professional &amp; Tech Services Revenue "/>
    <x v="55"/>
    <s v="FC_105_FS_000001"/>
    <x v="44"/>
    <n v="0"/>
    <n v="0"/>
    <n v="0"/>
    <n v="-3123"/>
    <n v="-3123"/>
    <n v="-582"/>
    <n v="3123"/>
    <n v="0"/>
    <n v="-835"/>
    <n v="1706"/>
    <n v="0"/>
    <n v="0"/>
    <n v="-194"/>
    <n v="-194"/>
    <n v="1561.5"/>
    <n v="0"/>
    <n v="-1979"/>
    <n v="-611.5"/>
    <n v="-2317.5"/>
  </r>
  <r>
    <x v="0"/>
    <s v="A"/>
    <n v="41507"/>
    <s v=" "/>
    <s v="Professional &amp; Tech Services Revenue "/>
    <x v="55"/>
    <s v="FC_105_FS_000001"/>
    <x v="137"/>
    <n v="0"/>
    <n v="0"/>
    <n v="0"/>
    <n v="0"/>
    <n v="0"/>
    <n v="0"/>
    <n v="0"/>
    <n v="0"/>
    <n v="-514.95000000000005"/>
    <n v="-514.95000000000005"/>
    <n v="0"/>
    <n v="0"/>
    <n v="0"/>
    <n v="0"/>
    <n v="0"/>
    <n v="0"/>
    <n v="-257.47500000000002"/>
    <n v="-257.47500000000002"/>
    <n v="257.47500000000002"/>
  </r>
  <r>
    <x v="0"/>
    <s v="A"/>
    <n v="41510"/>
    <s v=" "/>
    <s v="Utility Sales Revenue "/>
    <x v="56"/>
    <s v="FC_105_FS_000001"/>
    <x v="143"/>
    <n v="-8452.2100000000009"/>
    <n v="-36478.82"/>
    <n v="-37941.230000000003"/>
    <n v="-68410.55"/>
    <n v="-151282.81"/>
    <n v="-215124.73"/>
    <n v="-16417.989999999998"/>
    <n v="-36338.54"/>
    <n v="-60552.94"/>
    <n v="-328434.2"/>
    <n v="-31345.530000000002"/>
    <n v="-9871.1999999999989"/>
    <n v="-84974.156666666662"/>
    <n v="-84974.156666666662"/>
    <n v="-26448.404999999999"/>
    <n v="-37139.885000000002"/>
    <n v="-64481.745000000003"/>
    <n v="-213044.19166666665"/>
    <n v="115390.00833333336"/>
  </r>
  <r>
    <x v="0"/>
    <s v="A"/>
    <n v="41511"/>
    <s v=" "/>
    <s v="Lost or Damaged Book Revenue "/>
    <x v="57"/>
    <s v="FC_105_FS_000001"/>
    <x v="144"/>
    <n v="-2542.96"/>
    <n v="-6416.93"/>
    <n v="-10248.450000000001"/>
    <n v="-9828.3399999999983"/>
    <n v="-29036.68"/>
    <n v="-2432.5399999999991"/>
    <n v="2048.7999999999997"/>
    <n v="-22719.11"/>
    <n v="-987.8799999999992"/>
    <n v="-24090.729999999996"/>
    <n v="-3695.5900000000011"/>
    <n v="2329.8199999999979"/>
    <n v="-2890.3633333333332"/>
    <n v="-2890.3633333333332"/>
    <n v="-2184.0650000000005"/>
    <n v="-16483.78"/>
    <n v="-5408.1099999999988"/>
    <n v="-26966.318333333329"/>
    <n v="-2875.5883333333331"/>
  </r>
  <r>
    <x v="0"/>
    <s v="A"/>
    <n v="41512"/>
    <s v=" "/>
    <s v="General Sales of Merchandise Educational "/>
    <x v="58"/>
    <s v="FC_105_FS_000001"/>
    <x v="105"/>
    <n v="-3884.35"/>
    <n v="-1465.9"/>
    <n v="-588.76"/>
    <n v="-736.75"/>
    <n v="-6675.76"/>
    <n v="-1296.6199999999999"/>
    <n v="-617.64"/>
    <n v="-115.9"/>
    <n v="-232.5"/>
    <n v="-2262.66"/>
    <n v="-169"/>
    <n v="-211.5"/>
    <n v="-1783.323333333333"/>
    <n v="-1783.323333333333"/>
    <n v="-1041.77"/>
    <n v="-352.33"/>
    <n v="-484.625"/>
    <n v="-3662.0483333333332"/>
    <n v="-1399.3883333333333"/>
  </r>
  <r>
    <x v="0"/>
    <s v="A"/>
    <n v="41512"/>
    <s v=" "/>
    <s v="General Sales of Merchandise Educational "/>
    <x v="58"/>
    <s v="FC_105_FS_000001"/>
    <x v="145"/>
    <n v="-489.9"/>
    <n v="-11043.83"/>
    <n v="-3717.99"/>
    <n v="-7128.35"/>
    <n v="-22380.07"/>
    <n v="-3131.99"/>
    <n v="2757"/>
    <n v="-3024"/>
    <n v="-12980"/>
    <n v="-16378.99"/>
    <n v="-2310"/>
    <n v="0"/>
    <n v="-1977.2966666666664"/>
    <n v="-1977.2966666666664"/>
    <n v="-4143.415"/>
    <n v="-3370.9949999999999"/>
    <n v="-10054.174999999999"/>
    <n v="-19545.881666666664"/>
    <n v="-3166.8916666666646"/>
  </r>
  <r>
    <x v="0"/>
    <s v="A"/>
    <n v="41512"/>
    <s v=" "/>
    <s v="General Sales of Merchandise Educational "/>
    <x v="58"/>
    <s v="FC_105_FS_000001"/>
    <x v="138"/>
    <n v="-47414.229999999996"/>
    <n v="-23409.87"/>
    <n v="-36791.01"/>
    <n v="5338.07"/>
    <n v="-102277.03999999998"/>
    <n v="0"/>
    <n v="0"/>
    <n v="-200.9"/>
    <n v="0"/>
    <n v="-200.9"/>
    <n v="0"/>
    <n v="0"/>
    <n v="-15804.743333333332"/>
    <n v="-15804.743333333332"/>
    <n v="-11704.934999999999"/>
    <n v="-18495.955000000002"/>
    <n v="2669.0349999999999"/>
    <n v="-43336.598333333328"/>
    <n v="-43135.698333333326"/>
  </r>
  <r>
    <x v="0"/>
    <s v="A"/>
    <n v="41512"/>
    <s v=" "/>
    <s v="General Sales of Merchandise Educational "/>
    <x v="58"/>
    <s v="FC_105_FS_000001"/>
    <x v="68"/>
    <n v="-3885"/>
    <n v="-61"/>
    <n v="-171"/>
    <n v="-301.5"/>
    <n v="-4418.5"/>
    <n v="0"/>
    <n v="-55"/>
    <n v="0"/>
    <n v="-1006.5"/>
    <n v="-1061.5"/>
    <n v="0"/>
    <n v="0"/>
    <n v="-1295"/>
    <n v="-1295"/>
    <n v="-58"/>
    <n v="-85.5"/>
    <n v="-654"/>
    <n v="-2092.5"/>
    <n v="-1031"/>
  </r>
  <r>
    <x v="0"/>
    <s v="A"/>
    <n v="41512"/>
    <s v=" "/>
    <s v="General Sales of Merchandise Educational "/>
    <x v="58"/>
    <s v="FC_105_FS_000001"/>
    <x v="69"/>
    <n v="-20416.07"/>
    <n v="-19520.670000000002"/>
    <n v="-11958.11"/>
    <n v="-49456.95"/>
    <n v="-101351.8"/>
    <n v="-27000"/>
    <n v="-9103.9599999999991"/>
    <n v="0"/>
    <n v="0"/>
    <n v="-36103.96"/>
    <n v="0"/>
    <n v="0"/>
    <n v="-15805.356666666667"/>
    <n v="-15805.356666666667"/>
    <n v="-14312.315000000001"/>
    <n v="-5979.0550000000003"/>
    <n v="-24728.474999999999"/>
    <n v="-60825.201666666668"/>
    <n v="-24721.241666666669"/>
  </r>
  <r>
    <x v="0"/>
    <s v="A"/>
    <n v="41512"/>
    <s v=" "/>
    <s v="General Sales of Merchandise Educational "/>
    <x v="58"/>
    <s v="FC_105_FS_000001"/>
    <x v="146"/>
    <n v="0"/>
    <n v="0"/>
    <n v="-52208.89"/>
    <n v="-55518.04"/>
    <n v="-107726.93"/>
    <n v="0"/>
    <n v="0"/>
    <n v="0"/>
    <n v="0"/>
    <n v="0"/>
    <n v="0"/>
    <n v="0"/>
    <n v="0"/>
    <n v="0"/>
    <n v="0"/>
    <n v="-26104.445"/>
    <n v="-27759.02"/>
    <n v="-53863.464999999997"/>
    <n v="-53863.464999999997"/>
  </r>
  <r>
    <x v="0"/>
    <s v="A"/>
    <n v="41512"/>
    <s v=" "/>
    <s v="General Sales of Merchandise Educational "/>
    <x v="58"/>
    <s v="FC_105_FS_000001"/>
    <x v="147"/>
    <n v="-38873.46"/>
    <n v="-19539.199999999997"/>
    <n v="-7380.7"/>
    <n v="-696.11999999999989"/>
    <n v="-66489.48"/>
    <n v="0"/>
    <n v="0"/>
    <n v="0"/>
    <n v="0"/>
    <n v="0"/>
    <n v="0"/>
    <n v="0"/>
    <n v="-12957.82"/>
    <n v="-12957.82"/>
    <n v="-9769.5999999999985"/>
    <n v="-3690.35"/>
    <n v="-348.05999999999995"/>
    <n v="-26765.829999999998"/>
    <n v="-26765.829999999998"/>
  </r>
  <r>
    <x v="0"/>
    <s v="A"/>
    <n v="41512"/>
    <s v=" "/>
    <s v="General Sales of Merchandise Educational "/>
    <x v="58"/>
    <s v="FC_105_FS_000001"/>
    <x v="148"/>
    <n v="-1409.65"/>
    <n v="-3036"/>
    <n v="-4722.33"/>
    <n v="-2813.87"/>
    <n v="-11981.849999999999"/>
    <n v="0"/>
    <n v="0"/>
    <n v="0"/>
    <n v="0"/>
    <n v="0"/>
    <n v="0"/>
    <n v="0"/>
    <n v="-469.88333333333338"/>
    <n v="-469.88333333333338"/>
    <n v="-1518"/>
    <n v="-2361.165"/>
    <n v="-1406.9349999999999"/>
    <n v="-5755.9833333333336"/>
    <n v="-5755.9833333333336"/>
  </r>
  <r>
    <x v="0"/>
    <s v="A"/>
    <n v="41512"/>
    <s v=" "/>
    <s v="General Sales of Merchandise Educational "/>
    <x v="58"/>
    <s v="FC_105_FS_000001"/>
    <x v="149"/>
    <n v="-3534.47"/>
    <n v="-585"/>
    <n v="554.35"/>
    <n v="0"/>
    <n v="-3565.1199999999994"/>
    <n v="-4085.1"/>
    <n v="0"/>
    <n v="0"/>
    <n v="0"/>
    <n v="-4085.1"/>
    <n v="0"/>
    <n v="0"/>
    <n v="-2539.8566666666666"/>
    <n v="-2539.8566666666666"/>
    <n v="-292.5"/>
    <n v="277.17500000000001"/>
    <n v="0"/>
    <n v="-2555.1816666666664"/>
    <n v="1529.9183333333335"/>
  </r>
  <r>
    <x v="0"/>
    <s v="A"/>
    <n v="41512"/>
    <s v=" "/>
    <s v="General Sales of Merchandise Educational "/>
    <x v="58"/>
    <s v="FC_105_FS_000001"/>
    <x v="6"/>
    <n v="0"/>
    <n v="-35"/>
    <n v="-35"/>
    <n v="-35"/>
    <n v="-105"/>
    <n v="0"/>
    <n v="0"/>
    <n v="0"/>
    <n v="0"/>
    <n v="0"/>
    <n v="0"/>
    <n v="0"/>
    <n v="0"/>
    <n v="0"/>
    <n v="-17.5"/>
    <n v="-17.5"/>
    <n v="-17.5"/>
    <n v="-52.5"/>
    <n v="-52.5"/>
  </r>
  <r>
    <x v="0"/>
    <s v="A"/>
    <n v="41512"/>
    <s v=" "/>
    <s v="General Sales of Merchandise Educational "/>
    <x v="58"/>
    <s v="FC_105_FS_000001"/>
    <x v="150"/>
    <n v="0"/>
    <n v="-12200.29"/>
    <n v="0"/>
    <n v="12263.67"/>
    <n v="63.3799999999992"/>
    <n v="0"/>
    <n v="0"/>
    <n v="0"/>
    <n v="0"/>
    <n v="0"/>
    <n v="0"/>
    <n v="0"/>
    <n v="0"/>
    <n v="0"/>
    <n v="-6100.1450000000004"/>
    <n v="0"/>
    <n v="6131.835"/>
    <n v="0"/>
    <n v="0"/>
  </r>
  <r>
    <x v="0"/>
    <s v="A"/>
    <n v="41512"/>
    <s v=" "/>
    <s v="General Sales of Merchandise Educational "/>
    <x v="58"/>
    <s v="FC_105_FS_000001"/>
    <x v="70"/>
    <n v="-23970.620000000003"/>
    <n v="-21353.11"/>
    <n v="-31433.74"/>
    <n v="-20482.78"/>
    <n v="-97240.25"/>
    <n v="-1283.6100000000001"/>
    <n v="-3079.05"/>
    <n v="-1395.55"/>
    <n v="-812.36000000000013"/>
    <n v="-6570.57"/>
    <n v="0"/>
    <n v="-50"/>
    <n v="-8418.0766666666677"/>
    <n v="-8418.0766666666677"/>
    <n v="-12216.08"/>
    <n v="-16414.645"/>
    <n v="-10647.57"/>
    <n v="-47696.371666666666"/>
    <n v="-41125.801666666666"/>
  </r>
  <r>
    <x v="0"/>
    <s v="A"/>
    <n v="41512"/>
    <s v=" "/>
    <s v="General Sales of Merchandise Educational "/>
    <x v="58"/>
    <s v="FC_105_FS_000001"/>
    <x v="28"/>
    <n v="-15"/>
    <n v="0"/>
    <n v="0"/>
    <n v="0"/>
    <n v="-15"/>
    <n v="0"/>
    <n v="0"/>
    <n v="0"/>
    <n v="0"/>
    <n v="0"/>
    <n v="0"/>
    <n v="0"/>
    <n v="-5"/>
    <n v="-5"/>
    <n v="0"/>
    <n v="0"/>
    <n v="0"/>
    <n v="-5"/>
    <n v="-5"/>
  </r>
  <r>
    <x v="0"/>
    <s v="A"/>
    <n v="41512"/>
    <s v=" "/>
    <s v="General Sales of Merchandise Educational "/>
    <x v="58"/>
    <s v="FC_105_FS_000001"/>
    <x v="32"/>
    <n v="0"/>
    <n v="0"/>
    <n v="0"/>
    <n v="0"/>
    <n v="0"/>
    <n v="0"/>
    <n v="0"/>
    <n v="-13"/>
    <n v="0"/>
    <n v="-13"/>
    <n v="0"/>
    <n v="0"/>
    <n v="0"/>
    <n v="0"/>
    <n v="0"/>
    <n v="-6.5"/>
    <n v="0"/>
    <n v="-6.5"/>
    <n v="6.5"/>
  </r>
  <r>
    <x v="0"/>
    <s v="A"/>
    <n v="41512"/>
    <s v=" "/>
    <s v="General Sales of Merchandise Educational "/>
    <x v="58"/>
    <s v="FC_105_FS_000001"/>
    <x v="35"/>
    <n v="-63967.5"/>
    <n v="-89679.91"/>
    <n v="-28651"/>
    <n v="-102527.51"/>
    <n v="-284825.92"/>
    <n v="-114452.25"/>
    <n v="-121144.1"/>
    <n v="-25027.58"/>
    <n v="-132816.93"/>
    <n v="-393440.86"/>
    <n v="-1207.67"/>
    <n v="0"/>
    <n v="-59875.806666666671"/>
    <n v="-59875.806666666671"/>
    <n v="-105412.005"/>
    <n v="-26839.29"/>
    <n v="-117672.22"/>
    <n v="-309799.32166666666"/>
    <n v="83641.53833333333"/>
  </r>
  <r>
    <x v="0"/>
    <s v="A"/>
    <n v="41512"/>
    <s v=" "/>
    <s v="General Sales of Merchandise Educational "/>
    <x v="58"/>
    <s v="FC_105_FS_000001"/>
    <x v="86"/>
    <n v="-30"/>
    <n v="-20"/>
    <n v="0"/>
    <n v="0"/>
    <n v="-50"/>
    <n v="-20"/>
    <n v="-10"/>
    <n v="-10"/>
    <n v="0"/>
    <n v="-40"/>
    <n v="0"/>
    <n v="0"/>
    <n v="-16.666666666666668"/>
    <n v="-16.666666666666668"/>
    <n v="-15"/>
    <n v="-5"/>
    <n v="0"/>
    <n v="-36.666666666666671"/>
    <n v="3.3333333333333286"/>
  </r>
  <r>
    <x v="0"/>
    <s v="A"/>
    <n v="41512"/>
    <s v=" "/>
    <s v="General Sales of Merchandise Educational "/>
    <x v="58"/>
    <s v="FC_105_FS_000001"/>
    <x v="12"/>
    <n v="-553.41999999999996"/>
    <n v="-5179.17"/>
    <n v="-1581.68"/>
    <n v="-5924.8099999999995"/>
    <n v="-13239.08"/>
    <n v="0"/>
    <n v="-2545.1"/>
    <n v="0"/>
    <n v="0"/>
    <n v="-2545.1"/>
    <n v="0"/>
    <n v="0"/>
    <n v="-184.47333333333333"/>
    <n v="-184.47333333333333"/>
    <n v="-3862.1350000000002"/>
    <n v="-790.84"/>
    <n v="-2962.4049999999997"/>
    <n v="-7799.8533333333335"/>
    <n v="-5254.753333333334"/>
  </r>
  <r>
    <x v="0"/>
    <s v="A"/>
    <n v="41512"/>
    <s v=" "/>
    <s v="General Sales of Merchandise Educational "/>
    <x v="58"/>
    <s v="FC_105_FS_000001"/>
    <x v="115"/>
    <n v="-9915.73"/>
    <n v="0"/>
    <n v="0"/>
    <n v="0"/>
    <n v="-9915.73"/>
    <n v="0"/>
    <n v="202.5"/>
    <n v="-6465.09"/>
    <n v="-4641.6499999999996"/>
    <n v="-10904.24"/>
    <n v="-1816.02"/>
    <n v="0"/>
    <n v="-3910.5833333333335"/>
    <n v="-3910.5833333333335"/>
    <n v="101.25"/>
    <n v="-3232.5450000000001"/>
    <n v="-2320.8249999999998"/>
    <n v="-9362.7033333333347"/>
    <n v="1541.536666666665"/>
  </r>
  <r>
    <x v="0"/>
    <s v="A"/>
    <n v="41512"/>
    <s v=" "/>
    <s v="General Sales of Merchandise Educational "/>
    <x v="58"/>
    <s v="FC_105_FS_000001"/>
    <x v="42"/>
    <n v="-145.18"/>
    <n v="0"/>
    <n v="-1195.8599999999999"/>
    <n v="-179.66"/>
    <n v="-1520.7"/>
    <n v="-102.87"/>
    <n v="-125.86000000000001"/>
    <n v="-136.01"/>
    <n v="-103.19999999999999"/>
    <n v="-467.94"/>
    <n v="-76.31"/>
    <n v="-24"/>
    <n v="-108.12"/>
    <n v="-108.12"/>
    <n v="-62.930000000000007"/>
    <n v="-665.93499999999995"/>
    <n v="-141.43"/>
    <n v="-978.41499999999996"/>
    <n v="-510.47499999999997"/>
  </r>
  <r>
    <x v="0"/>
    <s v="A"/>
    <n v="41512"/>
    <s v=" "/>
    <s v="General Sales of Merchandise Educational "/>
    <x v="58"/>
    <s v="FC_105_FS_000001"/>
    <x v="110"/>
    <n v="-2693.28"/>
    <n v="-1196.95"/>
    <n v="-1965.8600000000001"/>
    <n v="-1926.24"/>
    <n v="-7782.33"/>
    <n v="-1619.64"/>
    <n v="-1979.3100000000002"/>
    <n v="-1577.25"/>
    <n v="-1650.8600000000001"/>
    <n v="-6827.0600000000013"/>
    <n v="-39.630000000000003"/>
    <n v="0"/>
    <n v="-1450.8500000000001"/>
    <n v="-1450.8500000000001"/>
    <n v="-1588.13"/>
    <n v="-1771.5550000000001"/>
    <n v="-1788.5500000000002"/>
    <n v="-6599.0850000000009"/>
    <n v="227.97500000000036"/>
  </r>
  <r>
    <x v="0"/>
    <s v="A"/>
    <n v="41512"/>
    <s v=" "/>
    <s v="General Sales of Merchandise Educational "/>
    <x v="58"/>
    <s v="FC_105_FS_000001"/>
    <x v="137"/>
    <n v="-15206.380000000001"/>
    <n v="-4204.99"/>
    <n v="244.74"/>
    <n v="0"/>
    <n v="-19166.63"/>
    <n v="0"/>
    <n v="-245.2"/>
    <n v="0"/>
    <n v="-240"/>
    <n v="-485.2"/>
    <n v="0"/>
    <n v="0"/>
    <n v="-5068.793333333334"/>
    <n v="-5068.793333333334"/>
    <n v="-2225.0949999999998"/>
    <n v="122.37"/>
    <n v="-120"/>
    <n v="-7291.5183333333343"/>
    <n v="-6806.3183333333345"/>
  </r>
  <r>
    <x v="0"/>
    <s v="A"/>
    <n v="41512"/>
    <s v=" "/>
    <s v="General Sales of Merchandise Educational "/>
    <x v="58"/>
    <s v="FC_105_FS_000001"/>
    <x v="111"/>
    <n v="0"/>
    <n v="0"/>
    <n v="0"/>
    <n v="0"/>
    <n v="0"/>
    <n v="0"/>
    <n v="0"/>
    <n v="0"/>
    <n v="0"/>
    <n v="0"/>
    <n v="-642.34"/>
    <n v="-528.79999999999995"/>
    <n v="-214.11333333333334"/>
    <n v="-214.11333333333334"/>
    <n v="0"/>
    <n v="0"/>
    <n v="0"/>
    <n v="0"/>
    <n v="0"/>
  </r>
  <r>
    <x v="0"/>
    <s v="A"/>
    <n v="41512"/>
    <s v=" "/>
    <s v="General Sales of Merchandise Educational "/>
    <x v="58"/>
    <s v="FC_105_FS_000001"/>
    <x v="151"/>
    <n v="-533.75"/>
    <n v="-69"/>
    <n v="-63"/>
    <n v="-30"/>
    <n v="-695.75"/>
    <n v="-29"/>
    <n v="0"/>
    <n v="-85"/>
    <n v="-142"/>
    <n v="-256"/>
    <n v="-189.43"/>
    <n v="0"/>
    <n v="-250.72666666666669"/>
    <n v="-250.72666666666669"/>
    <n v="-34.5"/>
    <n v="-74"/>
    <n v="-86"/>
    <n v="-445.22666666666669"/>
    <n v="-189.22666666666669"/>
  </r>
  <r>
    <x v="0"/>
    <s v="A"/>
    <n v="41512"/>
    <s v=" "/>
    <s v="General Sales of Merchandise Educational "/>
    <x v="58"/>
    <s v="FC_105_FS_000001"/>
    <x v="136"/>
    <n v="0"/>
    <n v="0"/>
    <n v="0"/>
    <n v="0"/>
    <n v="0"/>
    <n v="-0.3"/>
    <n v="0"/>
    <n v="0"/>
    <n v="0"/>
    <n v="-0.3"/>
    <n v="0"/>
    <n v="0"/>
    <n v="-9.9999999999999992E-2"/>
    <n v="-9.9999999999999992E-2"/>
    <n v="0"/>
    <n v="0"/>
    <n v="0"/>
    <n v="-0.3"/>
    <n v="0"/>
  </r>
  <r>
    <x v="0"/>
    <s v="A"/>
    <n v="41513"/>
    <s v=" "/>
    <s v="General Sales of Services Educational "/>
    <x v="59"/>
    <s v="FC_105_FS_000001"/>
    <x v="0"/>
    <n v="0"/>
    <n v="0"/>
    <n v="0"/>
    <n v="10233.66"/>
    <n v="10233.66"/>
    <n v="0"/>
    <n v="0"/>
    <n v="0"/>
    <n v="0"/>
    <n v="0"/>
    <n v="0"/>
    <n v="0"/>
    <n v="0"/>
    <n v="0"/>
    <n v="0"/>
    <n v="0"/>
    <n v="5116.83"/>
    <n v="0"/>
    <n v="0"/>
  </r>
  <r>
    <x v="0"/>
    <s v="A"/>
    <n v="41513"/>
    <s v=" "/>
    <s v="General Sales of Services Educational "/>
    <x v="59"/>
    <s v="FC_105_FS_000001"/>
    <x v="1"/>
    <n v="-774"/>
    <n v="0"/>
    <n v="186"/>
    <n v="0"/>
    <n v="-588"/>
    <n v="-11660.75"/>
    <n v="0"/>
    <n v="0"/>
    <n v="0"/>
    <n v="-11660.75"/>
    <n v="0"/>
    <n v="0"/>
    <n v="-4144.916666666667"/>
    <n v="-4144.916666666667"/>
    <n v="0"/>
    <n v="93"/>
    <n v="0"/>
    <n v="-4051.916666666667"/>
    <n v="7608.833333333333"/>
  </r>
  <r>
    <x v="0"/>
    <s v="A"/>
    <n v="41513"/>
    <s v=" "/>
    <s v="General Sales of Services Educational "/>
    <x v="59"/>
    <s v="FC_105_FS_000001"/>
    <x v="2"/>
    <n v="-3745"/>
    <n v="-13700"/>
    <n v="-14001.75"/>
    <n v="0"/>
    <n v="-31446.75"/>
    <n v="0"/>
    <n v="0"/>
    <n v="0"/>
    <n v="0"/>
    <n v="0"/>
    <n v="0"/>
    <n v="0"/>
    <n v="-1248.3333333333333"/>
    <n v="-1248.3333333333333"/>
    <n v="-6850"/>
    <n v="-7000.875"/>
    <n v="0"/>
    <n v="-15099.208333333332"/>
    <n v="-15099.208333333332"/>
  </r>
  <r>
    <x v="0"/>
    <s v="A"/>
    <n v="41513"/>
    <s v=" "/>
    <s v="General Sales of Services Educational "/>
    <x v="59"/>
    <s v="FC_105_FS_000001"/>
    <x v="20"/>
    <n v="0"/>
    <n v="29"/>
    <n v="13"/>
    <n v="24.900000000000002"/>
    <n v="66.900000000000006"/>
    <n v="16.97"/>
    <n v="-2360.62"/>
    <n v="349.61"/>
    <n v="-16.97"/>
    <n v="-2011.01"/>
    <n v="0.55000000000000004"/>
    <n v="0"/>
    <n v="5.84"/>
    <n v="5.84"/>
    <n v="-1165.81"/>
    <n v="181.30500000000001"/>
    <n v="3.9650000000000016"/>
    <n v="-974.69999999999993"/>
    <n v="1036.31"/>
  </r>
  <r>
    <x v="0"/>
    <s v="A"/>
    <n v="41513"/>
    <s v=" "/>
    <s v="General Sales of Services Educational "/>
    <x v="59"/>
    <s v="FC_105_FS_000001"/>
    <x v="26"/>
    <n v="-400"/>
    <n v="-2270"/>
    <n v="-110"/>
    <n v="-1965"/>
    <n v="-4745"/>
    <n v="-180"/>
    <n v="0"/>
    <n v="0"/>
    <n v="0"/>
    <n v="-180"/>
    <n v="-3507"/>
    <n v="0"/>
    <n v="-1362.3333333333333"/>
    <n v="-1362.3333333333333"/>
    <n v="-1135"/>
    <n v="-55"/>
    <n v="-982.5"/>
    <n v="-3534.833333333333"/>
    <n v="-3354.833333333333"/>
  </r>
  <r>
    <x v="0"/>
    <s v="A"/>
    <n v="41513"/>
    <s v=" "/>
    <s v="General Sales of Services Educational "/>
    <x v="59"/>
    <s v="FC_105_FS_000001"/>
    <x v="152"/>
    <n v="0"/>
    <n v="0"/>
    <n v="0"/>
    <n v="-366"/>
    <n v="-366"/>
    <n v="0"/>
    <n v="366"/>
    <n v="0"/>
    <n v="-129.18"/>
    <n v="236.82"/>
    <n v="0"/>
    <n v="0"/>
    <n v="0"/>
    <n v="0"/>
    <n v="183"/>
    <n v="0"/>
    <n v="-247.59"/>
    <n v="-64.59"/>
    <n v="-301.40999999999997"/>
  </r>
  <r>
    <x v="0"/>
    <s v="A"/>
    <n v="41513"/>
    <s v=" "/>
    <s v="General Sales of Services Educational "/>
    <x v="59"/>
    <s v="FC_105_FS_000001"/>
    <x v="5"/>
    <n v="-3250"/>
    <n v="-3400"/>
    <n v="-186"/>
    <n v="-1293.18"/>
    <n v="-8129.18"/>
    <n v="0"/>
    <n v="0"/>
    <n v="0"/>
    <n v="0"/>
    <n v="0"/>
    <n v="0"/>
    <n v="0"/>
    <n v="-1083.3333333333333"/>
    <n v="-1083.3333333333333"/>
    <n v="-1700"/>
    <n v="-93"/>
    <n v="-646.59"/>
    <n v="-3522.9233333333332"/>
    <n v="-3522.9233333333332"/>
  </r>
  <r>
    <x v="0"/>
    <s v="A"/>
    <n v="41513"/>
    <s v=" "/>
    <s v="General Sales of Services Educational "/>
    <x v="59"/>
    <s v="FC_105_FS_000001"/>
    <x v="145"/>
    <n v="-88289.860000000015"/>
    <n v="-329132.45999999996"/>
    <n v="-484707.47"/>
    <n v="-340598.06"/>
    <n v="-1242727.8499999999"/>
    <n v="-96357.66"/>
    <n v="123520.36000000002"/>
    <n v="-15488"/>
    <n v="-7985.15"/>
    <n v="3689.550000000012"/>
    <n v="-11943.130000000001"/>
    <n v="-8057.85"/>
    <n v="-65530.216666666674"/>
    <n v="-65530.216666666674"/>
    <n v="-102806.04999999997"/>
    <n v="-250097.73499999999"/>
    <n v="-174291.60500000001"/>
    <n v="-592725.60666666669"/>
    <n v="-596415.15666666673"/>
  </r>
  <r>
    <x v="0"/>
    <s v="A"/>
    <n v="41513"/>
    <s v=" "/>
    <s v="General Sales of Services Educational "/>
    <x v="59"/>
    <s v="FC_105_FS_000001"/>
    <x v="67"/>
    <n v="0"/>
    <n v="0"/>
    <n v="-12931.080000000002"/>
    <n v="24"/>
    <n v="-12907.080000000002"/>
    <n v="0"/>
    <n v="0"/>
    <n v="0"/>
    <n v="0"/>
    <n v="0"/>
    <n v="0"/>
    <n v="0"/>
    <n v="0"/>
    <n v="0"/>
    <n v="0"/>
    <n v="-6465.5400000000009"/>
    <n v="12"/>
    <n v="-6453.5400000000009"/>
    <n v="-6453.5400000000009"/>
  </r>
  <r>
    <x v="0"/>
    <s v="A"/>
    <n v="41513"/>
    <s v=" "/>
    <s v="General Sales of Services Educational "/>
    <x v="59"/>
    <s v="FC_105_FS_000001"/>
    <x v="107"/>
    <n v="-117026.88"/>
    <n v="-175419.96"/>
    <n v="-275784.66000000003"/>
    <n v="-145679.62"/>
    <n v="-713911.12"/>
    <n v="-207057.56"/>
    <n v="8552.2900000000081"/>
    <n v="41344.629999999997"/>
    <n v="0"/>
    <n v="-157160.63999999998"/>
    <n v="0"/>
    <n v="0"/>
    <n v="-108028.14666666667"/>
    <n v="-108028.14666666667"/>
    <n v="-83433.834999999992"/>
    <n v="-117220.01500000001"/>
    <n v="-72839.81"/>
    <n v="-381521.8066666667"/>
    <n v="-224361.16666666672"/>
  </r>
  <r>
    <x v="0"/>
    <s v="A"/>
    <n v="41513"/>
    <s v=" "/>
    <s v="General Sales of Services Educational "/>
    <x v="59"/>
    <s v="FC_105_FS_000001"/>
    <x v="153"/>
    <n v="-6992.19"/>
    <n v="-36952.53"/>
    <n v="-6600.24"/>
    <n v="-2329.4"/>
    <n v="-52874.36"/>
    <n v="0"/>
    <n v="0"/>
    <n v="0"/>
    <n v="0"/>
    <n v="0"/>
    <n v="0"/>
    <n v="0"/>
    <n v="-2330.73"/>
    <n v="-2330.73"/>
    <n v="-18476.264999999999"/>
    <n v="-3300.12"/>
    <n v="-1164.7"/>
    <n v="-25271.814999999999"/>
    <n v="-25271.814999999999"/>
  </r>
  <r>
    <x v="0"/>
    <s v="A"/>
    <n v="41513"/>
    <s v=" "/>
    <s v="General Sales of Services Educational "/>
    <x v="59"/>
    <s v="FC_105_FS_000001"/>
    <x v="149"/>
    <n v="-8314.18"/>
    <n v="-794.38000000000466"/>
    <n v="8656.32"/>
    <n v="0"/>
    <n v="-452.24000000000524"/>
    <n v="-2245"/>
    <n v="0"/>
    <n v="0"/>
    <n v="0"/>
    <n v="-2245"/>
    <n v="0"/>
    <n v="0"/>
    <n v="-3519.7266666666669"/>
    <n v="-3519.7266666666669"/>
    <n v="-397.19000000000233"/>
    <n v="4328.16"/>
    <n v="0"/>
    <n v="411.24333333333061"/>
    <n v="2656.2433333333306"/>
  </r>
  <r>
    <x v="0"/>
    <s v="A"/>
    <n v="41513"/>
    <s v=" "/>
    <s v="General Sales of Services Educational "/>
    <x v="59"/>
    <s v="FC_105_FS_000001"/>
    <x v="8"/>
    <n v="-40"/>
    <n v="0"/>
    <n v="-270"/>
    <n v="-116"/>
    <n v="-426"/>
    <n v="0"/>
    <n v="0"/>
    <n v="0"/>
    <n v="0"/>
    <n v="0"/>
    <n v="-255"/>
    <n v="0"/>
    <n v="-98.333333333333329"/>
    <n v="-98.333333333333329"/>
    <n v="0"/>
    <n v="-135"/>
    <n v="-58"/>
    <n v="-291.33333333333331"/>
    <n v="-291.33333333333331"/>
  </r>
  <r>
    <x v="0"/>
    <s v="A"/>
    <n v="41513"/>
    <s v=" "/>
    <s v="General Sales of Services Educational "/>
    <x v="59"/>
    <s v="FC_105_FS_000001"/>
    <x v="154"/>
    <n v="0"/>
    <n v="-74.5"/>
    <n v="74.5"/>
    <n v="0"/>
    <n v="0"/>
    <n v="0"/>
    <n v="0"/>
    <n v="0"/>
    <n v="0"/>
    <n v="0"/>
    <n v="0"/>
    <n v="0"/>
    <n v="0"/>
    <n v="0"/>
    <n v="-37.25"/>
    <n v="37.25"/>
    <n v="0"/>
    <n v="0"/>
    <n v="0"/>
  </r>
  <r>
    <x v="0"/>
    <s v="A"/>
    <n v="41513"/>
    <s v=" "/>
    <s v="General Sales of Services Educational "/>
    <x v="59"/>
    <s v="FC_105_FS_000001"/>
    <x v="155"/>
    <n v="0"/>
    <n v="0"/>
    <n v="-74.5"/>
    <n v="0"/>
    <n v="-74.5"/>
    <n v="0"/>
    <n v="0"/>
    <n v="0"/>
    <n v="0"/>
    <n v="0"/>
    <n v="0"/>
    <n v="0"/>
    <n v="0"/>
    <n v="0"/>
    <n v="0"/>
    <n v="-37.25"/>
    <n v="0"/>
    <n v="-37.25"/>
    <n v="-37.25"/>
  </r>
  <r>
    <x v="0"/>
    <s v="A"/>
    <n v="41513"/>
    <s v=" "/>
    <s v="General Sales of Services Educational "/>
    <x v="59"/>
    <s v="FC_105_FS_000001"/>
    <x v="80"/>
    <n v="0"/>
    <n v="0"/>
    <n v="0"/>
    <n v="0"/>
    <n v="0"/>
    <n v="0"/>
    <n v="-2331.65"/>
    <n v="0"/>
    <n v="0"/>
    <n v="-2331.65"/>
    <n v="0"/>
    <n v="0"/>
    <n v="0"/>
    <n v="0"/>
    <n v="-1165.825"/>
    <n v="0"/>
    <n v="0"/>
    <n v="-1165.825"/>
    <n v="1165.825"/>
  </r>
  <r>
    <x v="0"/>
    <s v="A"/>
    <n v="41513"/>
    <s v=" "/>
    <s v="General Sales of Services Educational "/>
    <x v="59"/>
    <s v="FC_105_FS_000001"/>
    <x v="36"/>
    <n v="0"/>
    <n v="0"/>
    <n v="-4800"/>
    <n v="0"/>
    <n v="-4800"/>
    <n v="0"/>
    <n v="0"/>
    <n v="0"/>
    <n v="0"/>
    <n v="0"/>
    <n v="0"/>
    <n v="0"/>
    <n v="0"/>
    <n v="0"/>
    <n v="0"/>
    <n v="-2400"/>
    <n v="0"/>
    <n v="-2400"/>
    <n v="-2400"/>
  </r>
  <r>
    <x v="0"/>
    <s v="A"/>
    <n v="41513"/>
    <s v=" "/>
    <s v="General Sales of Services Educational "/>
    <x v="59"/>
    <s v="FC_105_FS_000001"/>
    <x v="37"/>
    <n v="0"/>
    <n v="0"/>
    <n v="0"/>
    <n v="0"/>
    <n v="0"/>
    <n v="0"/>
    <n v="0"/>
    <n v="0"/>
    <n v="-100"/>
    <n v="-100"/>
    <n v="0"/>
    <n v="0"/>
    <n v="0"/>
    <n v="0"/>
    <n v="0"/>
    <n v="0"/>
    <n v="-50"/>
    <n v="-50"/>
    <n v="50"/>
  </r>
  <r>
    <x v="0"/>
    <s v="A"/>
    <n v="41513"/>
    <s v=" "/>
    <s v="General Sales of Services Educational "/>
    <x v="59"/>
    <s v="FC_105_FS_000001"/>
    <x v="81"/>
    <n v="0"/>
    <n v="0"/>
    <n v="0"/>
    <n v="0"/>
    <n v="0"/>
    <n v="0"/>
    <n v="0"/>
    <n v="0"/>
    <n v="-60000"/>
    <n v="-60000"/>
    <n v="0"/>
    <n v="0"/>
    <n v="0"/>
    <n v="0"/>
    <n v="0"/>
    <n v="0"/>
    <n v="-30000"/>
    <n v="-30000"/>
    <n v="30000"/>
  </r>
  <r>
    <x v="0"/>
    <s v="A"/>
    <n v="41513"/>
    <s v=" "/>
    <s v="General Sales of Services Educational "/>
    <x v="59"/>
    <s v="FC_105_FS_000001"/>
    <x v="9"/>
    <n v="-3300"/>
    <n v="-58.68"/>
    <n v="-98.35"/>
    <n v="-2140.84"/>
    <n v="-5597.87"/>
    <n v="9.0399999999999991"/>
    <n v="1532.74"/>
    <n v="34.959999999999994"/>
    <n v="9.379999999999999"/>
    <n v="1586.1200000000001"/>
    <n v="17.98"/>
    <n v="35.1"/>
    <n v="-1090.9933333333333"/>
    <n v="-1090.9933333333333"/>
    <n v="737.03"/>
    <n v="-31.695"/>
    <n v="-1065.73"/>
    <n v="-1451.3883333333333"/>
    <n v="-3037.5083333333332"/>
  </r>
  <r>
    <x v="0"/>
    <s v="A"/>
    <n v="41513"/>
    <s v=" "/>
    <s v="General Sales of Services Educational "/>
    <x v="59"/>
    <s v="FC_105_FS_000001"/>
    <x v="10"/>
    <n v="0"/>
    <n v="0"/>
    <n v="0"/>
    <n v="-5994.15"/>
    <n v="-5994.15"/>
    <n v="-161.52000000000001"/>
    <n v="5669.15"/>
    <n v="0"/>
    <n v="0"/>
    <n v="5507.6299999999992"/>
    <n v="0"/>
    <n v="0"/>
    <n v="-53.84"/>
    <n v="-53.84"/>
    <n v="2834.5749999999998"/>
    <n v="0"/>
    <n v="-2997.0749999999998"/>
    <n v="-216.34000000000015"/>
    <n v="-5723.9699999999993"/>
  </r>
  <r>
    <x v="0"/>
    <s v="A"/>
    <n v="41513"/>
    <s v=" "/>
    <s v="General Sales of Services Educational "/>
    <x v="59"/>
    <s v="FC_105_FS_000001"/>
    <x v="139"/>
    <n v="0"/>
    <n v="0"/>
    <n v="20"/>
    <n v="110"/>
    <n v="130"/>
    <n v="0"/>
    <n v="140"/>
    <n v="110"/>
    <n v="230"/>
    <n v="480"/>
    <n v="60"/>
    <n v="10"/>
    <n v="20"/>
    <n v="20"/>
    <n v="70"/>
    <n v="65"/>
    <n v="170"/>
    <n v="480"/>
    <n v="0"/>
  </r>
  <r>
    <x v="0"/>
    <s v="A"/>
    <n v="41513"/>
    <s v=" "/>
    <s v="General Sales of Services Educational "/>
    <x v="59"/>
    <s v="FC_105_FS_000001"/>
    <x v="156"/>
    <n v="0"/>
    <n v="0"/>
    <n v="310"/>
    <n v="340"/>
    <n v="650"/>
    <n v="0"/>
    <n v="220"/>
    <n v="120"/>
    <n v="70"/>
    <n v="410"/>
    <n v="90"/>
    <n v="110"/>
    <n v="30"/>
    <n v="30"/>
    <n v="110"/>
    <n v="215"/>
    <n v="205"/>
    <n v="410"/>
    <n v="0"/>
  </r>
  <r>
    <x v="0"/>
    <s v="A"/>
    <n v="41513"/>
    <s v=" "/>
    <s v="General Sales of Services Educational "/>
    <x v="59"/>
    <s v="FC_105_FS_000001"/>
    <x v="140"/>
    <n v="-1080"/>
    <n v="-29415"/>
    <n v="-23630"/>
    <n v="-7275"/>
    <n v="-61400"/>
    <n v="-1200"/>
    <n v="-42940"/>
    <n v="28590"/>
    <n v="-4900"/>
    <n v="-20450"/>
    <n v="-550"/>
    <n v="-11950"/>
    <n v="-943.33333333333337"/>
    <n v="-943.33333333333337"/>
    <n v="-36177.5"/>
    <n v="2480"/>
    <n v="-6087.5"/>
    <n v="-40728.333333333336"/>
    <n v="-20278.333333333336"/>
  </r>
  <r>
    <x v="0"/>
    <s v="A"/>
    <n v="41513"/>
    <s v=" "/>
    <s v="General Sales of Services Educational "/>
    <x v="59"/>
    <s v="FC_105_FS_000001"/>
    <x v="38"/>
    <n v="-1941.67"/>
    <n v="-4101"/>
    <n v="0"/>
    <n v="-0.33"/>
    <n v="-6043"/>
    <n v="0"/>
    <n v="-5510"/>
    <n v="-1293"/>
    <n v="-530"/>
    <n v="-7333"/>
    <n v="0"/>
    <n v="0"/>
    <n v="-647.22333333333336"/>
    <n v="-647.22333333333336"/>
    <n v="-4805.5"/>
    <n v="-646.5"/>
    <n v="-265.16500000000002"/>
    <n v="-6364.3883333333333"/>
    <n v="968.61166666666668"/>
  </r>
  <r>
    <x v="0"/>
    <s v="A"/>
    <n v="41513"/>
    <s v=" "/>
    <s v="General Sales of Services Educational "/>
    <x v="59"/>
    <s v="FC_105_FS_000001"/>
    <x v="12"/>
    <n v="-26950"/>
    <n v="-5000"/>
    <n v="-8500"/>
    <n v="-16000"/>
    <n v="-56450"/>
    <n v="0"/>
    <n v="-2500"/>
    <n v="2500"/>
    <n v="-7500"/>
    <n v="-7500"/>
    <n v="0"/>
    <n v="-3000"/>
    <n v="-8983.3333333333339"/>
    <n v="-8983.3333333333339"/>
    <n v="-3750"/>
    <n v="-3000"/>
    <n v="-11750"/>
    <n v="-27483.333333333336"/>
    <n v="-19983.333333333336"/>
  </r>
  <r>
    <x v="0"/>
    <s v="A"/>
    <n v="41513"/>
    <s v=" "/>
    <s v="General Sales of Services Educational "/>
    <x v="59"/>
    <s v="FC_105_FS_000001"/>
    <x v="115"/>
    <n v="0"/>
    <n v="-4500"/>
    <n v="-14716.86"/>
    <n v="-4500"/>
    <n v="-23716.86"/>
    <n v="0"/>
    <n v="0"/>
    <n v="0"/>
    <n v="0"/>
    <n v="0"/>
    <n v="0"/>
    <n v="0"/>
    <n v="0"/>
    <n v="0"/>
    <n v="-2250"/>
    <n v="-7358.43"/>
    <n v="-2250"/>
    <n v="-11858.43"/>
    <n v="-11858.43"/>
  </r>
  <r>
    <x v="0"/>
    <s v="A"/>
    <n v="41513"/>
    <s v=" "/>
    <s v="General Sales of Services Educational "/>
    <x v="59"/>
    <s v="FC_105_FS_000001"/>
    <x v="103"/>
    <n v="0"/>
    <n v="0"/>
    <n v="-25"/>
    <n v="0"/>
    <n v="-25"/>
    <n v="0"/>
    <n v="0"/>
    <n v="0"/>
    <n v="0"/>
    <n v="0"/>
    <n v="0"/>
    <n v="0"/>
    <n v="0"/>
    <n v="0"/>
    <n v="0"/>
    <n v="-12.5"/>
    <n v="0"/>
    <n v="-12.5"/>
    <n v="-12.5"/>
  </r>
  <r>
    <x v="0"/>
    <s v="A"/>
    <n v="41513"/>
    <s v=" "/>
    <s v="General Sales of Services Educational "/>
    <x v="59"/>
    <s v="FC_105_FS_000001"/>
    <x v="42"/>
    <n v="-113471.05"/>
    <n v="-76552.62"/>
    <n v="-140511.01999999999"/>
    <n v="-84492.02"/>
    <n v="-415026.70999999996"/>
    <n v="-114801.73"/>
    <n v="-79362.62000000001"/>
    <n v="-106694.73999999999"/>
    <n v="-105742.53"/>
    <n v="-406601.62"/>
    <n v="-105843.69"/>
    <n v="-29350.930000000004"/>
    <n v="-111372.15666666666"/>
    <n v="-111372.15666666666"/>
    <n v="-77957.62"/>
    <n v="-123602.87999999999"/>
    <n v="-95117.274999999994"/>
    <n v="-408049.93166666664"/>
    <n v="-1448.3116666666465"/>
  </r>
  <r>
    <x v="0"/>
    <s v="A"/>
    <n v="41513"/>
    <s v=" "/>
    <s v="General Sales of Services Educational "/>
    <x v="59"/>
    <s v="FC_105_FS_000001"/>
    <x v="93"/>
    <n v="0"/>
    <n v="0"/>
    <n v="0"/>
    <n v="-3083.6"/>
    <n v="-3083.6"/>
    <n v="0"/>
    <n v="3083.6"/>
    <n v="0"/>
    <n v="0"/>
    <n v="3083.6"/>
    <n v="0"/>
    <n v="0"/>
    <n v="0"/>
    <n v="0"/>
    <n v="1541.8"/>
    <n v="0"/>
    <n v="-1541.8"/>
    <n v="0"/>
    <n v="-3083.6"/>
  </r>
  <r>
    <x v="0"/>
    <s v="A"/>
    <n v="41513"/>
    <s v=" "/>
    <s v="General Sales of Services Educational "/>
    <x v="59"/>
    <s v="FC_105_FS_000001"/>
    <x v="137"/>
    <n v="-3611.5"/>
    <n v="-14015.74"/>
    <n v="-9565.14"/>
    <n v="-9631.7000000000007"/>
    <n v="-36824.080000000002"/>
    <n v="-3599.35"/>
    <n v="-10836.960000000001"/>
    <n v="-5726.8"/>
    <n v="-8676.1"/>
    <n v="-28839.21"/>
    <n v="-2495.6"/>
    <n v="-2791"/>
    <n v="-3235.4833333333336"/>
    <n v="-3235.4833333333336"/>
    <n v="-12426.35"/>
    <n v="-7645.9699999999993"/>
    <n v="-9153.9000000000015"/>
    <n v="-32461.703333333335"/>
    <n v="-3622.4933333333356"/>
  </r>
  <r>
    <x v="0"/>
    <s v="A"/>
    <n v="42101"/>
    <s v=" "/>
    <s v="Cost of Goods Sold "/>
    <x v="60"/>
    <s v="FC_105_FS_000001"/>
    <x v="105"/>
    <n v="0"/>
    <n v="0"/>
    <n v="0"/>
    <n v="0"/>
    <n v="0"/>
    <n v="0"/>
    <n v="0"/>
    <n v="0"/>
    <n v="3984.92"/>
    <n v="3984.92"/>
    <n v="0"/>
    <n v="0"/>
    <n v="0"/>
    <n v="0"/>
    <n v="0"/>
    <n v="0"/>
    <n v="1992.46"/>
    <n v="3984.92"/>
    <n v="0"/>
  </r>
  <r>
    <x v="0"/>
    <s v="A"/>
    <n v="42101"/>
    <s v=" "/>
    <s v="Cost of Goods Sold "/>
    <x v="60"/>
    <s v="FC_105_FS_000001"/>
    <x v="145"/>
    <n v="0"/>
    <n v="0"/>
    <n v="0"/>
    <n v="3804.8"/>
    <n v="3804.8"/>
    <n v="0"/>
    <n v="0"/>
    <n v="0"/>
    <n v="-36686.94"/>
    <n v="-36686.94"/>
    <n v="0"/>
    <n v="0"/>
    <n v="0"/>
    <n v="0"/>
    <n v="0"/>
    <n v="0"/>
    <n v="-16441.07"/>
    <n v="-16441.07"/>
    <n v="20245.870000000003"/>
  </r>
  <r>
    <x v="0"/>
    <s v="A"/>
    <n v="42101"/>
    <s v=" "/>
    <s v="Cost of Goods Sold "/>
    <x v="60"/>
    <s v="FC_105_FS_000001"/>
    <x v="69"/>
    <n v="0"/>
    <n v="0"/>
    <n v="0"/>
    <n v="88446.58"/>
    <n v="88446.58"/>
    <n v="0"/>
    <n v="0"/>
    <n v="0"/>
    <n v="135250.67000000001"/>
    <n v="135250.67000000001"/>
    <n v="0"/>
    <n v="0"/>
    <n v="0"/>
    <n v="0"/>
    <n v="0"/>
    <n v="0"/>
    <n v="111848.625"/>
    <n v="135250.67000000001"/>
    <n v="0"/>
  </r>
  <r>
    <x v="0"/>
    <s v="A"/>
    <n v="42101"/>
    <s v=" "/>
    <s v="Cost of Goods Sold "/>
    <x v="60"/>
    <s v="FC_105_FS_000001"/>
    <x v="29"/>
    <n v="0"/>
    <n v="0"/>
    <n v="0"/>
    <n v="-13692.26"/>
    <n v="-13692.26"/>
    <n v="0"/>
    <n v="0"/>
    <n v="0"/>
    <n v="39381.17"/>
    <n v="39381.17"/>
    <n v="0"/>
    <n v="0"/>
    <n v="0"/>
    <n v="0"/>
    <n v="0"/>
    <n v="0"/>
    <n v="12844.454999999998"/>
    <n v="12844.454999999998"/>
    <n v="-26536.715"/>
  </r>
  <r>
    <x v="0"/>
    <s v="A"/>
    <n v="42101"/>
    <s v=" "/>
    <s v="Cost of Goods Sold "/>
    <x v="60"/>
    <s v="FC_105_FS_000001"/>
    <x v="35"/>
    <n v="0"/>
    <n v="-106.78"/>
    <n v="-259.88"/>
    <n v="-56.22"/>
    <n v="-422.88"/>
    <n v="-28.12"/>
    <n v="-638.5"/>
    <n v="532.53"/>
    <n v="-175.5"/>
    <n v="-309.59000000000003"/>
    <n v="0"/>
    <n v="237.89"/>
    <n v="-9.3733333333333331"/>
    <n v="-9.3733333333333331"/>
    <n v="-372.64"/>
    <n v="136.32499999999999"/>
    <n v="-115.86"/>
    <n v="-361.54833333333335"/>
    <n v="-51.958333333333314"/>
  </r>
  <r>
    <x v="0"/>
    <s v="A"/>
    <n v="42101"/>
    <s v=" "/>
    <s v="Cost of Goods Sold "/>
    <x v="60"/>
    <s v="FC_105_FS_000001"/>
    <x v="15"/>
    <n v="69315.09"/>
    <n v="139243.66999999998"/>
    <n v="131511.79999999999"/>
    <n v="10310.120000000001"/>
    <n v="350380.67999999993"/>
    <n v="1536.06"/>
    <n v="-1291.2900000000011"/>
    <n v="0"/>
    <n v="-171.93000000000029"/>
    <n v="72.839999999998554"/>
    <n v="0"/>
    <n v="0"/>
    <n v="23617.05"/>
    <n v="23617.05"/>
    <n v="68976.189999999988"/>
    <n v="65755.899999999994"/>
    <n v="5069.0950000000003"/>
    <n v="72.839999999998554"/>
    <n v="0"/>
  </r>
  <r>
    <x v="0"/>
    <s v="A"/>
    <n v="42101"/>
    <s v=" "/>
    <s v="Cost of Goods Sold "/>
    <x v="60"/>
    <s v="FC_105_FS_000001"/>
    <x v="119"/>
    <n v="0"/>
    <n v="1173.2"/>
    <n v="2881.65"/>
    <n v="-7076.3"/>
    <n v="-3021.45"/>
    <n v="0"/>
    <n v="0"/>
    <n v="0"/>
    <n v="8868.7999999999993"/>
    <n v="8868.7999999999993"/>
    <n v="0"/>
    <n v="0"/>
    <n v="0"/>
    <n v="0"/>
    <n v="586.6"/>
    <n v="1440.825"/>
    <n v="896.24999999999955"/>
    <n v="2923.6749999999997"/>
    <n v="-5945.125"/>
  </r>
  <r>
    <x v="0"/>
    <s v="A"/>
    <n v="42101"/>
    <s v=" "/>
    <s v="Cost of Goods Sold "/>
    <x v="60"/>
    <s v="FC_105_FS_000001"/>
    <x v="116"/>
    <n v="34317.08"/>
    <n v="40599.480000000003"/>
    <n v="79040.88"/>
    <n v="-40794.159999999996"/>
    <n v="113163.28"/>
    <n v="452.54"/>
    <n v="0"/>
    <n v="9.7799999999999994"/>
    <n v="63973.75"/>
    <n v="64436.07"/>
    <n v="0"/>
    <n v="0"/>
    <n v="11589.873333333335"/>
    <n v="11589.873333333335"/>
    <n v="20299.740000000002"/>
    <n v="39525.33"/>
    <n v="11589.795000000002"/>
    <n v="64436.07"/>
    <n v="0"/>
  </r>
  <r>
    <x v="0"/>
    <s v="A"/>
    <n v="42101"/>
    <s v=" "/>
    <s v="Cost of Goods Sold "/>
    <x v="60"/>
    <s v="FC_105_FS_000001"/>
    <x v="157"/>
    <n v="0"/>
    <n v="0"/>
    <n v="143.91999999999999"/>
    <n v="0"/>
    <n v="143.91999999999999"/>
    <n v="0"/>
    <n v="0"/>
    <n v="0"/>
    <n v="0"/>
    <n v="0"/>
    <n v="0"/>
    <n v="0"/>
    <n v="0"/>
    <n v="0"/>
    <n v="0"/>
    <n v="71.959999999999994"/>
    <n v="0"/>
    <n v="0"/>
    <n v="0"/>
  </r>
  <r>
    <x v="0"/>
    <s v="A"/>
    <n v="42101"/>
    <s v=" "/>
    <s v="Cost of Goods Sold "/>
    <x v="60"/>
    <s v="FC_105_FS_000001"/>
    <x v="117"/>
    <n v="150748.06"/>
    <n v="82780.73000000001"/>
    <n v="165638.27000000002"/>
    <n v="254419.01"/>
    <n v="653586.07000000007"/>
    <n v="111381.03"/>
    <n v="103698.82999999999"/>
    <n v="150428.25"/>
    <n v="161317.77000000002"/>
    <n v="526825.88"/>
    <n v="185951.55"/>
    <n v="22574.78"/>
    <n v="149360.21333333335"/>
    <n v="149360.21333333335"/>
    <n v="93239.78"/>
    <n v="158033.26"/>
    <n v="207868.39"/>
    <n v="526825.88"/>
    <n v="0"/>
  </r>
  <r>
    <x v="0"/>
    <s v="A"/>
    <n v="42101"/>
    <s v=" "/>
    <s v="Cost of Goods Sold "/>
    <x v="60"/>
    <s v="FC_105_FS_000001"/>
    <x v="126"/>
    <n v="32800.35"/>
    <n v="97130.66"/>
    <n v="8987.07"/>
    <n v="999.11"/>
    <n v="139917.19"/>
    <n v="0"/>
    <n v="0"/>
    <n v="0"/>
    <n v="-9001.9"/>
    <n v="-9001.9"/>
    <n v="0"/>
    <n v="0"/>
    <n v="10933.449999999999"/>
    <n v="10933.449999999999"/>
    <n v="48565.33"/>
    <n v="4493.5349999999999"/>
    <n v="-4001.395"/>
    <n v="59990.920000000006"/>
    <n v="68992.820000000007"/>
  </r>
  <r>
    <x v="0"/>
    <s v="A"/>
    <n v="42101"/>
    <s v=" "/>
    <s v="Cost of Goods Sold "/>
    <x v="60"/>
    <s v="FC_105_FS_000001"/>
    <x v="158"/>
    <n v="0"/>
    <n v="0"/>
    <n v="0"/>
    <n v="28117.89"/>
    <n v="28117.89"/>
    <n v="0"/>
    <n v="0"/>
    <n v="0"/>
    <n v="-13681.77"/>
    <n v="-13681.77"/>
    <n v="0"/>
    <n v="0"/>
    <n v="0"/>
    <n v="0"/>
    <n v="0"/>
    <n v="0"/>
    <n v="7218.0599999999995"/>
    <n v="7218.0599999999995"/>
    <n v="20899.830000000002"/>
  </r>
  <r>
    <x v="0"/>
    <s v="A"/>
    <n v="42101"/>
    <s v=" "/>
    <s v="Cost of Goods Sold "/>
    <x v="60"/>
    <s v="FC_105_FS_000001"/>
    <x v="127"/>
    <n v="-23542.11"/>
    <n v="-8903.76"/>
    <n v="-4853.92"/>
    <n v="813.06"/>
    <n v="-36486.730000000003"/>
    <n v="-4485.2299999999996"/>
    <n v="-6672.53"/>
    <n v="-8903.5300000000007"/>
    <n v="3475.5300000000007"/>
    <n v="-16585.760000000002"/>
    <n v="0"/>
    <n v="0"/>
    <n v="-9342.4466666666667"/>
    <n v="-9342.4466666666667"/>
    <n v="-7788.1450000000004"/>
    <n v="-6878.7250000000004"/>
    <n v="2144.2950000000001"/>
    <n v="-21865.021666666667"/>
    <n v="-5279.2616666666654"/>
  </r>
  <r>
    <x v="0"/>
    <s v="A"/>
    <n v="42101"/>
    <s v=" "/>
    <s v="Cost of Goods Sold "/>
    <x v="60"/>
    <s v="FC_105_FS_000001"/>
    <x v="159"/>
    <n v="0"/>
    <n v="0"/>
    <n v="0"/>
    <n v="-22923.88"/>
    <n v="-22923.88"/>
    <n v="0"/>
    <n v="0"/>
    <n v="0"/>
    <n v="-6661.66"/>
    <n v="-6661.66"/>
    <n v="0"/>
    <n v="0"/>
    <n v="0"/>
    <n v="0"/>
    <n v="0"/>
    <n v="0"/>
    <n v="-14792.77"/>
    <n v="-14792.77"/>
    <n v="-8131.1100000000006"/>
  </r>
  <r>
    <x v="0"/>
    <s v="A"/>
    <n v="42101"/>
    <s v=" "/>
    <s v="Cost of Goods Sold "/>
    <x v="60"/>
    <s v="FC_105_FS_000001"/>
    <x v="93"/>
    <n v="0"/>
    <n v="0"/>
    <n v="0"/>
    <n v="9382.84"/>
    <n v="9382.84"/>
    <n v="0"/>
    <n v="0"/>
    <n v="0"/>
    <n v="0"/>
    <n v="0"/>
    <n v="0"/>
    <n v="0"/>
    <n v="0"/>
    <n v="0"/>
    <n v="0"/>
    <n v="0"/>
    <n v="4691.42"/>
    <n v="0"/>
    <n v="0"/>
  </r>
  <r>
    <x v="0"/>
    <s v="A"/>
    <n v="42101"/>
    <s v=" "/>
    <s v="Cost of Goods Sold "/>
    <x v="60"/>
    <s v="FC_105_FS_000001"/>
    <x v="134"/>
    <n v="11709.380000000001"/>
    <n v="511467.07"/>
    <n v="-1705603.1200000003"/>
    <n v="250865.76000000024"/>
    <n v="-931560.91000000015"/>
    <n v="501.73"/>
    <n v="1527208.5599999998"/>
    <n v="543334.46"/>
    <n v="925099.24000000011"/>
    <n v="2996143.9899999998"/>
    <n v="240588.27"/>
    <n v="421776.06"/>
    <n v="84266.46"/>
    <n v="84266.46"/>
    <n v="1019337.8149999999"/>
    <n v="-581134.33000000019"/>
    <n v="587982.50000000023"/>
    <n v="1110452.4449999998"/>
    <n v="-1885691.5449999999"/>
  </r>
  <r>
    <x v="0"/>
    <s v="A"/>
    <n v="42101"/>
    <s v=" "/>
    <s v="Cost of Goods Sold "/>
    <x v="60"/>
    <s v="FC_105_FS_000001"/>
    <x v="114"/>
    <n v="1034059.1499999999"/>
    <n v="-1544.08"/>
    <n v="4161.62"/>
    <n v="309548.23"/>
    <n v="1346224.92"/>
    <n v="0"/>
    <n v="-2392.92"/>
    <n v="0"/>
    <n v="-114416.93000000002"/>
    <n v="-116809.85000000002"/>
    <n v="0"/>
    <n v="0"/>
    <n v="344686.3833333333"/>
    <n v="344686.3833333333"/>
    <n v="-1968.5"/>
    <n v="2080.81"/>
    <n v="97565.64999999998"/>
    <n v="442364.34333333327"/>
    <n v="559174.19333333324"/>
  </r>
  <r>
    <x v="0"/>
    <s v="A"/>
    <n v="42101"/>
    <s v=" "/>
    <s v="Cost of Goods Sold "/>
    <x v="60"/>
    <s v="FC_105_FS_000001"/>
    <x v="120"/>
    <n v="2774.33"/>
    <n v="29.6"/>
    <n v="10845.560000000001"/>
    <n v="-6090.5000000000036"/>
    <n v="7558.989999999998"/>
    <n v="12634.29"/>
    <n v="15148.69"/>
    <n v="15815.43"/>
    <n v="14047.079999999998"/>
    <n v="57645.490000000005"/>
    <n v="137.55000000000001"/>
    <n v="0"/>
    <n v="5182.0566666666664"/>
    <n v="5182.0566666666664"/>
    <n v="7589.1450000000004"/>
    <n v="13330.495000000001"/>
    <n v="3978.2899999999972"/>
    <n v="57645.490000000005"/>
    <n v="0"/>
  </r>
  <r>
    <x v="0"/>
    <s v="A"/>
    <n v="42101"/>
    <s v=" "/>
    <s v="Cost of Goods Sold "/>
    <x v="60"/>
    <s v="FC_105_FS_000001"/>
    <x v="160"/>
    <n v="0"/>
    <n v="0"/>
    <n v="0"/>
    <n v="1501.92"/>
    <n v="1501.92"/>
    <n v="0"/>
    <n v="0"/>
    <n v="0"/>
    <n v="-1501.92"/>
    <n v="-1501.92"/>
    <n v="0"/>
    <n v="0"/>
    <n v="0"/>
    <n v="0"/>
    <n v="0"/>
    <n v="0"/>
    <n v="0"/>
    <n v="0"/>
    <n v="1501.92"/>
  </r>
  <r>
    <x v="0"/>
    <s v="A"/>
    <n v="42101"/>
    <s v=" "/>
    <s v="Cost of Goods Sold "/>
    <x v="60"/>
    <s v="FC_105_FS_000001"/>
    <x v="110"/>
    <n v="0"/>
    <n v="0"/>
    <n v="25.36"/>
    <n v="89.95"/>
    <n v="115.31"/>
    <n v="0"/>
    <n v="0"/>
    <n v="0"/>
    <n v="0"/>
    <n v="0"/>
    <n v="0"/>
    <n v="0"/>
    <n v="0"/>
    <n v="0"/>
    <n v="0"/>
    <n v="12.68"/>
    <n v="44.975000000000001"/>
    <n v="0"/>
    <n v="0"/>
  </r>
  <r>
    <x v="0"/>
    <s v="A"/>
    <n v="42101"/>
    <s v=" "/>
    <s v="Cost of Goods Sold "/>
    <x v="60"/>
    <s v="FC_105_FS_000001"/>
    <x v="161"/>
    <n v="0"/>
    <n v="0"/>
    <n v="0"/>
    <n v="4112.3599999999997"/>
    <n v="4112.3599999999997"/>
    <n v="0"/>
    <n v="0"/>
    <n v="0"/>
    <n v="5044.53"/>
    <n v="5044.53"/>
    <n v="0"/>
    <n v="0"/>
    <n v="0"/>
    <n v="0"/>
    <n v="0"/>
    <n v="0"/>
    <n v="4578.4449999999997"/>
    <n v="5044.53"/>
    <n v="0"/>
  </r>
  <r>
    <x v="0"/>
    <s v="A"/>
    <n v="42101"/>
    <s v=" "/>
    <s v="Cost of Goods Sold "/>
    <x v="60"/>
    <s v="FC_105_FS_000001"/>
    <x v="130"/>
    <n v="0"/>
    <n v="0"/>
    <n v="0"/>
    <n v="11019.42"/>
    <n v="11019.42"/>
    <n v="0"/>
    <n v="0"/>
    <n v="0"/>
    <n v="-51145.86"/>
    <n v="-51145.86"/>
    <n v="0"/>
    <n v="0"/>
    <n v="0"/>
    <n v="0"/>
    <n v="0"/>
    <n v="0"/>
    <n v="-20063.22"/>
    <n v="-20063.22"/>
    <n v="31082.639999999999"/>
  </r>
  <r>
    <x v="0"/>
    <s v="A"/>
    <n v="42101"/>
    <s v=" "/>
    <s v="Cost of Goods Sold "/>
    <x v="60"/>
    <s v="FC_105_FS_000001"/>
    <x v="136"/>
    <n v="0"/>
    <n v="0"/>
    <n v="0"/>
    <n v="293.98"/>
    <n v="293.98"/>
    <n v="0"/>
    <n v="385629.38"/>
    <n v="199857.59999999998"/>
    <n v="142512.17999999996"/>
    <n v="727999.15999999992"/>
    <n v="107488.73999999999"/>
    <n v="95556.09"/>
    <n v="35829.579999999994"/>
    <n v="35829.579999999994"/>
    <n v="192814.69"/>
    <n v="99928.799999999988"/>
    <n v="71403.079999999987"/>
    <n v="727999.15999999992"/>
    <n v="0"/>
  </r>
  <r>
    <x v="0"/>
    <s v="A"/>
    <n v="43801"/>
    <s v=" "/>
    <s v="Federal Government Awards "/>
    <x v="61"/>
    <s v="FC_105_FS_000001"/>
    <x v="162"/>
    <n v="0"/>
    <n v="0"/>
    <n v="0"/>
    <n v="0"/>
    <n v="0"/>
    <n v="0"/>
    <n v="0"/>
    <n v="0"/>
    <n v="0"/>
    <n v="0"/>
    <n v="0"/>
    <n v="0"/>
    <n v="0"/>
    <n v="0"/>
    <n v="0"/>
    <n v="0"/>
    <n v="0"/>
    <n v="0"/>
    <n v="0"/>
  </r>
  <r>
    <x v="0"/>
    <s v="A"/>
    <n v="43801"/>
    <s v=" "/>
    <s v="Federal Government Awards "/>
    <x v="61"/>
    <s v="FC_105_FS_000001"/>
    <x v="163"/>
    <n v="0"/>
    <n v="0"/>
    <n v="-257493.03"/>
    <n v="-256809.26"/>
    <n v="-514302.29000000004"/>
    <n v="-15863.46"/>
    <n v="-123616.48000000001"/>
    <n v="159033.42000000001"/>
    <n v="0"/>
    <n v="19553.48000000001"/>
    <n v="0"/>
    <n v="0"/>
    <n v="-5287.82"/>
    <n v="-5287.82"/>
    <n v="-61808.240000000005"/>
    <n v="-49229.804999999993"/>
    <n v="-128404.63"/>
    <n v="-244730.495"/>
    <n v="-264283.97499999998"/>
  </r>
  <r>
    <x v="0"/>
    <s v="A"/>
    <n v="43804"/>
    <s v=" "/>
    <s v="Grants &amp; Contracts  (Sponsored Programs and Budget Office Only)"/>
    <x v="62"/>
    <s v="FC_105_FS_000001"/>
    <x v="162"/>
    <n v="0"/>
    <n v="0"/>
    <n v="0"/>
    <n v="0"/>
    <n v="0"/>
    <n v="0"/>
    <n v="0"/>
    <n v="0"/>
    <n v="0"/>
    <n v="0"/>
    <n v="0"/>
    <n v="0"/>
    <n v="0"/>
    <n v="0"/>
    <n v="0"/>
    <n v="0"/>
    <n v="0"/>
    <n v="0"/>
    <n v="0"/>
  </r>
  <r>
    <x v="0"/>
    <s v="A"/>
    <n v="43804"/>
    <s v=" "/>
    <s v="Grants &amp; Contracts  (Sponsored Programs and Budget Office Only)"/>
    <x v="62"/>
    <s v="FC_105_FS_000001"/>
    <x v="164"/>
    <n v="0"/>
    <n v="0"/>
    <n v="0"/>
    <n v="0"/>
    <n v="0"/>
    <n v="2328.3000000000002"/>
    <n v="0"/>
    <n v="0"/>
    <n v="-2328.3000000000002"/>
    <n v="0"/>
    <n v="0"/>
    <n v="0"/>
    <n v="776.1"/>
    <n v="776.1"/>
    <n v="0"/>
    <n v="0"/>
    <n v="-1164.1500000000001"/>
    <n v="0"/>
    <n v="0"/>
  </r>
  <r>
    <x v="0"/>
    <s v="A"/>
    <n v="43804"/>
    <s v=" "/>
    <s v="Grants &amp; Contracts  (Sponsored Programs and Budget Office Only)"/>
    <x v="62"/>
    <s v="FC_105_FS_000001"/>
    <x v="151"/>
    <n v="0"/>
    <n v="0"/>
    <n v="0"/>
    <n v="0"/>
    <n v="0"/>
    <n v="0"/>
    <n v="0"/>
    <n v="0"/>
    <n v="500"/>
    <n v="500"/>
    <n v="500"/>
    <n v="0"/>
    <n v="166.66666666666666"/>
    <n v="166.66666666666666"/>
    <n v="0"/>
    <n v="0"/>
    <n v="250"/>
    <n v="500"/>
    <n v="0"/>
  </r>
  <r>
    <x v="0"/>
    <s v="A"/>
    <s v="B4400"/>
    <s v=" "/>
    <s v="Other Operating Revenue"/>
    <x v="63"/>
    <s v="FC_105_FS_000001"/>
    <x v="0"/>
    <n v="0"/>
    <n v="-1018.1499999999999"/>
    <n v="-281630.51"/>
    <n v="5628536.5"/>
    <n v="5345887.84"/>
    <n v="-448475.95"/>
    <n v="-5437350.25"/>
    <n v="-9572353.8500000015"/>
    <n v="7150142.5300000003"/>
    <n v="-8308037.5200000005"/>
    <n v="-6419.12"/>
    <n v="-902.87"/>
    <n v="-151631.69"/>
    <n v="-151631.69"/>
    <n v="-2719184.2"/>
    <n v="-4926992.1800000006"/>
    <n v="6389339.5150000006"/>
    <n v="-1408468.5549999997"/>
    <n v="6899568.9650000008"/>
  </r>
  <r>
    <x v="0"/>
    <s v="A"/>
    <s v="B4400"/>
    <s v=" "/>
    <s v="Other Operating Revenue"/>
    <x v="63"/>
    <s v="FC_105_FS_000001"/>
    <x v="165"/>
    <n v="-2073"/>
    <n v="-10730"/>
    <n v="-10998"/>
    <n v="-505"/>
    <n v="-24306"/>
    <n v="0"/>
    <n v="-10005"/>
    <n v="-10555"/>
    <n v="-500"/>
    <n v="-21060"/>
    <n v="0"/>
    <n v="-1100"/>
    <n v="-691"/>
    <n v="-691"/>
    <n v="-10367.5"/>
    <n v="-10776.5"/>
    <n v="-502.5"/>
    <n v="-22337.5"/>
    <n v="-1277.5"/>
  </r>
  <r>
    <x v="0"/>
    <s v="A"/>
    <s v="B4400"/>
    <s v=" "/>
    <s v="Other Operating Revenue"/>
    <x v="63"/>
    <s v="FC_105_FS_000001"/>
    <x v="166"/>
    <n v="0"/>
    <n v="0"/>
    <n v="0"/>
    <n v="0"/>
    <n v="0"/>
    <n v="0"/>
    <n v="0"/>
    <n v="0"/>
    <n v="-16650.55"/>
    <n v="-16650.55"/>
    <n v="-25.82"/>
    <n v="-1560"/>
    <n v="-8.6066666666666674"/>
    <n v="-8.6066666666666674"/>
    <n v="0"/>
    <n v="0"/>
    <n v="-8325.2749999999996"/>
    <n v="-8333.8816666666662"/>
    <n v="8316.6683333333331"/>
  </r>
  <r>
    <x v="0"/>
    <s v="A"/>
    <s v="B4400"/>
    <s v=" "/>
    <s v="Other Operating Revenue"/>
    <x v="63"/>
    <s v="FC_105_FS_000001"/>
    <x v="167"/>
    <n v="-13669.35"/>
    <n v="-12369.93"/>
    <n v="-6864.27"/>
    <n v="-963.5"/>
    <n v="-33867.050000000003"/>
    <n v="-16413.54"/>
    <n v="-5891.11"/>
    <n v="-13023.970000000001"/>
    <n v="-7785.92"/>
    <n v="-43114.54"/>
    <n v="-10288.59"/>
    <n v="-3025.98"/>
    <n v="-13457.159999999998"/>
    <n v="-13457.159999999998"/>
    <n v="-9130.52"/>
    <n v="-9944.1200000000008"/>
    <n v="-4374.71"/>
    <n v="-36906.51"/>
    <n v="6208.0299999999988"/>
  </r>
  <r>
    <x v="0"/>
    <s v="A"/>
    <s v="B4400"/>
    <s v=" "/>
    <s v="Other Operating Revenue"/>
    <x v="63"/>
    <s v="FC_105_FS_000001"/>
    <x v="2"/>
    <n v="-400"/>
    <n v="-240"/>
    <n v="80"/>
    <n v="-160"/>
    <n v="-720"/>
    <n v="-480"/>
    <n v="-560"/>
    <n v="-80"/>
    <n v="0"/>
    <n v="-1120"/>
    <n v="-320"/>
    <n v="0"/>
    <n v="-400"/>
    <n v="-400"/>
    <n v="-400"/>
    <n v="0"/>
    <n v="-80"/>
    <n v="-880"/>
    <n v="240"/>
  </r>
  <r>
    <x v="0"/>
    <s v="A"/>
    <s v="B4400"/>
    <s v=" "/>
    <s v="Other Operating Revenue"/>
    <x v="63"/>
    <s v="FC_105_FS_000001"/>
    <x v="19"/>
    <n v="-39400"/>
    <n v="-3380"/>
    <n v="-11990"/>
    <n v="-4910"/>
    <n v="-59680"/>
    <n v="-21560"/>
    <n v="-475"/>
    <n v="-3800"/>
    <n v="-175"/>
    <n v="-26010"/>
    <n v="-16630"/>
    <n v="150"/>
    <n v="-25863.333333333332"/>
    <n v="-25863.333333333332"/>
    <n v="-1927.5"/>
    <n v="-7895"/>
    <n v="-2542.5"/>
    <n v="-38228.333333333328"/>
    <n v="-12218.333333333328"/>
  </r>
  <r>
    <x v="0"/>
    <s v="A"/>
    <s v="B4400"/>
    <s v=" "/>
    <s v="Other Operating Revenue"/>
    <x v="63"/>
    <s v="FC_105_FS_000001"/>
    <x v="20"/>
    <n v="-7200"/>
    <n v="-378.83"/>
    <n v="-136.29000000000002"/>
    <n v="-234.82"/>
    <n v="-7949.94"/>
    <n v="-796.75"/>
    <n v="-120"/>
    <n v="-2100.0299999999997"/>
    <n v="-536.94000000000005"/>
    <n v="-3553.72"/>
    <n v="-325.63"/>
    <n v="0"/>
    <n v="-2774.1266666666666"/>
    <n v="-2774.1266666666666"/>
    <n v="-249.41499999999999"/>
    <n v="-1118.1599999999999"/>
    <n v="-385.88"/>
    <n v="-4527.581666666666"/>
    <n v="-973.86166666666622"/>
  </r>
  <r>
    <x v="0"/>
    <s v="A"/>
    <s v="B4400"/>
    <s v=" "/>
    <s v="Other Operating Revenue"/>
    <x v="63"/>
    <s v="FC_105_FS_000001"/>
    <x v="168"/>
    <n v="0"/>
    <n v="0"/>
    <n v="0"/>
    <n v="0"/>
    <n v="0"/>
    <n v="0"/>
    <n v="0"/>
    <n v="-35180"/>
    <n v="-30340"/>
    <n v="-65520"/>
    <n v="0"/>
    <n v="-60"/>
    <n v="0"/>
    <n v="0"/>
    <n v="0"/>
    <n v="-17590"/>
    <n v="-15170"/>
    <n v="-32760"/>
    <n v="32760"/>
  </r>
  <r>
    <x v="0"/>
    <s v="A"/>
    <s v="B4400"/>
    <s v=" "/>
    <s v="Other Operating Revenue"/>
    <x v="63"/>
    <s v="FC_105_FS_000001"/>
    <x v="169"/>
    <n v="-22175"/>
    <n v="-16781.740000000002"/>
    <n v="-31118.48"/>
    <n v="-2996.21"/>
    <n v="-73071.430000000008"/>
    <n v="-40974.240000000005"/>
    <n v="-29684.38"/>
    <n v="-33666.159999999996"/>
    <n v="-650.79"/>
    <n v="-104975.56999999999"/>
    <n v="-46101.69"/>
    <n v="-4712.59"/>
    <n v="-36416.976666666669"/>
    <n v="-36416.976666666669"/>
    <n v="-23233.06"/>
    <n v="-32392.32"/>
    <n v="-1823.5"/>
    <n v="-93865.856666666659"/>
    <n v="11109.713333333333"/>
  </r>
  <r>
    <x v="0"/>
    <s v="A"/>
    <s v="B4400"/>
    <s v=" "/>
    <s v="Other Operating Revenue"/>
    <x v="63"/>
    <s v="FC_105_FS_000001"/>
    <x v="170"/>
    <n v="1613.44"/>
    <n v="-4300"/>
    <n v="-4785.5200000000004"/>
    <n v="3274"/>
    <n v="-4198.08"/>
    <n v="0"/>
    <n v="-2485.6"/>
    <n v="2268.62"/>
    <n v="216.98000000000002"/>
    <n v="0"/>
    <n v="0"/>
    <n v="0"/>
    <n v="537.81333333333339"/>
    <n v="537.81333333333339"/>
    <n v="-3392.8"/>
    <n v="-1258.4500000000003"/>
    <n v="1745.49"/>
    <n v="-2367.9466666666667"/>
    <n v="-2367.9466666666667"/>
  </r>
  <r>
    <x v="0"/>
    <s v="A"/>
    <s v="B4400"/>
    <s v=" "/>
    <s v="Other Operating Revenue"/>
    <x v="63"/>
    <s v="FC_105_FS_000001"/>
    <x v="171"/>
    <n v="-7374.1"/>
    <n v="0"/>
    <n v="0"/>
    <n v="0"/>
    <n v="-7374.1"/>
    <n v="-5943.05"/>
    <n v="0"/>
    <n v="0"/>
    <n v="0"/>
    <n v="-5943.05"/>
    <n v="0"/>
    <n v="0"/>
    <n v="-4439.05"/>
    <n v="-4439.05"/>
    <n v="0"/>
    <n v="0"/>
    <n v="0"/>
    <n v="-4439.05"/>
    <n v="1504"/>
  </r>
  <r>
    <x v="0"/>
    <s v="A"/>
    <s v="B4400"/>
    <s v=" "/>
    <s v="Other Operating Revenue"/>
    <x v="63"/>
    <s v="FC_105_FS_000001"/>
    <x v="21"/>
    <n v="-450"/>
    <n v="0"/>
    <n v="-450"/>
    <n v="-2400"/>
    <n v="-3300"/>
    <n v="-75"/>
    <n v="-150"/>
    <n v="-1650"/>
    <n v="-2550"/>
    <n v="-4425"/>
    <n v="0"/>
    <n v="0"/>
    <n v="-175"/>
    <n v="-175"/>
    <n v="-75"/>
    <n v="-1050"/>
    <n v="-2475"/>
    <n v="-3775"/>
    <n v="650"/>
  </r>
  <r>
    <x v="0"/>
    <s v="A"/>
    <s v="B4400"/>
    <s v=" "/>
    <s v="Other Operating Revenue"/>
    <x v="63"/>
    <s v="FC_105_FS_000001"/>
    <x v="22"/>
    <n v="-1804.8"/>
    <n v="0"/>
    <n v="-76644.829999999987"/>
    <n v="41874.1"/>
    <n v="-36575.529999999992"/>
    <n v="-26756.850000000002"/>
    <n v="-17243.740000000002"/>
    <n v="-61125.32"/>
    <n v="-18698.810000000001"/>
    <n v="-123824.72"/>
    <n v="-28726.29"/>
    <n v="12218.3"/>
    <n v="-19095.98"/>
    <n v="-19095.98"/>
    <n v="-8621.8700000000008"/>
    <n v="-68885.074999999997"/>
    <n v="11587.644999999999"/>
    <n v="-85015.279999999984"/>
    <n v="38809.440000000017"/>
  </r>
  <r>
    <x v="0"/>
    <s v="A"/>
    <s v="B4400"/>
    <s v=" "/>
    <s v="Other Operating Revenue"/>
    <x v="63"/>
    <s v="FC_105_FS_000001"/>
    <x v="172"/>
    <n v="514400"/>
    <n v="-89400"/>
    <n v="-224500"/>
    <n v="-203900"/>
    <n v="-3400"/>
    <n v="510200"/>
    <n v="-126000"/>
    <n v="-163800"/>
    <n v="-173425"/>
    <n v="46975"/>
    <n v="-1000"/>
    <n v="0"/>
    <n v="341200"/>
    <n v="341200"/>
    <n v="-107700"/>
    <n v="-194150"/>
    <n v="-188662.5"/>
    <n v="-149312.5"/>
    <n v="-196287.5"/>
  </r>
  <r>
    <x v="0"/>
    <s v="A"/>
    <s v="B4400"/>
    <s v=" "/>
    <s v="Other Operating Revenue"/>
    <x v="63"/>
    <s v="FC_105_FS_000001"/>
    <x v="152"/>
    <n v="-17801.719999999998"/>
    <n v="-12192.71"/>
    <n v="-4252.3799999999992"/>
    <n v="-5793.87"/>
    <n v="-40040.68"/>
    <n v="-3378.82"/>
    <n v="-4069.1099999999997"/>
    <n v="-7295.03"/>
    <n v="-9632.42"/>
    <n v="-24375.379999999997"/>
    <n v="-13299.9"/>
    <n v="-1593.02"/>
    <n v="-11493.479999999998"/>
    <n v="-11493.479999999998"/>
    <n v="-8130.91"/>
    <n v="-5773.7049999999999"/>
    <n v="-7713.1450000000004"/>
    <n v="-33111.240000000005"/>
    <n v="-8735.8600000000079"/>
  </r>
  <r>
    <x v="0"/>
    <s v="A"/>
    <s v="B4400"/>
    <s v=" "/>
    <s v="Other Operating Revenue"/>
    <x v="63"/>
    <s v="FC_105_FS_000001"/>
    <x v="105"/>
    <n v="-4221.5"/>
    <n v="0"/>
    <n v="-150"/>
    <n v="-2684"/>
    <n v="-7055.5"/>
    <n v="-180"/>
    <n v="0"/>
    <n v="0"/>
    <n v="-2050"/>
    <n v="-2230"/>
    <n v="-800"/>
    <n v="-100"/>
    <n v="-1733.8333333333333"/>
    <n v="-1733.8333333333333"/>
    <n v="0"/>
    <n v="-75"/>
    <n v="-2367"/>
    <n v="-4175.833333333333"/>
    <n v="-1945.833333333333"/>
  </r>
  <r>
    <x v="0"/>
    <s v="A"/>
    <s v="B4400"/>
    <s v=" "/>
    <s v="Other Operating Revenue"/>
    <x v="63"/>
    <s v="FC_105_FS_000001"/>
    <x v="4"/>
    <n v="-21000"/>
    <n v="0"/>
    <n v="0"/>
    <n v="0"/>
    <n v="-21000"/>
    <n v="0"/>
    <n v="0"/>
    <n v="0"/>
    <n v="0"/>
    <n v="0"/>
    <n v="0"/>
    <n v="0"/>
    <n v="-7000"/>
    <n v="-7000"/>
    <n v="0"/>
    <n v="0"/>
    <n v="0"/>
    <n v="-7000"/>
    <n v="-7000"/>
  </r>
  <r>
    <x v="0"/>
    <s v="A"/>
    <s v="B4400"/>
    <s v=" "/>
    <s v="Other Operating Revenue"/>
    <x v="63"/>
    <s v="FC_105_FS_000001"/>
    <x v="23"/>
    <n v="0"/>
    <n v="0"/>
    <n v="0"/>
    <n v="0"/>
    <n v="0"/>
    <n v="-73.66"/>
    <n v="0"/>
    <n v="0"/>
    <n v="0"/>
    <n v="-73.66"/>
    <n v="0"/>
    <n v="0"/>
    <n v="-24.553333333333331"/>
    <n v="-24.553333333333331"/>
    <n v="0"/>
    <n v="0"/>
    <n v="0"/>
    <n v="-24.553333333333331"/>
    <n v="49.106666666666669"/>
  </r>
  <r>
    <x v="0"/>
    <s v="A"/>
    <s v="B4400"/>
    <s v=" "/>
    <s v="Other Operating Revenue"/>
    <x v="63"/>
    <s v="FC_105_FS_000001"/>
    <x v="145"/>
    <n v="-150"/>
    <n v="-2746"/>
    <n v="-1340"/>
    <n v="-226"/>
    <n v="-4462"/>
    <n v="-150"/>
    <n v="-40"/>
    <n v="160"/>
    <n v="0"/>
    <n v="-30"/>
    <n v="-8700"/>
    <n v="-209155.84"/>
    <n v="-3000"/>
    <n v="-3000"/>
    <n v="-1393"/>
    <n v="-590"/>
    <n v="-113"/>
    <n v="-5096"/>
    <n v="-5066"/>
  </r>
  <r>
    <x v="0"/>
    <s v="A"/>
    <s v="B4400"/>
    <s v=" "/>
    <s v="Other Operating Revenue"/>
    <x v="63"/>
    <s v="FC_105_FS_000001"/>
    <x v="173"/>
    <n v="0"/>
    <n v="-2730"/>
    <n v="0"/>
    <n v="0"/>
    <n v="-2730"/>
    <n v="0"/>
    <n v="0"/>
    <n v="0"/>
    <n v="0"/>
    <n v="0"/>
    <n v="0"/>
    <n v="0"/>
    <n v="0"/>
    <n v="0"/>
    <n v="-1365"/>
    <n v="0"/>
    <n v="0"/>
    <n v="-1365"/>
    <n v="-1365"/>
  </r>
  <r>
    <x v="0"/>
    <s v="A"/>
    <s v="B4400"/>
    <s v=" "/>
    <s v="Other Operating Revenue"/>
    <x v="63"/>
    <s v="FC_105_FS_000001"/>
    <x v="65"/>
    <n v="-3235"/>
    <n v="-2479.46"/>
    <n v="0"/>
    <n v="-90"/>
    <n v="-5804.46"/>
    <n v="-25"/>
    <n v="0"/>
    <n v="0.39"/>
    <n v="0.41"/>
    <n v="-24.2"/>
    <n v="1.28"/>
    <n v="0"/>
    <n v="-1086.24"/>
    <n v="-1086.24"/>
    <n v="-1239.73"/>
    <n v="0.19500000000000001"/>
    <n v="-44.795000000000002"/>
    <n v="-2370.5700000000002"/>
    <n v="-2346.3700000000003"/>
  </r>
  <r>
    <x v="0"/>
    <s v="A"/>
    <s v="B4400"/>
    <s v=" "/>
    <s v="Other Operating Revenue"/>
    <x v="63"/>
    <s v="FC_105_FS_000001"/>
    <x v="66"/>
    <n v="-310"/>
    <n v="-70"/>
    <n v="-100"/>
    <n v="-60"/>
    <n v="-540"/>
    <n v="-120"/>
    <n v="-40"/>
    <n v="0"/>
    <n v="-4630.26"/>
    <n v="-4790.26"/>
    <n v="0"/>
    <n v="0"/>
    <n v="-143.33333333333334"/>
    <n v="-143.33333333333334"/>
    <n v="-55"/>
    <n v="-50"/>
    <n v="-2345.13"/>
    <n v="-2593.4633333333336"/>
    <n v="2196.7966666666666"/>
  </r>
  <r>
    <x v="0"/>
    <s v="A"/>
    <s v="B4400"/>
    <s v=" "/>
    <s v="Other Operating Revenue"/>
    <x v="63"/>
    <s v="FC_105_FS_000001"/>
    <x v="68"/>
    <n v="-45308.099999999991"/>
    <n v="-36607.550000000003"/>
    <n v="-26771.199999999997"/>
    <n v="-45"/>
    <n v="-108731.84999999999"/>
    <n v="-195"/>
    <n v="-60"/>
    <n v="255"/>
    <n v="0"/>
    <n v="0"/>
    <n v="0"/>
    <n v="0"/>
    <n v="-15167.699999999997"/>
    <n v="-15167.699999999997"/>
    <n v="-18333.775000000001"/>
    <n v="-13258.099999999999"/>
    <n v="-22.5"/>
    <n v="-46782.074999999997"/>
    <n v="-46782.074999999997"/>
  </r>
  <r>
    <x v="0"/>
    <s v="A"/>
    <s v="B4400"/>
    <s v=" "/>
    <s v="Other Operating Revenue"/>
    <x v="63"/>
    <s v="FC_105_FS_000001"/>
    <x v="174"/>
    <n v="0"/>
    <n v="-3715"/>
    <n v="0"/>
    <n v="0"/>
    <n v="-3715"/>
    <n v="0"/>
    <n v="0"/>
    <n v="0"/>
    <n v="0"/>
    <n v="0"/>
    <n v="0"/>
    <n v="0"/>
    <n v="0"/>
    <n v="0"/>
    <n v="-1857.5"/>
    <n v="0"/>
    <n v="0"/>
    <n v="-1857.5"/>
    <n v="-1857.5"/>
  </r>
  <r>
    <x v="0"/>
    <s v="A"/>
    <s v="B4400"/>
    <s v=" "/>
    <s v="Other Operating Revenue"/>
    <x v="63"/>
    <s v="FC_105_FS_000001"/>
    <x v="106"/>
    <n v="0"/>
    <n v="-513.21"/>
    <n v="-441.5"/>
    <n v="0"/>
    <n v="-954.71"/>
    <n v="0"/>
    <n v="0"/>
    <n v="0"/>
    <n v="0"/>
    <n v="0"/>
    <n v="0"/>
    <n v="0"/>
    <n v="0"/>
    <n v="0"/>
    <n v="-256.60500000000002"/>
    <n v="-220.75"/>
    <n v="0"/>
    <n v="-477.35500000000002"/>
    <n v="-477.35500000000002"/>
  </r>
  <r>
    <x v="0"/>
    <s v="A"/>
    <s v="B4400"/>
    <s v=" "/>
    <s v="Other Operating Revenue"/>
    <x v="63"/>
    <s v="FC_105_FS_000001"/>
    <x v="69"/>
    <n v="0"/>
    <n v="-235.87"/>
    <n v="0"/>
    <n v="0"/>
    <n v="-235.87"/>
    <n v="0"/>
    <n v="0"/>
    <n v="0"/>
    <n v="0"/>
    <n v="0"/>
    <n v="0"/>
    <n v="0"/>
    <n v="0"/>
    <n v="0"/>
    <n v="-117.935"/>
    <n v="0"/>
    <n v="0"/>
    <n v="-117.935"/>
    <n v="-117.935"/>
  </r>
  <r>
    <x v="0"/>
    <s v="A"/>
    <s v="B4400"/>
    <s v=" "/>
    <s v="Other Operating Revenue"/>
    <x v="63"/>
    <s v="FC_105_FS_000001"/>
    <x v="149"/>
    <n v="0"/>
    <n v="0"/>
    <n v="585"/>
    <n v="0"/>
    <n v="585"/>
    <n v="0"/>
    <n v="0"/>
    <n v="0"/>
    <n v="0"/>
    <n v="0"/>
    <n v="0"/>
    <n v="0"/>
    <n v="0"/>
    <n v="0"/>
    <n v="0"/>
    <n v="292.5"/>
    <n v="0"/>
    <n v="0"/>
    <n v="0"/>
  </r>
  <r>
    <x v="0"/>
    <s v="A"/>
    <s v="B4400"/>
    <s v=" "/>
    <s v="Other Operating Revenue"/>
    <x v="63"/>
    <s v="FC_105_FS_000001"/>
    <x v="150"/>
    <n v="0"/>
    <n v="-801.97"/>
    <n v="-5095.38"/>
    <n v="5833.97"/>
    <n v="-63.380000000000109"/>
    <n v="0"/>
    <n v="0"/>
    <n v="0"/>
    <n v="0"/>
    <n v="0"/>
    <n v="0"/>
    <n v="0"/>
    <n v="0"/>
    <n v="0"/>
    <n v="-400.98500000000001"/>
    <n v="-2547.69"/>
    <n v="2916.9850000000001"/>
    <n v="-31.690000000000055"/>
    <n v="-31.690000000000055"/>
  </r>
  <r>
    <x v="0"/>
    <s v="A"/>
    <s v="B4400"/>
    <s v=" "/>
    <s v="Other Operating Revenue"/>
    <x v="63"/>
    <s v="FC_105_FS_000001"/>
    <x v="7"/>
    <n v="0"/>
    <n v="0"/>
    <n v="-490"/>
    <n v="-2450"/>
    <n v="-2940"/>
    <n v="0"/>
    <n v="0"/>
    <n v="-35"/>
    <n v="-2525"/>
    <n v="-2560"/>
    <n v="0"/>
    <n v="0"/>
    <n v="0"/>
    <n v="0"/>
    <n v="0"/>
    <n v="-262.5"/>
    <n v="-2487.5"/>
    <n v="-2750"/>
    <n v="-190"/>
  </r>
  <r>
    <x v="0"/>
    <s v="A"/>
    <s v="B4400"/>
    <s v=" "/>
    <s v="Other Operating Revenue"/>
    <x v="63"/>
    <s v="FC_105_FS_000001"/>
    <x v="70"/>
    <n v="0"/>
    <n v="0"/>
    <n v="0"/>
    <n v="0"/>
    <n v="0"/>
    <n v="0"/>
    <n v="0"/>
    <n v="0"/>
    <n v="0"/>
    <n v="0"/>
    <n v="-380"/>
    <n v="0"/>
    <n v="-126.66666666666667"/>
    <n v="-126.66666666666667"/>
    <n v="0"/>
    <n v="0"/>
    <n v="0"/>
    <n v="0"/>
    <n v="0"/>
  </r>
  <r>
    <x v="0"/>
    <s v="A"/>
    <s v="B4400"/>
    <s v=" "/>
    <s v="Other Operating Revenue"/>
    <x v="63"/>
    <s v="FC_105_FS_000001"/>
    <x v="28"/>
    <n v="0"/>
    <n v="0"/>
    <n v="0"/>
    <n v="66.39"/>
    <n v="66.39"/>
    <n v="0"/>
    <n v="0"/>
    <n v="0"/>
    <n v="0"/>
    <n v="0"/>
    <n v="0"/>
    <n v="0"/>
    <n v="0"/>
    <n v="0"/>
    <n v="0"/>
    <n v="0"/>
    <n v="33.195"/>
    <n v="0"/>
    <n v="0"/>
  </r>
  <r>
    <x v="0"/>
    <s v="A"/>
    <s v="B4400"/>
    <s v=" "/>
    <s v="Other Operating Revenue"/>
    <x v="63"/>
    <s v="FC_105_FS_000001"/>
    <x v="29"/>
    <n v="-1144.3399999999999"/>
    <n v="-3440.2700000000004"/>
    <n v="-3201.6800000000003"/>
    <n v="-2603.66"/>
    <n v="-10389.950000000001"/>
    <n v="-846.56"/>
    <n v="-1211.1999999999998"/>
    <n v="-5610.0099999999993"/>
    <n v="-3338.71"/>
    <n v="-11006.48"/>
    <n v="-2781.9300000000003"/>
    <n v="2764.11"/>
    <n v="-1590.9433333333334"/>
    <n v="-1590.9433333333334"/>
    <n v="-2325.7350000000001"/>
    <n v="-4405.8449999999993"/>
    <n v="-2971.1849999999999"/>
    <n v="-11293.708333333332"/>
    <n v="-287.22833333333256"/>
  </r>
  <r>
    <x v="0"/>
    <s v="A"/>
    <s v="B4400"/>
    <s v=" "/>
    <s v="Other Operating Revenue"/>
    <x v="63"/>
    <s v="FC_105_FS_000001"/>
    <x v="72"/>
    <n v="0"/>
    <n v="0"/>
    <n v="0"/>
    <n v="0"/>
    <n v="0"/>
    <n v="0"/>
    <n v="0"/>
    <n v="-10"/>
    <n v="0"/>
    <n v="-10"/>
    <n v="0"/>
    <n v="0"/>
    <n v="0"/>
    <n v="0"/>
    <n v="0"/>
    <n v="-5"/>
    <n v="0"/>
    <n v="-5"/>
    <n v="5"/>
  </r>
  <r>
    <x v="0"/>
    <s v="A"/>
    <s v="B4400"/>
    <s v=" "/>
    <s v="Other Operating Revenue"/>
    <x v="63"/>
    <s v="FC_105_FS_000001"/>
    <x v="73"/>
    <n v="-9900"/>
    <n v="0"/>
    <n v="0"/>
    <n v="0"/>
    <n v="-9900"/>
    <n v="0"/>
    <n v="0"/>
    <n v="0"/>
    <n v="0"/>
    <n v="0"/>
    <n v="0"/>
    <n v="0"/>
    <n v="-3300"/>
    <n v="-3300"/>
    <n v="0"/>
    <n v="0"/>
    <n v="0"/>
    <n v="-3300"/>
    <n v="-3300"/>
  </r>
  <r>
    <x v="0"/>
    <s v="A"/>
    <s v="B4400"/>
    <s v=" "/>
    <s v="Other Operating Revenue"/>
    <x v="63"/>
    <s v="FC_105_FS_000001"/>
    <x v="112"/>
    <n v="-50"/>
    <n v="0"/>
    <n v="-25"/>
    <n v="0"/>
    <n v="-75"/>
    <n v="0"/>
    <n v="0"/>
    <n v="0"/>
    <n v="0"/>
    <n v="0"/>
    <n v="0"/>
    <n v="0"/>
    <n v="-16.666666666666668"/>
    <n v="-16.666666666666668"/>
    <n v="0"/>
    <n v="-12.5"/>
    <n v="0"/>
    <n v="-29.166666666666668"/>
    <n v="-29.166666666666668"/>
  </r>
  <r>
    <x v="0"/>
    <s v="A"/>
    <s v="B4400"/>
    <s v=" "/>
    <s v="Other Operating Revenue"/>
    <x v="63"/>
    <s v="FC_105_FS_000001"/>
    <x v="32"/>
    <n v="0"/>
    <n v="0"/>
    <n v="0"/>
    <n v="0"/>
    <n v="0"/>
    <n v="0"/>
    <n v="0"/>
    <n v="-235"/>
    <n v="0"/>
    <n v="-235"/>
    <n v="0"/>
    <n v="0"/>
    <n v="0"/>
    <n v="0"/>
    <n v="0"/>
    <n v="-117.5"/>
    <n v="0"/>
    <n v="-117.5"/>
    <n v="117.5"/>
  </r>
  <r>
    <x v="0"/>
    <s v="A"/>
    <s v="B4400"/>
    <s v=" "/>
    <s v="Other Operating Revenue"/>
    <x v="63"/>
    <s v="FC_105_FS_000001"/>
    <x v="164"/>
    <n v="0"/>
    <n v="0"/>
    <n v="-300"/>
    <n v="-3600"/>
    <n v="-3900"/>
    <n v="0"/>
    <n v="0"/>
    <n v="0"/>
    <n v="0"/>
    <n v="0"/>
    <n v="0"/>
    <n v="0"/>
    <n v="0"/>
    <n v="0"/>
    <n v="0"/>
    <n v="-150"/>
    <n v="-1800"/>
    <n v="-1950"/>
    <n v="-1950"/>
  </r>
  <r>
    <x v="0"/>
    <s v="A"/>
    <s v="B4400"/>
    <s v=" "/>
    <s v="Other Operating Revenue"/>
    <x v="63"/>
    <s v="FC_105_FS_000001"/>
    <x v="33"/>
    <n v="-8256"/>
    <n v="-54181"/>
    <n v="-438"/>
    <n v="-571"/>
    <n v="-63446"/>
    <n v="-3784"/>
    <n v="-576"/>
    <n v="-658"/>
    <n v="-451"/>
    <n v="-5469"/>
    <n v="-578"/>
    <n v="-34"/>
    <n v="-4206"/>
    <n v="-4206"/>
    <n v="-27378.5"/>
    <n v="-548"/>
    <n v="-511"/>
    <n v="-32643.5"/>
    <n v="-27174.5"/>
  </r>
  <r>
    <x v="0"/>
    <s v="A"/>
    <s v="B4400"/>
    <s v=" "/>
    <s v="Other Operating Revenue"/>
    <x v="63"/>
    <s v="FC_105_FS_000001"/>
    <x v="75"/>
    <n v="0"/>
    <n v="0"/>
    <n v="355"/>
    <n v="0"/>
    <n v="355"/>
    <n v="0"/>
    <n v="0"/>
    <n v="0"/>
    <n v="0"/>
    <n v="0"/>
    <n v="0"/>
    <n v="0"/>
    <n v="0"/>
    <n v="0"/>
    <n v="0"/>
    <n v="177.5"/>
    <n v="0"/>
    <n v="0"/>
    <n v="0"/>
  </r>
  <r>
    <x v="0"/>
    <s v="A"/>
    <s v="B4400"/>
    <s v=" "/>
    <s v="Other Operating Revenue"/>
    <x v="63"/>
    <s v="FC_105_FS_000001"/>
    <x v="76"/>
    <n v="-2117.1999999999998"/>
    <n v="-5218.5499999999993"/>
    <n v="-3930"/>
    <n v="-5640"/>
    <n v="-16905.75"/>
    <n v="-2140"/>
    <n v="-4343.8999999999996"/>
    <n v="-3936.05"/>
    <n v="-3454.25"/>
    <n v="-13874.2"/>
    <n v="-61.4"/>
    <n v="0"/>
    <n v="-1439.5333333333331"/>
    <n v="-1439.5333333333331"/>
    <n v="-4781.2249999999995"/>
    <n v="-3933.0250000000001"/>
    <n v="-4547.125"/>
    <n v="-14700.908333333333"/>
    <n v="-826.70833333333212"/>
  </r>
  <r>
    <x v="0"/>
    <s v="A"/>
    <s v="B4400"/>
    <s v=" "/>
    <s v="Other Operating Revenue"/>
    <x v="63"/>
    <s v="FC_105_FS_000001"/>
    <x v="78"/>
    <n v="-1500"/>
    <n v="-850"/>
    <n v="0"/>
    <n v="0"/>
    <n v="-2350"/>
    <n v="0"/>
    <n v="0"/>
    <n v="0"/>
    <n v="0"/>
    <n v="0"/>
    <n v="0"/>
    <n v="0"/>
    <n v="-500"/>
    <n v="-500"/>
    <n v="-425"/>
    <n v="0"/>
    <n v="0"/>
    <n v="-925"/>
    <n v="-925"/>
  </r>
  <r>
    <x v="0"/>
    <s v="A"/>
    <s v="B4400"/>
    <s v=" "/>
    <s v="Other Operating Revenue"/>
    <x v="63"/>
    <s v="FC_105_FS_000001"/>
    <x v="108"/>
    <n v="-19204.34"/>
    <n v="-6795"/>
    <n v="-1175"/>
    <n v="-5460"/>
    <n v="-32634.34"/>
    <n v="-24281.98"/>
    <n v="258.75"/>
    <n v="30.96"/>
    <n v="26851.15"/>
    <n v="2858.880000000001"/>
    <n v="266.71000000000004"/>
    <n v="97.15"/>
    <n v="-14406.536666666667"/>
    <n v="-14406.536666666667"/>
    <n v="-3268.125"/>
    <n v="-572.02"/>
    <n v="10695.575000000001"/>
    <n v="-7551.1066666666666"/>
    <n v="-10409.986666666668"/>
  </r>
  <r>
    <x v="0"/>
    <s v="A"/>
    <s v="B4400"/>
    <s v=" "/>
    <s v="Other Operating Revenue"/>
    <x v="63"/>
    <s v="FC_105_FS_000001"/>
    <x v="175"/>
    <n v="-508.51"/>
    <n v="0"/>
    <n v="0"/>
    <n v="0"/>
    <n v="-508.51"/>
    <n v="0"/>
    <n v="0"/>
    <n v="0"/>
    <n v="0"/>
    <n v="0"/>
    <n v="0"/>
    <n v="0"/>
    <n v="-169.50333333333333"/>
    <n v="-169.50333333333333"/>
    <n v="0"/>
    <n v="0"/>
    <n v="0"/>
    <n v="-169.50333333333333"/>
    <n v="-169.50333333333333"/>
  </r>
  <r>
    <x v="0"/>
    <s v="A"/>
    <s v="B4400"/>
    <s v=" "/>
    <s v="Other Operating Revenue"/>
    <x v="63"/>
    <s v="FC_105_FS_000001"/>
    <x v="8"/>
    <n v="0"/>
    <n v="0"/>
    <n v="0"/>
    <n v="-377"/>
    <n v="-377"/>
    <n v="0"/>
    <n v="0"/>
    <n v="-302.5"/>
    <n v="-128.5"/>
    <n v="-431"/>
    <n v="0"/>
    <n v="0"/>
    <n v="0"/>
    <n v="0"/>
    <n v="0"/>
    <n v="-151.25"/>
    <n v="-252.75"/>
    <n v="-404"/>
    <n v="27"/>
  </r>
  <r>
    <x v="0"/>
    <s v="A"/>
    <s v="B4400"/>
    <s v=" "/>
    <s v="Other Operating Revenue"/>
    <x v="63"/>
    <s v="FC_105_FS_000001"/>
    <x v="37"/>
    <n v="-1300"/>
    <n v="-4035"/>
    <n v="-1300"/>
    <n v="-2200"/>
    <n v="-8835"/>
    <n v="0"/>
    <n v="0"/>
    <n v="0"/>
    <n v="0"/>
    <n v="0"/>
    <n v="-100"/>
    <n v="0"/>
    <n v="-466.66666666666669"/>
    <n v="-466.66666666666669"/>
    <n v="-2017.5"/>
    <n v="-650"/>
    <n v="-1100"/>
    <n v="-4234.1666666666661"/>
    <n v="-4234.1666666666661"/>
  </r>
  <r>
    <x v="0"/>
    <s v="A"/>
    <s v="B4400"/>
    <s v=" "/>
    <s v="Other Operating Revenue"/>
    <x v="63"/>
    <s v="FC_105_FS_000001"/>
    <x v="9"/>
    <n v="-3249"/>
    <n v="-458.57000000000005"/>
    <n v="-7000"/>
    <n v="-1940"/>
    <n v="-12647.57"/>
    <n v="0"/>
    <n v="-112"/>
    <n v="-274.04000000000002"/>
    <n v="0"/>
    <n v="-386.04"/>
    <n v="0"/>
    <n v="0"/>
    <n v="-1083"/>
    <n v="-1083"/>
    <n v="-285.28500000000003"/>
    <n v="-3637.02"/>
    <n v="-970"/>
    <n v="-5975.3050000000003"/>
    <n v="-5589.2650000000003"/>
  </r>
  <r>
    <x v="0"/>
    <s v="A"/>
    <s v="B4400"/>
    <s v=" "/>
    <s v="Other Operating Revenue"/>
    <x v="63"/>
    <s v="FC_105_FS_000001"/>
    <x v="82"/>
    <n v="-744.17"/>
    <n v="-260"/>
    <n v="-5382.79"/>
    <n v="0"/>
    <n v="-6386.96"/>
    <n v="0"/>
    <n v="0"/>
    <n v="0"/>
    <n v="0"/>
    <n v="0"/>
    <n v="0"/>
    <n v="0"/>
    <n v="-248.05666666666664"/>
    <n v="-248.05666666666664"/>
    <n v="-130"/>
    <n v="-2691.395"/>
    <n v="0"/>
    <n v="-3069.4516666666668"/>
    <n v="-3069.4516666666668"/>
  </r>
  <r>
    <x v="0"/>
    <s v="A"/>
    <s v="B4400"/>
    <s v=" "/>
    <s v="Other Operating Revenue"/>
    <x v="63"/>
    <s v="FC_105_FS_000001"/>
    <x v="83"/>
    <n v="0"/>
    <n v="0"/>
    <n v="0"/>
    <n v="0"/>
    <n v="0"/>
    <n v="0"/>
    <n v="-120"/>
    <n v="0"/>
    <n v="-32000"/>
    <n v="-32120"/>
    <n v="0"/>
    <n v="0"/>
    <n v="0"/>
    <n v="0"/>
    <n v="-60"/>
    <n v="0"/>
    <n v="-16000"/>
    <n v="-16060"/>
    <n v="16060"/>
  </r>
  <r>
    <x v="0"/>
    <s v="A"/>
    <s v="B4400"/>
    <s v=" "/>
    <s v="Other Operating Revenue"/>
    <x v="63"/>
    <s v="FC_105_FS_000001"/>
    <x v="176"/>
    <n v="-53911"/>
    <n v="-6500"/>
    <n v="-5624"/>
    <n v="-2014"/>
    <n v="-68049"/>
    <n v="-38588"/>
    <n v="42588"/>
    <n v="0"/>
    <n v="0"/>
    <n v="4000"/>
    <n v="0"/>
    <n v="0"/>
    <n v="-30833"/>
    <n v="-30833"/>
    <n v="18044"/>
    <n v="-2812"/>
    <n v="-1007"/>
    <n v="-16608"/>
    <n v="-20608"/>
  </r>
  <r>
    <x v="0"/>
    <s v="A"/>
    <s v="B4400"/>
    <s v=" "/>
    <s v="Other Operating Revenue"/>
    <x v="63"/>
    <s v="FC_105_FS_000001"/>
    <x v="10"/>
    <n v="-45"/>
    <n v="-746.8"/>
    <n v="-120"/>
    <n v="0"/>
    <n v="-911.8"/>
    <n v="0"/>
    <n v="0"/>
    <n v="0"/>
    <n v="0"/>
    <n v="0"/>
    <n v="0"/>
    <n v="0"/>
    <n v="-15"/>
    <n v="-15"/>
    <n v="-373.4"/>
    <n v="-60"/>
    <n v="0"/>
    <n v="-448.4"/>
    <n v="-448.4"/>
  </r>
  <r>
    <x v="0"/>
    <s v="A"/>
    <s v="B4400"/>
    <s v=" "/>
    <s v="Other Operating Revenue"/>
    <x v="63"/>
    <s v="FC_105_FS_000001"/>
    <x v="139"/>
    <n v="-200"/>
    <n v="-70"/>
    <n v="-150"/>
    <n v="-110"/>
    <n v="-530"/>
    <n v="-300"/>
    <n v="-80"/>
    <n v="-220"/>
    <n v="-30"/>
    <n v="-630"/>
    <n v="-100"/>
    <n v="0"/>
    <n v="-200"/>
    <n v="-200"/>
    <n v="-75"/>
    <n v="-185"/>
    <n v="-70"/>
    <n v="-530"/>
    <n v="100"/>
  </r>
  <r>
    <x v="0"/>
    <s v="A"/>
    <s v="B4400"/>
    <s v=" "/>
    <s v="Other Operating Revenue"/>
    <x v="63"/>
    <s v="FC_105_FS_000001"/>
    <x v="156"/>
    <n v="-170"/>
    <n v="-30"/>
    <n v="-220"/>
    <n v="-100"/>
    <n v="-520"/>
    <n v="-170"/>
    <n v="-120"/>
    <n v="-180"/>
    <n v="-110"/>
    <n v="-580"/>
    <n v="-50"/>
    <n v="0"/>
    <n v="-130"/>
    <n v="-130"/>
    <n v="-75"/>
    <n v="-200"/>
    <n v="-105"/>
    <n v="-510"/>
    <n v="70"/>
  </r>
  <r>
    <x v="0"/>
    <s v="A"/>
    <s v="B4400"/>
    <s v=" "/>
    <s v="Other Operating Revenue"/>
    <x v="63"/>
    <s v="FC_105_FS_000001"/>
    <x v="140"/>
    <n v="0"/>
    <n v="0"/>
    <n v="0"/>
    <n v="-509.35"/>
    <n v="-509.35"/>
    <n v="0"/>
    <n v="0"/>
    <n v="0"/>
    <n v="0"/>
    <n v="0"/>
    <n v="0"/>
    <n v="0"/>
    <n v="0"/>
    <n v="0"/>
    <n v="0"/>
    <n v="0"/>
    <n v="-254.67500000000001"/>
    <n v="-254.67500000000001"/>
    <n v="-254.67500000000001"/>
  </r>
  <r>
    <x v="0"/>
    <s v="A"/>
    <s v="B4400"/>
    <s v=" "/>
    <s v="Other Operating Revenue"/>
    <x v="63"/>
    <s v="FC_105_FS_000001"/>
    <x v="11"/>
    <n v="-70420"/>
    <n v="-4351.08"/>
    <n v="0"/>
    <n v="0"/>
    <n v="-74771.08"/>
    <n v="-1784.64"/>
    <n v="-450"/>
    <n v="0"/>
    <n v="0"/>
    <n v="-2234.6400000000003"/>
    <n v="0"/>
    <n v="0"/>
    <n v="-24068.213333333333"/>
    <n v="-24068.213333333333"/>
    <n v="-2400.54"/>
    <n v="0"/>
    <n v="0"/>
    <n v="-26468.753333333334"/>
    <n v="-24234.113333333335"/>
  </r>
  <r>
    <x v="0"/>
    <s v="A"/>
    <s v="B4400"/>
    <s v=" "/>
    <s v="Other Operating Revenue"/>
    <x v="63"/>
    <s v="FC_105_FS_000001"/>
    <x v="38"/>
    <n v="0"/>
    <n v="0"/>
    <n v="0"/>
    <n v="0"/>
    <n v="0"/>
    <n v="0"/>
    <n v="-2289.8000000000002"/>
    <n v="0"/>
    <n v="0"/>
    <n v="-2289.8000000000002"/>
    <n v="0"/>
    <n v="0"/>
    <n v="0"/>
    <n v="0"/>
    <n v="-1144.9000000000001"/>
    <n v="0"/>
    <n v="0"/>
    <n v="-1144.9000000000001"/>
    <n v="1144.9000000000001"/>
  </r>
  <r>
    <x v="0"/>
    <s v="A"/>
    <s v="B4400"/>
    <s v=" "/>
    <s v="Other Operating Revenue"/>
    <x v="63"/>
    <s v="FC_105_FS_000001"/>
    <x v="14"/>
    <n v="-1988"/>
    <n v="-1792"/>
    <n v="-140"/>
    <n v="-560"/>
    <n v="-4480"/>
    <n v="0"/>
    <n v="0"/>
    <n v="0"/>
    <n v="0"/>
    <n v="0"/>
    <n v="0"/>
    <n v="0"/>
    <n v="-662.66666666666663"/>
    <n v="-662.66666666666663"/>
    <n v="-896"/>
    <n v="-70"/>
    <n v="-280"/>
    <n v="-1908.6666666666665"/>
    <n v="-1908.6666666666665"/>
  </r>
  <r>
    <x v="0"/>
    <s v="A"/>
    <s v="B4400"/>
    <s v=" "/>
    <s v="Other Operating Revenue"/>
    <x v="63"/>
    <s v="FC_105_FS_000001"/>
    <x v="15"/>
    <n v="-117847.95999999999"/>
    <n v="-185421.81"/>
    <n v="-219893.31"/>
    <n v="-85386.37000000001"/>
    <n v="-608549.45000000007"/>
    <n v="-109383.56999999999"/>
    <n v="-148947.61000000002"/>
    <n v="-111451.04000000001"/>
    <n v="-145494.59"/>
    <n v="-515276.80999999994"/>
    <n v="605.47"/>
    <n v="217.35"/>
    <n v="-75542.01999999999"/>
    <n v="-75542.01999999999"/>
    <n v="-167184.71000000002"/>
    <n v="-165672.17499999999"/>
    <n v="-115440.48000000001"/>
    <n v="-523839.38500000001"/>
    <n v="-8562.5750000000698"/>
  </r>
  <r>
    <x v="0"/>
    <s v="A"/>
    <s v="B4400"/>
    <s v=" "/>
    <s v="Other Operating Revenue"/>
    <x v="63"/>
    <s v="FC_105_FS_000001"/>
    <x v="88"/>
    <n v="-430.39"/>
    <n v="-77.19"/>
    <n v="-783.66"/>
    <n v="-5034.43"/>
    <n v="-6325.67"/>
    <n v="-5177.84"/>
    <n v="0"/>
    <n v="0"/>
    <n v="0"/>
    <n v="-5177.84"/>
    <n v="0"/>
    <n v="0"/>
    <n v="-1869.41"/>
    <n v="-1869.41"/>
    <n v="-38.594999999999999"/>
    <n v="-391.83"/>
    <n v="-2517.2150000000001"/>
    <n v="-4817.05"/>
    <n v="360.78999999999996"/>
  </r>
  <r>
    <x v="0"/>
    <s v="A"/>
    <s v="B4400"/>
    <s v=" "/>
    <s v="Other Operating Revenue"/>
    <x v="63"/>
    <s v="FC_105_FS_000001"/>
    <x v="12"/>
    <n v="-150.74"/>
    <n v="0"/>
    <n v="0"/>
    <n v="0"/>
    <n v="-150.74"/>
    <n v="0"/>
    <n v="0"/>
    <n v="0"/>
    <n v="0"/>
    <n v="0"/>
    <n v="0"/>
    <n v="0"/>
    <n v="-50.24666666666667"/>
    <n v="-50.24666666666667"/>
    <n v="0"/>
    <n v="0"/>
    <n v="0"/>
    <n v="-50.24666666666667"/>
    <n v="-50.24666666666667"/>
  </r>
  <r>
    <x v="0"/>
    <s v="A"/>
    <s v="B4400"/>
    <s v=" "/>
    <s v="Other Operating Revenue"/>
    <x v="63"/>
    <s v="FC_105_FS_000001"/>
    <x v="115"/>
    <n v="0"/>
    <n v="0"/>
    <n v="-10"/>
    <n v="0"/>
    <n v="-10"/>
    <n v="0"/>
    <n v="0"/>
    <n v="0"/>
    <n v="0"/>
    <n v="0"/>
    <n v="0"/>
    <n v="0"/>
    <n v="0"/>
    <n v="0"/>
    <n v="0"/>
    <n v="-5"/>
    <n v="0"/>
    <n v="-5"/>
    <n v="-5"/>
  </r>
  <r>
    <x v="0"/>
    <s v="A"/>
    <s v="B4400"/>
    <s v=" "/>
    <s v="Other Operating Revenue"/>
    <x v="63"/>
    <s v="FC_105_FS_000001"/>
    <x v="103"/>
    <n v="0"/>
    <n v="0"/>
    <n v="-35"/>
    <n v="-3.2"/>
    <n v="-38.200000000000003"/>
    <n v="0"/>
    <n v="0"/>
    <n v="0"/>
    <n v="0"/>
    <n v="0"/>
    <n v="0"/>
    <n v="0"/>
    <n v="0"/>
    <n v="0"/>
    <n v="0"/>
    <n v="-17.5"/>
    <n v="-1.6"/>
    <n v="-19.100000000000001"/>
    <n v="-19.100000000000001"/>
  </r>
  <r>
    <x v="0"/>
    <s v="A"/>
    <s v="B4400"/>
    <s v=" "/>
    <s v="Other Operating Revenue"/>
    <x v="63"/>
    <s v="FC_105_FS_000001"/>
    <x v="177"/>
    <n v="-2876.6000000000004"/>
    <n v="-1509.95"/>
    <n v="-1188.0599999999997"/>
    <n v="-1812.45"/>
    <n v="-7387.0599999999995"/>
    <n v="-442.18000000000012"/>
    <n v="-1067.2800000000002"/>
    <n v="-2356.21"/>
    <n v="-4377.99"/>
    <n v="-8243.66"/>
    <n v="-2099"/>
    <n v="-511.89"/>
    <n v="-1805.926666666667"/>
    <n v="-1805.926666666667"/>
    <n v="-1288.6150000000002"/>
    <n v="-1772.1349999999998"/>
    <n v="-3095.22"/>
    <n v="-7961.8966666666656"/>
    <n v="281.76333333333423"/>
  </r>
  <r>
    <x v="0"/>
    <s v="A"/>
    <s v="B4400"/>
    <s v=" "/>
    <s v="Other Operating Revenue"/>
    <x v="63"/>
    <s v="FC_105_FS_000001"/>
    <x v="144"/>
    <n v="2672.07"/>
    <n v="-313.87"/>
    <n v="0"/>
    <n v="0"/>
    <n v="2358.2000000000003"/>
    <n v="0"/>
    <n v="0"/>
    <n v="0"/>
    <n v="0"/>
    <n v="0"/>
    <n v="0"/>
    <n v="0"/>
    <n v="890.69"/>
    <n v="890.69"/>
    <n v="-156.935"/>
    <n v="0"/>
    <n v="0"/>
    <n v="0"/>
    <n v="0"/>
  </r>
  <r>
    <x v="0"/>
    <s v="A"/>
    <s v="B4400"/>
    <s v=" "/>
    <s v="Other Operating Revenue"/>
    <x v="63"/>
    <s v="FC_105_FS_000001"/>
    <x v="178"/>
    <n v="-8.2799999999999994"/>
    <n v="-8.2799999999999994"/>
    <n v="-8.2799999999999994"/>
    <n v="-13450547.08"/>
    <n v="-13450571.92"/>
    <n v="-9.66"/>
    <n v="85527.76"/>
    <n v="-9.66"/>
    <n v="0"/>
    <n v="85508.439999999988"/>
    <n v="0"/>
    <n v="0"/>
    <n v="-5.9799999999999995"/>
    <n v="-5.9799999999999995"/>
    <n v="42759.74"/>
    <n v="-8.9699999999999989"/>
    <n v="-6725273.54"/>
    <n v="-6682528.75"/>
    <n v="-6768037.1900000004"/>
  </r>
  <r>
    <x v="0"/>
    <s v="A"/>
    <s v="B4400"/>
    <s v=" "/>
    <s v="Other Operating Revenue"/>
    <x v="63"/>
    <s v="FC_105_FS_000001"/>
    <x v="40"/>
    <n v="-77489.56"/>
    <n v="-19166.469999999998"/>
    <n v="-177897.28"/>
    <n v="-14576.650000000001"/>
    <n v="-289129.96000000002"/>
    <n v="0"/>
    <n v="0"/>
    <n v="0"/>
    <n v="0"/>
    <n v="0"/>
    <n v="0"/>
    <n v="0"/>
    <n v="-25829.853333333333"/>
    <n v="-25829.853333333333"/>
    <n v="-9583.2349999999988"/>
    <n v="-88948.64"/>
    <n v="-7288.3250000000007"/>
    <n v="-131650.05333333334"/>
    <n v="-131650.05333333334"/>
  </r>
  <r>
    <x v="0"/>
    <s v="A"/>
    <s v="B4400"/>
    <s v=" "/>
    <s v="Other Operating Revenue"/>
    <x v="63"/>
    <s v="FC_105_FS_000001"/>
    <x v="179"/>
    <n v="-128861.22000000002"/>
    <n v="-56947.920000000006"/>
    <n v="-59637.530000000072"/>
    <n v="-39604.400000000009"/>
    <n v="-285051.07000000012"/>
    <n v="-112645.73999999999"/>
    <n v="-167035.31"/>
    <n v="-191526.68"/>
    <n v="-172993.75"/>
    <n v="-644201.48"/>
    <n v="-332857.48"/>
    <n v="-44814.62000000001"/>
    <n v="-191454.81333333332"/>
    <n v="-191454.81333333332"/>
    <n v="-111991.61500000001"/>
    <n v="-125582.10500000004"/>
    <n v="-106299.07500000001"/>
    <n v="-535327.6083333334"/>
    <n v="108873.87166666659"/>
  </r>
  <r>
    <x v="0"/>
    <s v="A"/>
    <s v="B4400"/>
    <s v=" "/>
    <s v="Other Operating Revenue"/>
    <x v="63"/>
    <s v="FC_105_FS_000001"/>
    <x v="180"/>
    <n v="0"/>
    <n v="0"/>
    <n v="0"/>
    <n v="0"/>
    <n v="0"/>
    <n v="0"/>
    <n v="0"/>
    <n v="0"/>
    <n v="0"/>
    <n v="0"/>
    <n v="-0.01"/>
    <n v="0"/>
    <n v="-3.3333333333333335E-3"/>
    <n v="-3.3333333333333335E-3"/>
    <n v="0"/>
    <n v="0"/>
    <n v="0"/>
    <n v="0"/>
    <n v="0"/>
  </r>
  <r>
    <x v="0"/>
    <s v="A"/>
    <s v="B4400"/>
    <s v=" "/>
    <s v="Other Operating Revenue"/>
    <x v="63"/>
    <s v="FC_105_FS_000001"/>
    <x v="181"/>
    <n v="0"/>
    <n v="0"/>
    <n v="0"/>
    <n v="0"/>
    <n v="0"/>
    <n v="0"/>
    <n v="0"/>
    <n v="0"/>
    <n v="-383715.56"/>
    <n v="-383715.56"/>
    <n v="0"/>
    <n v="0"/>
    <n v="0"/>
    <n v="0"/>
    <n v="0"/>
    <n v="0"/>
    <n v="-191857.78"/>
    <n v="-191857.78"/>
    <n v="191857.78"/>
  </r>
  <r>
    <x v="0"/>
    <s v="A"/>
    <s v="B4400"/>
    <s v=" "/>
    <s v="Other Operating Revenue"/>
    <x v="63"/>
    <s v="FC_105_FS_000001"/>
    <x v="182"/>
    <n v="-2230.3000000000002"/>
    <n v="-1687.58"/>
    <n v="-1856.1299999999999"/>
    <n v="-1923.88"/>
    <n v="-7697.89"/>
    <n v="-2037.77"/>
    <n v="-1975.44"/>
    <n v="-1779.68"/>
    <n v="-1717.22"/>
    <n v="-7510.1100000000006"/>
    <n v="-1890.62"/>
    <n v="-657.2"/>
    <n v="-2052.8966666666665"/>
    <n v="-2052.8966666666665"/>
    <n v="-1831.51"/>
    <n v="-1817.905"/>
    <n v="-1820.5500000000002"/>
    <n v="-7522.8616666666667"/>
    <n v="-12.751666666666097"/>
  </r>
  <r>
    <x v="0"/>
    <s v="A"/>
    <s v="B4400"/>
    <s v=" "/>
    <s v="Other Operating Revenue"/>
    <x v="63"/>
    <s v="FC_105_FS_000001"/>
    <x v="183"/>
    <n v="-88079.09"/>
    <n v="-34994"/>
    <n v="-20917.730000000003"/>
    <n v="-26443.06"/>
    <n v="-170433.88"/>
    <n v="-91563.01"/>
    <n v="-31585.58"/>
    <n v="-9630.41"/>
    <n v="-37955.550000000003"/>
    <n v="-170734.55"/>
    <n v="0"/>
    <n v="0"/>
    <n v="-59880.69999999999"/>
    <n v="-59880.69999999999"/>
    <n v="-33289.79"/>
    <n v="-15274.070000000002"/>
    <n v="-32199.305"/>
    <n v="-140643.86499999999"/>
    <n v="30090.684999999998"/>
  </r>
  <r>
    <x v="0"/>
    <s v="A"/>
    <s v="B4400"/>
    <s v=" "/>
    <s v="Other Operating Revenue"/>
    <x v="63"/>
    <s v="FC_105_FS_000001"/>
    <x v="184"/>
    <n v="-5441.26"/>
    <n v="0"/>
    <n v="0"/>
    <n v="0"/>
    <n v="-5441.26"/>
    <n v="-6612.65"/>
    <n v="-714.6"/>
    <n v="0"/>
    <n v="-295.36"/>
    <n v="-7622.61"/>
    <n v="-556.54999999999995"/>
    <n v="0"/>
    <n v="-4203.4866666666667"/>
    <n v="-4203.4866666666667"/>
    <n v="-357.3"/>
    <n v="0"/>
    <n v="-147.68"/>
    <n v="-4708.4666666666672"/>
    <n v="2914.1433333333325"/>
  </r>
  <r>
    <x v="0"/>
    <s v="A"/>
    <s v="B4400"/>
    <s v=" "/>
    <s v="Other Operating Revenue"/>
    <x v="63"/>
    <s v="FC_105_FS_000001"/>
    <x v="116"/>
    <n v="-31344.36"/>
    <n v="-87.3"/>
    <n v="0"/>
    <n v="-9220.39"/>
    <n v="-40652.050000000003"/>
    <n v="-26537.42"/>
    <n v="-801.97"/>
    <n v="0"/>
    <n v="-6108.32"/>
    <n v="-33447.71"/>
    <n v="-7549.0300000000007"/>
    <n v="-2695"/>
    <n v="-21810.27"/>
    <n v="-21810.27"/>
    <n v="-444.63499999999999"/>
    <n v="0"/>
    <n v="-7664.3549999999996"/>
    <n v="-29919.26"/>
    <n v="3528.4500000000007"/>
  </r>
  <r>
    <x v="0"/>
    <s v="A"/>
    <s v="B4400"/>
    <s v=" "/>
    <s v="Other Operating Revenue"/>
    <x v="63"/>
    <s v="FC_105_FS_000001"/>
    <x v="125"/>
    <n v="0"/>
    <n v="0"/>
    <n v="0"/>
    <n v="0"/>
    <n v="0"/>
    <n v="0"/>
    <n v="0"/>
    <n v="0"/>
    <n v="-11200"/>
    <n v="-11200"/>
    <n v="0"/>
    <n v="0"/>
    <n v="0"/>
    <n v="0"/>
    <n v="0"/>
    <n v="0"/>
    <n v="-5600"/>
    <n v="-5600"/>
    <n v="5600"/>
  </r>
  <r>
    <x v="0"/>
    <s v="A"/>
    <s v="B4400"/>
    <s v=" "/>
    <s v="Other Operating Revenue"/>
    <x v="63"/>
    <s v="FC_105_FS_000001"/>
    <x v="157"/>
    <n v="0"/>
    <n v="0"/>
    <n v="0"/>
    <n v="-2013.3"/>
    <n v="-2013.3"/>
    <n v="-2013.3"/>
    <n v="2013.3"/>
    <n v="0"/>
    <n v="-150"/>
    <n v="-150"/>
    <n v="-2417.3999999999996"/>
    <n v="0"/>
    <n v="-1476.8999999999999"/>
    <n v="-1476.8999999999999"/>
    <n v="1006.65"/>
    <n v="0"/>
    <n v="-1081.6500000000001"/>
    <n v="-1551.9"/>
    <n v="-1401.9"/>
  </r>
  <r>
    <x v="0"/>
    <s v="A"/>
    <s v="B4400"/>
    <s v=" "/>
    <s v="Other Operating Revenue"/>
    <x v="63"/>
    <s v="FC_105_FS_000001"/>
    <x v="185"/>
    <n v="0"/>
    <n v="-323.04000000000002"/>
    <n v="0"/>
    <n v="-82.71"/>
    <n v="-405.75"/>
    <n v="0"/>
    <n v="0"/>
    <n v="0"/>
    <n v="-9491.3000000000011"/>
    <n v="-9491.3000000000011"/>
    <n v="-9670.8900000000012"/>
    <n v="0"/>
    <n v="-3223.6300000000006"/>
    <n v="-3223.6300000000006"/>
    <n v="-161.52000000000001"/>
    <n v="0"/>
    <n v="-4787.0050000000001"/>
    <n v="-8172.1550000000007"/>
    <n v="1319.1450000000004"/>
  </r>
  <r>
    <x v="0"/>
    <s v="A"/>
    <s v="B4400"/>
    <s v=" "/>
    <s v="Other Operating Revenue"/>
    <x v="63"/>
    <s v="FC_105_FS_000001"/>
    <x v="186"/>
    <n v="0"/>
    <n v="0"/>
    <n v="0"/>
    <n v="-570"/>
    <n v="-570"/>
    <n v="-342"/>
    <n v="570"/>
    <n v="0"/>
    <n v="-479"/>
    <n v="-251"/>
    <n v="-186.95"/>
    <n v="0"/>
    <n v="-176.31666666666669"/>
    <n v="-176.31666666666669"/>
    <n v="285"/>
    <n v="0"/>
    <n v="-524.5"/>
    <n v="-415.81666666666672"/>
    <n v="-164.81666666666672"/>
  </r>
  <r>
    <x v="0"/>
    <s v="A"/>
    <s v="B4400"/>
    <s v=" "/>
    <s v="Other Operating Revenue"/>
    <x v="63"/>
    <s v="FC_105_FS_000001"/>
    <x v="187"/>
    <n v="0"/>
    <n v="0"/>
    <n v="0"/>
    <n v="0"/>
    <n v="0"/>
    <n v="0"/>
    <n v="0"/>
    <n v="0"/>
    <n v="0"/>
    <n v="0"/>
    <n v="-498.47"/>
    <n v="0"/>
    <n v="-166.15666666666667"/>
    <n v="-166.15666666666667"/>
    <n v="0"/>
    <n v="0"/>
    <n v="0"/>
    <n v="0"/>
    <n v="0"/>
  </r>
  <r>
    <x v="0"/>
    <s v="A"/>
    <s v="B4400"/>
    <s v=" "/>
    <s v="Other Operating Revenue"/>
    <x v="63"/>
    <s v="FC_105_FS_000001"/>
    <x v="188"/>
    <n v="0"/>
    <n v="0"/>
    <n v="0"/>
    <n v="-2402.06"/>
    <n v="-2402.06"/>
    <n v="-2402.06"/>
    <n v="2402.06"/>
    <n v="-471.23"/>
    <n v="-70.5"/>
    <n v="-541.73"/>
    <n v="-70.5"/>
    <n v="0"/>
    <n v="-824.18666666666661"/>
    <n v="-824.18666666666661"/>
    <n v="1201.03"/>
    <n v="-235.61500000000001"/>
    <n v="-1236.28"/>
    <n v="-1095.0516666666667"/>
    <n v="-553.32166666666672"/>
  </r>
  <r>
    <x v="0"/>
    <s v="A"/>
    <s v="B4400"/>
    <s v=" "/>
    <s v="Other Operating Revenue"/>
    <x v="63"/>
    <s v="FC_105_FS_000001"/>
    <x v="189"/>
    <n v="0"/>
    <n v="0"/>
    <n v="-94"/>
    <n v="0"/>
    <n v="-94"/>
    <n v="0"/>
    <n v="0"/>
    <n v="0"/>
    <n v="0"/>
    <n v="0"/>
    <n v="-94"/>
    <n v="-94"/>
    <n v="-31.333333333333332"/>
    <n v="-31.333333333333332"/>
    <n v="0"/>
    <n v="-47"/>
    <n v="0"/>
    <n v="-78.333333333333329"/>
    <n v="-78.333333333333329"/>
  </r>
  <r>
    <x v="0"/>
    <s v="A"/>
    <s v="B4400"/>
    <s v=" "/>
    <s v="Other Operating Revenue"/>
    <x v="63"/>
    <s v="FC_105_FS_000001"/>
    <x v="190"/>
    <n v="0"/>
    <n v="0"/>
    <n v="0"/>
    <n v="0"/>
    <n v="0"/>
    <n v="-9750"/>
    <n v="0"/>
    <n v="0"/>
    <n v="0"/>
    <n v="-9750"/>
    <n v="0"/>
    <n v="0"/>
    <n v="-3250"/>
    <n v="-3250"/>
    <n v="0"/>
    <n v="0"/>
    <n v="0"/>
    <n v="-3250"/>
    <n v="6500"/>
  </r>
  <r>
    <x v="0"/>
    <s v="A"/>
    <s v="B4400"/>
    <s v=" "/>
    <s v="Other Operating Revenue"/>
    <x v="63"/>
    <s v="FC_105_FS_000001"/>
    <x v="191"/>
    <n v="0"/>
    <n v="-3558.6"/>
    <n v="0"/>
    <n v="-47"/>
    <n v="-3605.6"/>
    <n v="0"/>
    <n v="47"/>
    <n v="0"/>
    <n v="0"/>
    <n v="47"/>
    <n v="0"/>
    <n v="0"/>
    <n v="0"/>
    <n v="0"/>
    <n v="-1755.8"/>
    <n v="0"/>
    <n v="-23.5"/>
    <n v="-1779.3"/>
    <n v="-1826.3"/>
  </r>
  <r>
    <x v="0"/>
    <s v="A"/>
    <s v="B4400"/>
    <s v=" "/>
    <s v="Other Operating Revenue"/>
    <x v="63"/>
    <s v="FC_105_FS_000001"/>
    <x v="143"/>
    <n v="-23498.120000000003"/>
    <n v="-5981.25"/>
    <n v="-5614.15"/>
    <n v="-15019.36"/>
    <n v="-50112.880000000005"/>
    <n v="-18501.02"/>
    <n v="-917.08"/>
    <n v="-60139.85"/>
    <n v="-82938.14"/>
    <n v="-162496.09"/>
    <n v="-21175.08"/>
    <n v="-2956.8"/>
    <n v="-21058.073333333334"/>
    <n v="-21058.073333333334"/>
    <n v="-3449.165"/>
    <n v="-32877"/>
    <n v="-48978.75"/>
    <n v="-106362.98833333334"/>
    <n v="56133.101666666655"/>
  </r>
  <r>
    <x v="0"/>
    <s v="A"/>
    <s v="B4400"/>
    <s v=" "/>
    <s v="Other Operating Revenue"/>
    <x v="63"/>
    <s v="FC_105_FS_000001"/>
    <x v="117"/>
    <n v="-26.22"/>
    <n v="-23054.68"/>
    <n v="-55363.79"/>
    <n v="-31839.279999999999"/>
    <n v="-110283.97"/>
    <n v="-23965.550000000003"/>
    <n v="-31184.92"/>
    <n v="-21500.1"/>
    <n v="-50084.46"/>
    <n v="-126735.03"/>
    <n v="-11542.1"/>
    <n v="0"/>
    <n v="-11844.623333333335"/>
    <n v="-11844.623333333335"/>
    <n v="-27119.8"/>
    <n v="-38431.945"/>
    <n v="-40961.869999999995"/>
    <n v="-118358.23833333333"/>
    <n v="8376.7916666666715"/>
  </r>
  <r>
    <x v="0"/>
    <s v="A"/>
    <s v="B4400"/>
    <s v=" "/>
    <s v="Other Operating Revenue"/>
    <x v="63"/>
    <s v="FC_105_FS_000001"/>
    <x v="192"/>
    <n v="-4524.28"/>
    <n v="-13885.13"/>
    <n v="-39455.410000000003"/>
    <n v="-13360.119999999999"/>
    <n v="-71224.94"/>
    <n v="-12991.11"/>
    <n v="-7552.9699999999993"/>
    <n v="-9687.9699999999993"/>
    <n v="-11948.669999999998"/>
    <n v="-42180.72"/>
    <n v="-19856.79"/>
    <n v="-8501.74"/>
    <n v="-12457.393333333333"/>
    <n v="-12457.393333333333"/>
    <n v="-10719.05"/>
    <n v="-24571.690000000002"/>
    <n v="-12654.394999999999"/>
    <n v="-60402.528333333328"/>
    <n v="-18221.808333333327"/>
  </r>
  <r>
    <x v="0"/>
    <s v="A"/>
    <s v="B4400"/>
    <s v=" "/>
    <s v="Other Operating Revenue"/>
    <x v="63"/>
    <s v="FC_105_FS_000001"/>
    <x v="99"/>
    <n v="-3649.77"/>
    <n v="-8454.76"/>
    <n v="-2553.09"/>
    <n v="-2438.8000000000002"/>
    <n v="-17096.420000000002"/>
    <n v="-5129.68"/>
    <n v="-1736.55"/>
    <n v="-3663.1000000000004"/>
    <n v="-5680.52"/>
    <n v="-16209.850000000002"/>
    <n v="-2814.5"/>
    <n v="-1085.3"/>
    <n v="-3864.65"/>
    <n v="-3864.65"/>
    <n v="-5095.6549999999997"/>
    <n v="-3108.0950000000003"/>
    <n v="-4059.6600000000003"/>
    <n v="-16128.060000000001"/>
    <n v="81.790000000000873"/>
  </r>
  <r>
    <x v="0"/>
    <s v="A"/>
    <s v="B4400"/>
    <s v=" "/>
    <s v="Other Operating Revenue"/>
    <x v="63"/>
    <s v="FC_105_FS_000001"/>
    <x v="193"/>
    <n v="0"/>
    <n v="0"/>
    <n v="-229.75"/>
    <n v="-183.24"/>
    <n v="-412.99"/>
    <n v="0"/>
    <n v="0"/>
    <n v="-27.57"/>
    <n v="-64.41"/>
    <n v="-91.97999999999999"/>
    <n v="-110.36"/>
    <n v="0"/>
    <n v="-36.786666666666669"/>
    <n v="-36.786666666666669"/>
    <n v="0"/>
    <n v="-128.66"/>
    <n v="-123.825"/>
    <n v="-289.27166666666665"/>
    <n v="-197.29166666666666"/>
  </r>
  <r>
    <x v="0"/>
    <s v="A"/>
    <s v="B4400"/>
    <s v=" "/>
    <s v="Other Operating Revenue"/>
    <x v="63"/>
    <s v="FC_105_FS_000001"/>
    <x v="126"/>
    <n v="-2120"/>
    <n v="-4286.6000000000004"/>
    <n v="1.5799999999999998"/>
    <n v="1625.51"/>
    <n v="-4779.51"/>
    <n v="-5883.2199999999993"/>
    <n v="-8513.9399999999987"/>
    <n v="-6968.34"/>
    <n v="-12119.720000000001"/>
    <n v="-33485.22"/>
    <n v="-6260.45"/>
    <n v="-7168.34"/>
    <n v="-4754.5566666666664"/>
    <n v="-4754.5566666666664"/>
    <n v="-6400.2699999999995"/>
    <n v="-3483.38"/>
    <n v="-5247.1050000000005"/>
    <n v="-19885.311666666665"/>
    <n v="13599.908333333336"/>
  </r>
  <r>
    <x v="0"/>
    <s v="A"/>
    <s v="B4400"/>
    <s v=" "/>
    <s v="Other Operating Revenue"/>
    <x v="63"/>
    <s v="FC_105_FS_000001"/>
    <x v="194"/>
    <n v="0"/>
    <n v="0"/>
    <n v="0"/>
    <n v="0"/>
    <n v="0"/>
    <n v="0"/>
    <n v="0"/>
    <n v="0"/>
    <n v="0"/>
    <n v="0"/>
    <n v="-752.5"/>
    <n v="-571.5"/>
    <n v="-250.83333333333334"/>
    <n v="-250.83333333333334"/>
    <n v="0"/>
    <n v="0"/>
    <n v="0"/>
    <n v="0"/>
    <n v="0"/>
  </r>
  <r>
    <x v="0"/>
    <s v="A"/>
    <s v="B4400"/>
    <s v=" "/>
    <s v="Other Operating Revenue"/>
    <x v="63"/>
    <s v="FC_105_FS_000001"/>
    <x v="195"/>
    <n v="0"/>
    <n v="0"/>
    <n v="0"/>
    <n v="0"/>
    <n v="0"/>
    <n v="0"/>
    <n v="0"/>
    <n v="-35"/>
    <n v="-77"/>
    <n v="-112"/>
    <n v="0"/>
    <n v="0"/>
    <n v="0"/>
    <n v="0"/>
    <n v="0"/>
    <n v="-17.5"/>
    <n v="-38.5"/>
    <n v="-56"/>
    <n v="56"/>
  </r>
  <r>
    <x v="0"/>
    <s v="A"/>
    <s v="B4400"/>
    <s v=" "/>
    <s v="Other Operating Revenue"/>
    <x v="63"/>
    <s v="FC_105_FS_000001"/>
    <x v="196"/>
    <n v="0"/>
    <n v="0"/>
    <n v="0"/>
    <n v="-73938.080000000002"/>
    <n v="-73938.080000000002"/>
    <n v="-52862.95"/>
    <n v="73938.080000000002"/>
    <n v="-5.75"/>
    <n v="-19580.54"/>
    <n v="1488.8400000000038"/>
    <n v="-13078.5"/>
    <n v="0"/>
    <n v="-21980.483333333334"/>
    <n v="-21980.483333333334"/>
    <n v="36969.040000000001"/>
    <n v="-2.875"/>
    <n v="-46759.31"/>
    <n v="-31773.62833333333"/>
    <n v="-33262.468333333338"/>
  </r>
  <r>
    <x v="0"/>
    <s v="A"/>
    <s v="B4400"/>
    <s v=" "/>
    <s v="Other Operating Revenue"/>
    <x v="63"/>
    <s v="FC_105_FS_000001"/>
    <x v="127"/>
    <n v="-7758.19"/>
    <n v="-12376.95"/>
    <n v="19175.140000000003"/>
    <n v="0"/>
    <n v="-959.99999999999636"/>
    <n v="-15291.15"/>
    <n v="-74686.299999999988"/>
    <n v="-22692.86"/>
    <n v="-13902.8"/>
    <n v="-126573.10999999999"/>
    <n v="-6274.17"/>
    <n v="-2185"/>
    <n v="-9774.503333333334"/>
    <n v="-9774.503333333334"/>
    <n v="-43531.624999999993"/>
    <n v="-1758.8599999999988"/>
    <n v="-6951.4"/>
    <n v="-62016.388333333329"/>
    <n v="64556.721666666657"/>
  </r>
  <r>
    <x v="0"/>
    <s v="A"/>
    <s v="B4400"/>
    <s v=" "/>
    <s v="Other Operating Revenue"/>
    <x v="63"/>
    <s v="FC_105_FS_000001"/>
    <x v="101"/>
    <n v="-1239.05"/>
    <n v="-5860.24"/>
    <n v="-2155.96"/>
    <n v="-1244.8799999999999"/>
    <n v="-10500.13"/>
    <n v="-7388.24"/>
    <n v="-3413.2"/>
    <n v="-2166.66"/>
    <n v="-11126.9"/>
    <n v="-24095"/>
    <n v="-1221.2"/>
    <n v="0"/>
    <n v="-3282.83"/>
    <n v="-3282.83"/>
    <n v="-4636.7199999999993"/>
    <n v="-2161.31"/>
    <n v="-6185.8899999999994"/>
    <n v="-16266.749999999998"/>
    <n v="7828.2500000000018"/>
  </r>
  <r>
    <x v="0"/>
    <s v="A"/>
    <s v="B4400"/>
    <s v=" "/>
    <s v="Other Operating Revenue"/>
    <x v="63"/>
    <s v="FC_105_FS_000001"/>
    <x v="89"/>
    <n v="-27468"/>
    <n v="-2633.04"/>
    <n v="0"/>
    <n v="-2985"/>
    <n v="-33086.04"/>
    <n v="-27697"/>
    <n v="-5223.07"/>
    <n v="0"/>
    <n v="-1573"/>
    <n v="-34493.07"/>
    <n v="-32008"/>
    <n v="415"/>
    <n v="-29057.666666666668"/>
    <n v="-29057.666666666668"/>
    <n v="-3928.0549999999998"/>
    <n v="0"/>
    <n v="-2279"/>
    <n v="-35264.721666666665"/>
    <n v="-771.65166666666482"/>
  </r>
  <r>
    <x v="0"/>
    <s v="A"/>
    <s v="B4400"/>
    <s v=" "/>
    <s v="Other Operating Revenue"/>
    <x v="63"/>
    <s v="FC_105_FS_000001"/>
    <x v="90"/>
    <n v="-75"/>
    <n v="0"/>
    <n v="0"/>
    <n v="50"/>
    <n v="-25"/>
    <n v="-100"/>
    <n v="25"/>
    <n v="25"/>
    <n v="100"/>
    <n v="50"/>
    <n v="-65"/>
    <n v="-840"/>
    <n v="-80"/>
    <n v="-80"/>
    <n v="12.5"/>
    <n v="12.5"/>
    <n v="75"/>
    <n v="20"/>
    <n v="-30"/>
  </r>
  <r>
    <x v="0"/>
    <s v="A"/>
    <s v="B4400"/>
    <s v=" "/>
    <s v="Other Operating Revenue"/>
    <x v="63"/>
    <s v="FC_105_FS_000001"/>
    <x v="41"/>
    <n v="0"/>
    <n v="0"/>
    <n v="0"/>
    <n v="0"/>
    <n v="0"/>
    <n v="0"/>
    <n v="0"/>
    <n v="-4280"/>
    <n v="-1380"/>
    <n v="-5660"/>
    <n v="-660"/>
    <n v="0"/>
    <n v="-220"/>
    <n v="-220"/>
    <n v="0"/>
    <n v="-2140"/>
    <n v="-690"/>
    <n v="-3050"/>
    <n v="2610"/>
  </r>
  <r>
    <x v="0"/>
    <s v="A"/>
    <s v="B4400"/>
    <s v=" "/>
    <s v="Other Operating Revenue"/>
    <x v="63"/>
    <s v="FC_105_FS_000001"/>
    <x v="42"/>
    <n v="0"/>
    <n v="-66.47"/>
    <n v="0"/>
    <n v="-75"/>
    <n v="-141.47"/>
    <n v="0"/>
    <n v="0"/>
    <n v="0"/>
    <n v="0"/>
    <n v="0"/>
    <n v="0"/>
    <n v="0"/>
    <n v="0"/>
    <n v="0"/>
    <n v="-33.234999999999999"/>
    <n v="0"/>
    <n v="-37.5"/>
    <n v="-70.734999999999999"/>
    <n v="-70.734999999999999"/>
  </r>
  <r>
    <x v="0"/>
    <s v="A"/>
    <s v="B4400"/>
    <s v=" "/>
    <s v="Other Operating Revenue"/>
    <x v="63"/>
    <s v="FC_105_FS_000001"/>
    <x v="102"/>
    <n v="-46259.839999999997"/>
    <n v="-57799.640000000007"/>
    <n v="-48745.88"/>
    <n v="-105007.15000000001"/>
    <n v="-257812.51"/>
    <n v="-44416.25"/>
    <n v="-65399.61"/>
    <n v="-61738.080000000002"/>
    <n v="-68685"/>
    <n v="-240238.94"/>
    <n v="-25332"/>
    <n v="-38850.75"/>
    <n v="-38669.363333333335"/>
    <n v="-38669.363333333335"/>
    <n v="-61599.625"/>
    <n v="-55241.979999999996"/>
    <n v="-86846.075000000012"/>
    <n v="-242357.04333333333"/>
    <n v="-2118.1033333333326"/>
  </r>
  <r>
    <x v="0"/>
    <s v="A"/>
    <s v="B4400"/>
    <s v=" "/>
    <s v="Other Operating Revenue"/>
    <x v="63"/>
    <s v="FC_105_FS_000001"/>
    <x v="159"/>
    <n v="-96.79"/>
    <n v="0"/>
    <n v="0"/>
    <n v="0"/>
    <n v="-96.79"/>
    <n v="0"/>
    <n v="0"/>
    <n v="0"/>
    <n v="0"/>
    <n v="0"/>
    <n v="0"/>
    <n v="0"/>
    <n v="-32.263333333333335"/>
    <n v="-32.263333333333335"/>
    <n v="0"/>
    <n v="0"/>
    <n v="0"/>
    <n v="-32.263333333333335"/>
    <n v="-32.263333333333335"/>
  </r>
  <r>
    <x v="0"/>
    <s v="A"/>
    <s v="B4400"/>
    <s v=" "/>
    <s v="Other Operating Revenue"/>
    <x v="63"/>
    <s v="FC_105_FS_000001"/>
    <x v="142"/>
    <n v="0"/>
    <n v="0"/>
    <n v="0"/>
    <n v="0"/>
    <n v="0"/>
    <n v="0"/>
    <n v="-1500"/>
    <n v="0"/>
    <n v="0"/>
    <n v="-1500"/>
    <n v="0"/>
    <n v="0"/>
    <n v="0"/>
    <n v="0"/>
    <n v="-750"/>
    <n v="0"/>
    <n v="0"/>
    <n v="-750"/>
    <n v="750"/>
  </r>
  <r>
    <x v="0"/>
    <s v="A"/>
    <s v="B4400"/>
    <s v=" "/>
    <s v="Other Operating Revenue"/>
    <x v="63"/>
    <s v="FC_105_FS_000001"/>
    <x v="91"/>
    <n v="0"/>
    <n v="0"/>
    <n v="0"/>
    <n v="0"/>
    <n v="0"/>
    <n v="0"/>
    <n v="-263.75"/>
    <n v="0"/>
    <n v="0"/>
    <n v="-263.75"/>
    <n v="0"/>
    <n v="0"/>
    <n v="0"/>
    <n v="0"/>
    <n v="-131.875"/>
    <n v="0"/>
    <n v="0"/>
    <n v="-131.875"/>
    <n v="131.875"/>
  </r>
  <r>
    <x v="0"/>
    <s v="A"/>
    <s v="B4400"/>
    <s v=" "/>
    <s v="Other Operating Revenue"/>
    <x v="63"/>
    <s v="FC_105_FS_000001"/>
    <x v="93"/>
    <n v="-13848.95"/>
    <n v="-100727"/>
    <n v="-64719.41"/>
    <n v="-30365.09"/>
    <n v="-209660.44999999998"/>
    <n v="-29666.489999999998"/>
    <n v="-124992.37"/>
    <n v="-48673.09"/>
    <n v="-16236.89"/>
    <n v="-219568.83999999997"/>
    <n v="-49011.729999999996"/>
    <n v="-28467.8"/>
    <n v="-30842.39"/>
    <n v="-30842.39"/>
    <n v="-112859.685"/>
    <n v="-56696.25"/>
    <n v="-23300.989999999998"/>
    <n v="-223699.315"/>
    <n v="-4130.4750000000349"/>
  </r>
  <r>
    <x v="0"/>
    <s v="A"/>
    <s v="B4400"/>
    <s v=" "/>
    <s v="Other Operating Revenue"/>
    <x v="63"/>
    <s v="FC_105_FS_000001"/>
    <x v="44"/>
    <n v="0"/>
    <n v="0"/>
    <n v="-1203.3899999999999"/>
    <n v="-665.31999999999994"/>
    <n v="-1868.7099999999998"/>
    <n v="-372"/>
    <n v="0"/>
    <n v="0"/>
    <n v="0"/>
    <n v="-372"/>
    <n v="0"/>
    <n v="0"/>
    <n v="-124"/>
    <n v="-124"/>
    <n v="0"/>
    <n v="-601.69499999999994"/>
    <n v="-332.65999999999997"/>
    <n v="-1058.355"/>
    <n v="-686.35500000000002"/>
  </r>
  <r>
    <x v="0"/>
    <s v="A"/>
    <s v="B4400"/>
    <s v=" "/>
    <s v="Other Operating Revenue"/>
    <x v="63"/>
    <s v="FC_105_FS_000001"/>
    <x v="134"/>
    <n v="-53473.479999999996"/>
    <n v="-4810.8600000000015"/>
    <n v="18678.84"/>
    <n v="23761.07"/>
    <n v="-15844.43"/>
    <n v="-10026.380000000001"/>
    <n v="-22027.96"/>
    <n v="-43.16"/>
    <n v="48924.02"/>
    <n v="16826.519999999997"/>
    <n v="-361.25"/>
    <n v="-3486.1"/>
    <n v="-21287.036666666667"/>
    <n v="-21287.036666666667"/>
    <n v="-13419.41"/>
    <n v="9317.84"/>
    <n v="36342.544999999998"/>
    <n v="10953.938333333328"/>
    <n v="-5872.5816666666688"/>
  </r>
  <r>
    <x v="0"/>
    <s v="A"/>
    <s v="B4400"/>
    <s v=" "/>
    <s v="Other Operating Revenue"/>
    <x v="63"/>
    <s v="FC_105_FS_000001"/>
    <x v="114"/>
    <n v="-20414.77"/>
    <n v="0"/>
    <n v="0"/>
    <n v="0"/>
    <n v="-20414.77"/>
    <n v="0"/>
    <n v="0"/>
    <n v="0"/>
    <n v="0"/>
    <n v="0"/>
    <n v="0"/>
    <n v="0"/>
    <n v="-6804.9233333333332"/>
    <n v="-6804.9233333333332"/>
    <n v="0"/>
    <n v="0"/>
    <n v="0"/>
    <n v="-6804.9233333333332"/>
    <n v="-6804.9233333333332"/>
  </r>
  <r>
    <x v="0"/>
    <s v="A"/>
    <s v="B4400"/>
    <s v=" "/>
    <s v="Other Operating Revenue"/>
    <x v="63"/>
    <s v="FC_105_FS_000001"/>
    <x v="120"/>
    <n v="-72821.929999999993"/>
    <n v="-62733.57"/>
    <n v="-69099.64"/>
    <n v="-76033.16"/>
    <n v="-280688.30000000005"/>
    <n v="60.91"/>
    <n v="3291.0099999999998"/>
    <n v="-3.54"/>
    <n v="0"/>
    <n v="3348.3799999999997"/>
    <n v="0"/>
    <n v="0"/>
    <n v="-24253.673333333329"/>
    <n v="-24253.673333333329"/>
    <n v="-29721.279999999999"/>
    <n v="-34551.589999999997"/>
    <n v="-38016.58"/>
    <n v="-126543.12333333332"/>
    <n v="-129891.50333333333"/>
  </r>
  <r>
    <x v="0"/>
    <s v="A"/>
    <s v="B4400"/>
    <s v=" "/>
    <s v="Other Operating Revenue"/>
    <x v="63"/>
    <s v="FC_105_FS_000001"/>
    <x v="94"/>
    <n v="-140400"/>
    <n v="-420.96"/>
    <n v="129617.09"/>
    <n v="1918.05"/>
    <n v="-9285.8199999999961"/>
    <n v="-380.24"/>
    <n v="-8283.4900000000016"/>
    <n v="0"/>
    <n v="0"/>
    <n v="-8663.7300000000014"/>
    <n v="-1000"/>
    <n v="0"/>
    <n v="-47260.079999999994"/>
    <n v="-47260.079999999994"/>
    <n v="-4352.2250000000004"/>
    <n v="64808.544999999998"/>
    <n v="959.02499999999998"/>
    <n v="14155.265000000005"/>
    <n v="22818.995000000006"/>
  </r>
  <r>
    <x v="0"/>
    <s v="A"/>
    <s v="B4400"/>
    <s v=" "/>
    <s v="Other Operating Revenue"/>
    <x v="63"/>
    <s v="FC_105_FS_000001"/>
    <x v="135"/>
    <n v="-30293.93"/>
    <n v="-16362.130000000001"/>
    <n v="428.41000000000076"/>
    <n v="57372.83"/>
    <n v="11145.180000000008"/>
    <n v="-11689.869999999999"/>
    <n v="27783.32"/>
    <n v="-19391.46"/>
    <n v="-34904.78"/>
    <n v="-38202.789999999994"/>
    <n v="-33329.789999999994"/>
    <n v="-10603.9"/>
    <n v="-25104.53"/>
    <n v="-25104.53"/>
    <n v="5710.5949999999993"/>
    <n v="-9481.5249999999996"/>
    <n v="11234.025000000001"/>
    <n v="-17641.434999999998"/>
    <n v="20561.354999999996"/>
  </r>
  <r>
    <x v="0"/>
    <s v="A"/>
    <s v="B4400"/>
    <s v=" "/>
    <s v="Other Operating Revenue"/>
    <x v="63"/>
    <s v="FC_105_FS_000001"/>
    <x v="160"/>
    <n v="-1305.5999999999999"/>
    <n v="0"/>
    <n v="0"/>
    <n v="0"/>
    <n v="-1305.5999999999999"/>
    <n v="0"/>
    <n v="-10981.03"/>
    <n v="0"/>
    <n v="0"/>
    <n v="-10981.03"/>
    <n v="-2454.3000000000002"/>
    <n v="0"/>
    <n v="-1253.3"/>
    <n v="-1253.3"/>
    <n v="-5490.5150000000003"/>
    <n v="0"/>
    <n v="0"/>
    <n v="-6743.8150000000005"/>
    <n v="4237.2150000000001"/>
  </r>
  <r>
    <x v="0"/>
    <s v="A"/>
    <s v="B4400"/>
    <s v=" "/>
    <s v="Other Operating Revenue"/>
    <x v="63"/>
    <s v="FC_105_FS_000001"/>
    <x v="110"/>
    <n v="0.1"/>
    <n v="-572.07000000000005"/>
    <n v="-1.42"/>
    <n v="-9881.17"/>
    <n v="-10454.56"/>
    <n v="0"/>
    <n v="-47.09"/>
    <n v="-139"/>
    <n v="-87"/>
    <n v="-273.09000000000003"/>
    <n v="0"/>
    <n v="0"/>
    <n v="3.3333333333333333E-2"/>
    <n v="3.3333333333333333E-2"/>
    <n v="-309.58000000000004"/>
    <n v="-70.209999999999994"/>
    <n v="-4984.085"/>
    <n v="-5363.8416666666672"/>
    <n v="-5090.751666666667"/>
  </r>
  <r>
    <x v="0"/>
    <s v="A"/>
    <s v="B4400"/>
    <s v=" "/>
    <s v="Other Operating Revenue"/>
    <x v="63"/>
    <s v="FC_105_FS_000001"/>
    <x v="137"/>
    <n v="-28513.480000000003"/>
    <n v="-23894.28"/>
    <n v="-22772.84"/>
    <n v="-14163.43"/>
    <n v="-89344.03"/>
    <n v="-12407.439999999999"/>
    <n v="-20528.43"/>
    <n v="-8782.93"/>
    <n v="-13325.61"/>
    <n v="-55044.409999999996"/>
    <n v="-13529.08"/>
    <n v="-5830.92"/>
    <n v="-18150"/>
    <n v="-18150"/>
    <n v="-22211.355"/>
    <n v="-15777.885"/>
    <n v="-13744.52"/>
    <n v="-69883.759999999995"/>
    <n v="-14839.349999999999"/>
  </r>
  <r>
    <x v="0"/>
    <s v="A"/>
    <s v="B4400"/>
    <s v=" "/>
    <s v="Other Operating Revenue"/>
    <x v="63"/>
    <s v="FC_105_FS_000001"/>
    <x v="111"/>
    <n v="-10108.929999999998"/>
    <n v="-11873.96"/>
    <n v="-11430.86"/>
    <n v="-11702.45"/>
    <n v="-45116.2"/>
    <n v="-7520.89"/>
    <n v="-8415.4500000000007"/>
    <n v="-6596.7100000000009"/>
    <n v="-15370.64"/>
    <n v="-37903.69"/>
    <n v="-26166.77"/>
    <n v="-4973.2700000000004"/>
    <n v="-14598.863333333333"/>
    <n v="-14598.863333333333"/>
    <n v="-10144.705"/>
    <n v="-9013.7849999999999"/>
    <n v="-13536.545"/>
    <n v="-47293.898333333331"/>
    <n v="-9390.2083333333285"/>
  </r>
  <r>
    <x v="0"/>
    <s v="A"/>
    <s v="B4400"/>
    <s v=" "/>
    <s v="Other Operating Revenue"/>
    <x v="63"/>
    <s v="FC_105_FS_000001"/>
    <x v="197"/>
    <n v="-12649.82"/>
    <n v="-12986.17"/>
    <n v="-18043.019999999997"/>
    <n v="-7304.64"/>
    <n v="-50983.649999999994"/>
    <n v="-10451.43"/>
    <n v="-38964.160000000003"/>
    <n v="-6740.68"/>
    <n v="-12267.939999999999"/>
    <n v="-68424.210000000006"/>
    <n v="-204.92000000000002"/>
    <n v="0"/>
    <n v="-7768.7233333333324"/>
    <n v="-7768.7233333333324"/>
    <n v="-25975.165000000001"/>
    <n v="-12391.849999999999"/>
    <n v="-9786.2899999999991"/>
    <n v="-55922.028333333335"/>
    <n v="12502.181666666671"/>
  </r>
  <r>
    <x v="0"/>
    <s v="A"/>
    <s v="B4400"/>
    <s v=" "/>
    <s v="Other Operating Revenue"/>
    <x v="63"/>
    <s v="FC_105_FS_000001"/>
    <x v="198"/>
    <n v="0"/>
    <n v="-1393540.64"/>
    <n v="-854591.8899999999"/>
    <n v="-1992718.41"/>
    <n v="-4240850.9399999995"/>
    <n v="0"/>
    <n v="0"/>
    <n v="0"/>
    <n v="0"/>
    <n v="0"/>
    <n v="0"/>
    <n v="0"/>
    <n v="0"/>
    <n v="0"/>
    <n v="-696770.32"/>
    <n v="-427295.94499999995"/>
    <n v="-996359.20499999996"/>
    <n v="-2120425.4699999997"/>
    <n v="-2120425.4699999997"/>
  </r>
  <r>
    <x v="0"/>
    <s v="A"/>
    <s v="B4400"/>
    <s v=" "/>
    <s v="Other Operating Revenue"/>
    <x v="63"/>
    <s v="FC_105_FS_000001"/>
    <x v="199"/>
    <n v="-1300"/>
    <n v="-1300"/>
    <n v="-1380"/>
    <n v="0"/>
    <n v="-3980"/>
    <n v="0"/>
    <n v="0"/>
    <n v="0"/>
    <n v="0"/>
    <n v="0"/>
    <n v="0"/>
    <n v="0"/>
    <n v="-433.33333333333331"/>
    <n v="-433.33333333333331"/>
    <n v="-650"/>
    <n v="-690"/>
    <n v="0"/>
    <n v="-1773.3333333333333"/>
    <n v="-1773.3333333333333"/>
  </r>
  <r>
    <x v="0"/>
    <s v="A"/>
    <s v="B4400"/>
    <s v=" "/>
    <s v="Other Operating Revenue"/>
    <x v="63"/>
    <s v="FC_105_FS_000001"/>
    <x v="200"/>
    <n v="-16328.240000000002"/>
    <n v="-11.7"/>
    <n v="16328.22"/>
    <n v="0"/>
    <n v="-11.720000000002983"/>
    <n v="0"/>
    <n v="0"/>
    <n v="0"/>
    <n v="0"/>
    <n v="0"/>
    <n v="0"/>
    <n v="0"/>
    <n v="-5442.7466666666669"/>
    <n v="-5442.7466666666669"/>
    <n v="-5.85"/>
    <n v="8164.11"/>
    <n v="0"/>
    <n v="2715.5133333333324"/>
    <n v="2715.5133333333324"/>
  </r>
  <r>
    <x v="0"/>
    <s v="A"/>
    <s v="B4400"/>
    <s v=" "/>
    <s v="Other Operating Revenue"/>
    <x v="63"/>
    <s v="FC_105_FS_000001"/>
    <x v="128"/>
    <n v="-20458"/>
    <n v="-4600"/>
    <n v="-3557"/>
    <n v="-9730"/>
    <n v="-38345"/>
    <n v="-16600"/>
    <n v="-23102.6"/>
    <n v="-3920"/>
    <n v="-120"/>
    <n v="-43742.6"/>
    <n v="-14778"/>
    <n v="-840"/>
    <n v="-17278.666666666668"/>
    <n v="-17278.666666666668"/>
    <n v="-13851.3"/>
    <n v="-3738.5"/>
    <n v="-4925"/>
    <n v="-39793.466666666667"/>
    <n v="3949.1333333333314"/>
  </r>
  <r>
    <x v="0"/>
    <s v="A"/>
    <s v="B4400"/>
    <s v=" "/>
    <s v="Other Operating Revenue"/>
    <x v="63"/>
    <s v="FC_105_FS_000001"/>
    <x v="141"/>
    <n v="-30845.17"/>
    <n v="-268291.78000000003"/>
    <n v="-34569"/>
    <n v="-13835.94"/>
    <n v="-347541.89"/>
    <n v="-253204.71"/>
    <n v="-40058.519999999997"/>
    <n v="-16566.89"/>
    <n v="-42307.61"/>
    <n v="-352137.73"/>
    <n v="-11607.529999999999"/>
    <n v="0"/>
    <n v="-98552.470000000016"/>
    <n v="-98552.470000000016"/>
    <n v="-154175.15000000002"/>
    <n v="-25567.945"/>
    <n v="-28071.775000000001"/>
    <n v="-306367.34000000008"/>
    <n v="45770.389999999898"/>
  </r>
  <r>
    <x v="0"/>
    <s v="A"/>
    <s v="B4400"/>
    <s v=" "/>
    <s v="Other Operating Revenue"/>
    <x v="63"/>
    <s v="FC_105_FS_000001"/>
    <x v="201"/>
    <n v="-12255.82"/>
    <n v="-945"/>
    <n v="-3890.4"/>
    <n v="7395.2199999999993"/>
    <n v="-9696.0000000000018"/>
    <n v="-90"/>
    <n v="0"/>
    <n v="0"/>
    <n v="0"/>
    <n v="-90"/>
    <n v="0"/>
    <n v="0"/>
    <n v="-4115.2733333333335"/>
    <n v="-4115.2733333333335"/>
    <n v="-472.5"/>
    <n v="-1945.2"/>
    <n v="3697.6099999999997"/>
    <n v="-2835.3633333333337"/>
    <n v="-2745.3633333333337"/>
  </r>
  <r>
    <x v="0"/>
    <s v="A"/>
    <s v="B4400"/>
    <s v=" "/>
    <s v="Other Operating Revenue"/>
    <x v="63"/>
    <s v="FC_105_FS_000001"/>
    <x v="129"/>
    <n v="-2321.4699999999998"/>
    <n v="-15"/>
    <n v="0"/>
    <n v="0"/>
    <n v="-2336.4699999999998"/>
    <n v="0"/>
    <n v="0"/>
    <n v="0"/>
    <n v="0"/>
    <n v="0"/>
    <n v="0"/>
    <n v="0"/>
    <n v="-773.82333333333327"/>
    <n v="-773.82333333333327"/>
    <n v="-7.5"/>
    <n v="0"/>
    <n v="0"/>
    <n v="-781.32333333333327"/>
    <n v="-781.32333333333327"/>
  </r>
  <r>
    <x v="0"/>
    <s v="A"/>
    <s v="B4400"/>
    <s v=" "/>
    <s v="Other Operating Revenue"/>
    <x v="63"/>
    <s v="FC_105_FS_000001"/>
    <x v="202"/>
    <n v="0"/>
    <n v="0"/>
    <n v="0"/>
    <n v="0"/>
    <n v="0"/>
    <n v="-39026.400000000001"/>
    <n v="-24285"/>
    <n v="-34348.5"/>
    <n v="-40435.949999999997"/>
    <n v="-138095.84999999998"/>
    <n v="-667.8"/>
    <n v="0"/>
    <n v="-13231.400000000001"/>
    <n v="-13231.400000000001"/>
    <n v="-12142.5"/>
    <n v="-17174.25"/>
    <n v="-20217.974999999999"/>
    <n v="-62766.125"/>
    <n v="75329.724999999977"/>
  </r>
  <r>
    <x v="0"/>
    <s v="A"/>
    <s v="B4400"/>
    <s v=" "/>
    <s v="Other Operating Revenue"/>
    <x v="63"/>
    <s v="FC_105_FS_000001"/>
    <x v="203"/>
    <n v="0"/>
    <n v="-1734.8600000000001"/>
    <n v="0"/>
    <n v="0"/>
    <n v="-1734.8600000000001"/>
    <n v="-340"/>
    <n v="-340"/>
    <n v="0"/>
    <n v="-2273"/>
    <n v="-2953"/>
    <n v="-1864"/>
    <n v="-555"/>
    <n v="-734.66666666666663"/>
    <n v="-734.66666666666663"/>
    <n v="-1037.43"/>
    <n v="0"/>
    <n v="-1136.5"/>
    <n v="-2908.5966666666668"/>
    <n v="44.403333333333194"/>
  </r>
  <r>
    <x v="0"/>
    <s v="A"/>
    <s v="B4400"/>
    <s v=" "/>
    <s v="Other Operating Revenue"/>
    <x v="63"/>
    <s v="FC_105_FS_000001"/>
    <x v="113"/>
    <n v="-22895.14"/>
    <n v="-8502.36"/>
    <n v="-130059.84000000001"/>
    <n v="-4234.99"/>
    <n v="-165692.33000000002"/>
    <n v="-15012.92"/>
    <n v="-5889"/>
    <n v="-289284.84999999998"/>
    <n v="-291554.06"/>
    <n v="-601740.82999999996"/>
    <n v="-124982.92000000001"/>
    <n v="0"/>
    <n v="-54296.993333333339"/>
    <n v="-54296.993333333339"/>
    <n v="-7195.68"/>
    <n v="-209672.345"/>
    <n v="-147894.52499999999"/>
    <n v="-419059.54333333333"/>
    <n v="182681.28666666662"/>
  </r>
  <r>
    <x v="0"/>
    <s v="A"/>
    <s v="B4400"/>
    <s v=" "/>
    <s v="Other Operating Revenue"/>
    <x v="63"/>
    <s v="FC_105_FS_000001"/>
    <x v="100"/>
    <n v="-384"/>
    <n v="0"/>
    <n v="0"/>
    <n v="-2500"/>
    <n v="-2884"/>
    <n v="0"/>
    <n v="-160"/>
    <n v="-34854.160000000003"/>
    <n v="-6715.24"/>
    <n v="-41729.4"/>
    <n v="-21098.77"/>
    <n v="0"/>
    <n v="-7160.9233333333332"/>
    <n v="-7160.9233333333332"/>
    <n v="-80"/>
    <n v="-17427.080000000002"/>
    <n v="-4607.62"/>
    <n v="-29275.623333333333"/>
    <n v="12453.776666666668"/>
  </r>
  <r>
    <x v="0"/>
    <s v="A"/>
    <s v="B4400"/>
    <s v=" "/>
    <s v="Other Operating Revenue"/>
    <x v="63"/>
    <s v="FC_105_FS_000001"/>
    <x v="46"/>
    <n v="0"/>
    <n v="0"/>
    <n v="-723016.32"/>
    <n v="-1898371.05"/>
    <n v="-2621387.37"/>
    <n v="0"/>
    <n v="0"/>
    <n v="0"/>
    <n v="-41012.75"/>
    <n v="-41012.75"/>
    <n v="0"/>
    <n v="0"/>
    <n v="0"/>
    <n v="0"/>
    <n v="0"/>
    <n v="-361508.16"/>
    <n v="-969691.9"/>
    <n v="-1331200.06"/>
    <n v="-1290187.31"/>
  </r>
  <r>
    <x v="0"/>
    <s v="A"/>
    <s v="B4400"/>
    <s v=" "/>
    <s v="Other Operating Revenue"/>
    <x v="63"/>
    <s v="FC_105_FS_000001"/>
    <x v="130"/>
    <n v="-725.75"/>
    <n v="0"/>
    <n v="-2595.04"/>
    <n v="-18684.669999999998"/>
    <n v="-22005.46"/>
    <n v="0"/>
    <n v="5000"/>
    <n v="0"/>
    <n v="-12226.7"/>
    <n v="-7226.7000000000007"/>
    <n v="-554.78"/>
    <n v="0"/>
    <n v="-426.84333333333331"/>
    <n v="-426.84333333333331"/>
    <n v="2500"/>
    <n v="-1297.52"/>
    <n v="-15455.684999999999"/>
    <n v="-14680.048333333332"/>
    <n v="-7453.3483333333315"/>
  </r>
  <r>
    <x v="0"/>
    <s v="A"/>
    <s v="B4400"/>
    <s v=" "/>
    <s v="Other Operating Revenue"/>
    <x v="63"/>
    <s v="FC_105_FS_000001"/>
    <x v="133"/>
    <n v="-117089.55"/>
    <n v="-69157.320000000007"/>
    <n v="-45805.36"/>
    <n v="-20169.04"/>
    <n v="-252221.27"/>
    <n v="-98469.01999999999"/>
    <n v="-34625.979999999996"/>
    <n v="-28190.489999999998"/>
    <n v="-21651.01"/>
    <n v="-182936.5"/>
    <n v="-118650"/>
    <n v="-29671"/>
    <n v="-111402.85666666667"/>
    <n v="-111402.85666666667"/>
    <n v="-51891.65"/>
    <n v="-36997.925000000003"/>
    <n v="-20910.025000000001"/>
    <n v="-221202.45666666669"/>
    <n v="-38265.956666666694"/>
  </r>
  <r>
    <x v="0"/>
    <s v="A"/>
    <s v="B4400"/>
    <s v=" "/>
    <s v="Other Operating Revenue"/>
    <x v="63"/>
    <s v="FC_105_FS_000001"/>
    <x v="47"/>
    <n v="-4608.05"/>
    <n v="-6648.35"/>
    <n v="-724046.35"/>
    <n v="-27154.260000000002"/>
    <n v="-762457.01"/>
    <n v="-16236.53"/>
    <n v="-4958.05"/>
    <n v="-20655"/>
    <n v="-13483.78"/>
    <n v="-55333.36"/>
    <n v="-10092.91"/>
    <n v="-1403.88"/>
    <n v="-10312.496666666668"/>
    <n v="-10312.496666666668"/>
    <n v="-5803.2000000000007"/>
    <n v="-372350.67499999999"/>
    <n v="-20319.02"/>
    <n v="-408785.39166666666"/>
    <n v="-353452.03166666668"/>
  </r>
  <r>
    <x v="0"/>
    <s v="A"/>
    <s v="B4400"/>
    <s v=" "/>
    <s v="Other Operating Revenue"/>
    <x v="63"/>
    <s v="FC_105_FS_000001"/>
    <x v="48"/>
    <n v="-508.49"/>
    <n v="-250"/>
    <n v="-3.13"/>
    <n v="-75147.180000000008"/>
    <n v="-75908.800000000003"/>
    <n v="-2559"/>
    <n v="74738.25"/>
    <n v="0"/>
    <n v="-797.6099999999999"/>
    <n v="71381.64"/>
    <n v="0"/>
    <n v="0"/>
    <n v="-1022.4966666666666"/>
    <n v="-1022.4966666666666"/>
    <n v="37244.125"/>
    <n v="-1.5649999999999999"/>
    <n v="-37972.395000000004"/>
    <n v="-1752.3316666666724"/>
    <n v="-73133.971666666679"/>
  </r>
  <r>
    <x v="0"/>
    <s v="A"/>
    <s v="B4400"/>
    <s v=" "/>
    <s v="Other Operating Revenue"/>
    <x v="63"/>
    <s v="FC_105_FS_000001"/>
    <x v="96"/>
    <n v="-11.35"/>
    <n v="0"/>
    <n v="0"/>
    <n v="0"/>
    <n v="-11.35"/>
    <n v="0"/>
    <n v="0"/>
    <n v="0"/>
    <n v="0"/>
    <n v="0"/>
    <n v="0"/>
    <n v="0"/>
    <n v="-3.7833333333333332"/>
    <n v="-3.7833333333333332"/>
    <n v="0"/>
    <n v="0"/>
    <n v="0"/>
    <n v="-3.7833333333333332"/>
    <n v="-3.7833333333333332"/>
  </r>
  <r>
    <x v="0"/>
    <s v="A"/>
    <s v="B4400"/>
    <s v=" "/>
    <s v="Other Operating Revenue"/>
    <x v="63"/>
    <s v="FC_105_FS_000001"/>
    <x v="131"/>
    <n v="-2082"/>
    <n v="0"/>
    <n v="-12971"/>
    <n v="-1391"/>
    <n v="-16444"/>
    <n v="-984"/>
    <n v="0"/>
    <n v="0"/>
    <n v="-2790"/>
    <n v="-3774"/>
    <n v="-2437.85"/>
    <n v="0"/>
    <n v="-1834.6166666666668"/>
    <n v="-1834.6166666666668"/>
    <n v="0"/>
    <n v="-6485.5"/>
    <n v="-2090.5"/>
    <n v="-10410.616666666667"/>
    <n v="-6636.6166666666668"/>
  </r>
  <r>
    <x v="0"/>
    <s v="A"/>
    <s v="B4400"/>
    <s v=" "/>
    <s v="Other Operating Revenue"/>
    <x v="63"/>
    <s v="FC_105_FS_000001"/>
    <x v="97"/>
    <n v="0"/>
    <n v="0"/>
    <n v="0"/>
    <n v="-1003.61"/>
    <n v="-1003.61"/>
    <n v="0"/>
    <n v="0"/>
    <n v="0"/>
    <n v="0"/>
    <n v="0"/>
    <n v="0"/>
    <n v="0"/>
    <n v="0"/>
    <n v="0"/>
    <n v="0"/>
    <n v="0"/>
    <n v="-501.80500000000001"/>
    <n v="-501.80500000000001"/>
    <n v="-501.80500000000001"/>
  </r>
  <r>
    <x v="0"/>
    <s v="A"/>
    <s v="B4400"/>
    <s v=" "/>
    <s v="Other Operating Revenue"/>
    <x v="63"/>
    <s v="FC_105_FS_000001"/>
    <x v="49"/>
    <n v="0"/>
    <n v="0"/>
    <n v="-2880"/>
    <n v="0"/>
    <n v="-2880"/>
    <n v="-100"/>
    <n v="0"/>
    <n v="0"/>
    <n v="0"/>
    <n v="-100"/>
    <n v="0"/>
    <n v="0"/>
    <n v="-33.333333333333336"/>
    <n v="-33.333333333333336"/>
    <n v="0"/>
    <n v="-1440"/>
    <n v="0"/>
    <n v="-1473.3333333333333"/>
    <n v="-1373.3333333333333"/>
  </r>
  <r>
    <x v="0"/>
    <s v="A"/>
    <s v="B4400"/>
    <s v=" "/>
    <s v="Other Operating Revenue"/>
    <x v="63"/>
    <s v="FC_105_FS_000001"/>
    <x v="123"/>
    <n v="-1399.16"/>
    <n v="-10139.959999999999"/>
    <n v="-60439.05"/>
    <n v="-5478.23"/>
    <n v="-77456.399999999994"/>
    <n v="-671.36"/>
    <n v="-10060.02"/>
    <n v="-6888.67"/>
    <n v="-38271.1"/>
    <n v="-55891.15"/>
    <n v="0"/>
    <n v="0"/>
    <n v="-690.17333333333329"/>
    <n v="-690.17333333333329"/>
    <n v="-10099.99"/>
    <n v="-33663.86"/>
    <n v="-21874.665000000001"/>
    <n v="-66328.688333333324"/>
    <n v="-10437.538333333323"/>
  </r>
  <r>
    <x v="0"/>
    <s v="A"/>
    <s v="B4400"/>
    <s v=" "/>
    <s v="Other Operating Revenue"/>
    <x v="63"/>
    <s v="FC_105_FS_000001"/>
    <x v="98"/>
    <n v="-943.3"/>
    <n v="0"/>
    <n v="0"/>
    <n v="-5364.4"/>
    <n v="-6307.7"/>
    <n v="0"/>
    <n v="-37.729999999999997"/>
    <n v="-70.75"/>
    <n v="-141.49"/>
    <n v="-249.97"/>
    <n v="-320.76"/>
    <n v="-75.47"/>
    <n v="-421.3533333333333"/>
    <n v="-421.3533333333333"/>
    <n v="-18.864999999999998"/>
    <n v="-35.375"/>
    <n v="-2752.9449999999997"/>
    <n v="-3228.538333333333"/>
    <n v="-2978.5683333333332"/>
  </r>
  <r>
    <x v="0"/>
    <s v="A"/>
    <s v="B4400"/>
    <s v=" "/>
    <s v="Other Operating Revenue"/>
    <x v="63"/>
    <s v="FC_105_FS_000001"/>
    <x v="51"/>
    <n v="0"/>
    <n v="0"/>
    <n v="0"/>
    <n v="-905.94"/>
    <n v="-905.94"/>
    <n v="0"/>
    <n v="905.94"/>
    <n v="0"/>
    <n v="0"/>
    <n v="905.94"/>
    <n v="0"/>
    <n v="-309"/>
    <n v="0"/>
    <n v="0"/>
    <n v="452.97"/>
    <n v="0"/>
    <n v="-452.97"/>
    <n v="0"/>
    <n v="-905.94"/>
  </r>
  <r>
    <x v="0"/>
    <s v="A"/>
    <s v="B4400"/>
    <s v=" "/>
    <s v="Other Operating Revenue"/>
    <x v="63"/>
    <s v="FC_105_FS_000001"/>
    <x v="132"/>
    <n v="-5306"/>
    <n v="-11675"/>
    <n v="-2566.75"/>
    <n v="-75"/>
    <n v="-19622.75"/>
    <n v="0"/>
    <n v="-13300"/>
    <n v="-1243.75"/>
    <n v="-1356.25"/>
    <n v="-15900"/>
    <n v="0"/>
    <n v="-11050"/>
    <n v="-1768.6666666666667"/>
    <n v="-1768.6666666666667"/>
    <n v="-12487.5"/>
    <n v="-1905.25"/>
    <n v="-715.625"/>
    <n v="-16877.041666666664"/>
    <n v="-977.04166666666424"/>
  </r>
  <r>
    <x v="0"/>
    <s v="A"/>
    <s v="B4400"/>
    <s v=" "/>
    <s v="Other Operating Revenue"/>
    <x v="63"/>
    <s v="FC_105_FS_000001"/>
    <x v="124"/>
    <n v="0"/>
    <n v="0"/>
    <n v="0"/>
    <n v="-2400"/>
    <n v="-2400"/>
    <n v="-2400"/>
    <n v="2400"/>
    <n v="0"/>
    <n v="-10823.44"/>
    <n v="-10823.44"/>
    <n v="-3.98"/>
    <n v="0"/>
    <n v="-801.32666666666671"/>
    <n v="-801.32666666666671"/>
    <n v="1200"/>
    <n v="0"/>
    <n v="-6611.72"/>
    <n v="-6213.0466666666671"/>
    <n v="4610.3933333333334"/>
  </r>
  <r>
    <x v="0"/>
    <s v="A"/>
    <s v="B4400"/>
    <s v=" "/>
    <s v="Other Operating Revenue"/>
    <x v="63"/>
    <s v="FC_105_FS_000001"/>
    <x v="52"/>
    <n v="0"/>
    <n v="-477.12"/>
    <n v="0"/>
    <n v="-144.84"/>
    <n v="-621.96"/>
    <n v="0"/>
    <n v="0"/>
    <n v="0"/>
    <n v="0"/>
    <n v="0"/>
    <n v="0"/>
    <n v="0"/>
    <n v="0"/>
    <n v="0"/>
    <n v="-238.56"/>
    <n v="0"/>
    <n v="-72.42"/>
    <n v="-310.98"/>
    <n v="-310.98"/>
  </r>
  <r>
    <x v="0"/>
    <s v="A"/>
    <s v="B4400"/>
    <s v=" "/>
    <s v="Other Operating Revenue"/>
    <x v="63"/>
    <s v="FC_105_FS_000001"/>
    <x v="53"/>
    <n v="-171"/>
    <n v="-960"/>
    <n v="66"/>
    <n v="0"/>
    <n v="-1065"/>
    <n v="-120"/>
    <n v="-175367.5"/>
    <n v="-510"/>
    <n v="0"/>
    <n v="-175997.5"/>
    <n v="-5580"/>
    <n v="-18.87"/>
    <n v="-1957"/>
    <n v="-1957"/>
    <n v="-88163.75"/>
    <n v="-222"/>
    <n v="0"/>
    <n v="-90342.75"/>
    <n v="85654.75"/>
  </r>
  <r>
    <x v="0"/>
    <s v="A"/>
    <s v="B4400"/>
    <s v=" "/>
    <s v="Other Operating Revenue"/>
    <x v="63"/>
    <s v="FC_105_FS_000001"/>
    <x v="55"/>
    <n v="0"/>
    <n v="0"/>
    <n v="0"/>
    <n v="0"/>
    <n v="0"/>
    <n v="0"/>
    <n v="0"/>
    <n v="0"/>
    <n v="0"/>
    <n v="0"/>
    <n v="0"/>
    <n v="0"/>
    <n v="0"/>
    <n v="0"/>
    <n v="0"/>
    <n v="0"/>
    <n v="0"/>
    <n v="0"/>
    <n v="0"/>
  </r>
  <r>
    <x v="0"/>
    <s v="A"/>
    <s v="B4400"/>
    <s v=" "/>
    <s v="Other Operating Revenue"/>
    <x v="63"/>
    <s v="FC_105_FS_000001"/>
    <x v="56"/>
    <n v="-1517.5"/>
    <n v="0"/>
    <n v="0"/>
    <n v="0"/>
    <n v="-1517.5"/>
    <n v="0"/>
    <n v="0"/>
    <n v="-7239.1"/>
    <n v="-60"/>
    <n v="-7299.1"/>
    <n v="-1600"/>
    <n v="0"/>
    <n v="-1039.1666666666667"/>
    <n v="-1039.1666666666667"/>
    <n v="0"/>
    <n v="-3619.55"/>
    <n v="-30"/>
    <n v="-4688.7166666666672"/>
    <n v="2610.3833333333332"/>
  </r>
  <r>
    <x v="0"/>
    <s v="A"/>
    <s v="B4400"/>
    <s v=" "/>
    <s v="Other Operating Revenue"/>
    <x v="63"/>
    <s v="FC_105_FS_000001"/>
    <x v="57"/>
    <n v="0"/>
    <n v="0"/>
    <n v="-2000"/>
    <n v="-10249.32"/>
    <n v="-12249.32"/>
    <n v="0"/>
    <n v="0"/>
    <n v="0"/>
    <n v="-10049.11"/>
    <n v="-10049.11"/>
    <n v="-1317.5"/>
    <n v="0"/>
    <n v="-439.16666666666669"/>
    <n v="-439.16666666666669"/>
    <n v="0"/>
    <n v="-1000"/>
    <n v="-10149.215"/>
    <n v="-11588.381666666666"/>
    <n v="-1539.2716666666656"/>
  </r>
  <r>
    <x v="0"/>
    <s v="A"/>
    <s v="B4400"/>
    <s v=" "/>
    <s v="Other Operating Revenue"/>
    <x v="63"/>
    <s v="FC_105_FS_000001"/>
    <x v="58"/>
    <n v="0"/>
    <n v="0"/>
    <n v="0"/>
    <n v="0"/>
    <n v="0"/>
    <n v="0"/>
    <n v="-416.48"/>
    <n v="0"/>
    <n v="0"/>
    <n v="-416.48"/>
    <n v="0"/>
    <n v="0"/>
    <n v="0"/>
    <n v="0"/>
    <n v="-208.24"/>
    <n v="0"/>
    <n v="0"/>
    <n v="-208.24"/>
    <n v="208.24"/>
  </r>
  <r>
    <x v="0"/>
    <s v="A"/>
    <s v="B4400"/>
    <s v=" "/>
    <s v="Other Operating Revenue"/>
    <x v="63"/>
    <s v="FC_105_FS_000001"/>
    <x v="61"/>
    <n v="0"/>
    <n v="0"/>
    <n v="0"/>
    <n v="0"/>
    <n v="0"/>
    <n v="0"/>
    <n v="0"/>
    <n v="0"/>
    <n v="-15000"/>
    <n v="-15000"/>
    <n v="0"/>
    <n v="0"/>
    <n v="0"/>
    <n v="0"/>
    <n v="0"/>
    <n v="0"/>
    <n v="-7500"/>
    <n v="-7500"/>
    <n v="7500"/>
  </r>
  <r>
    <x v="0"/>
    <s v="A"/>
    <s v="B4400"/>
    <s v=" "/>
    <s v="Other Operating Revenue"/>
    <x v="63"/>
    <s v="FC_105_FS_000001"/>
    <x v="62"/>
    <n v="0"/>
    <n v="0"/>
    <n v="0"/>
    <n v="-70"/>
    <n v="-70"/>
    <n v="0"/>
    <n v="0"/>
    <n v="-1200"/>
    <n v="0"/>
    <n v="-1200"/>
    <n v="0"/>
    <n v="0"/>
    <n v="0"/>
    <n v="0"/>
    <n v="0"/>
    <n v="-600"/>
    <n v="-35"/>
    <n v="-635"/>
    <n v="565"/>
  </r>
  <r>
    <x v="0"/>
    <s v="A"/>
    <s v="B4400"/>
    <s v=" "/>
    <s v="Other Operating Revenue"/>
    <x v="63"/>
    <s v="FC_105_FS_000001"/>
    <x v="63"/>
    <n v="-1517.5"/>
    <n v="0"/>
    <n v="0"/>
    <n v="-1757.8"/>
    <n v="-3275.3"/>
    <n v="0"/>
    <n v="0"/>
    <n v="0"/>
    <n v="-1267.8"/>
    <n v="-1267.8"/>
    <n v="-2850"/>
    <n v="0"/>
    <n v="-1455.8333333333333"/>
    <n v="-1455.8333333333333"/>
    <n v="0"/>
    <n v="0"/>
    <n v="-1512.8"/>
    <n v="-2968.6333333333332"/>
    <n v="-1700.8333333333333"/>
  </r>
  <r>
    <x v="0"/>
    <s v="A"/>
    <s v="B4400"/>
    <s v=" "/>
    <s v="Other Operating Revenue"/>
    <x v="63"/>
    <s v="FC_105_FS_000001"/>
    <x v="64"/>
    <n v="-30"/>
    <n v="0"/>
    <n v="0"/>
    <n v="-3631"/>
    <n v="-3661"/>
    <n v="0"/>
    <n v="0"/>
    <n v="0"/>
    <n v="0"/>
    <n v="0"/>
    <n v="0"/>
    <n v="0"/>
    <n v="-10"/>
    <n v="-10"/>
    <n v="0"/>
    <n v="0"/>
    <n v="-1815.5"/>
    <n v="-1825.5"/>
    <n v="-1825.5"/>
  </r>
  <r>
    <x v="0"/>
    <s v="A"/>
    <s v="B5000"/>
    <s v=" "/>
    <s v="Non-Operating Revenues (UW Central Accounting Office Only)"/>
    <x v="64"/>
    <s v="FC_105_FS_000001"/>
    <x v="0"/>
    <n v="0"/>
    <n v="0"/>
    <n v="0"/>
    <n v="262.11"/>
    <n v="262.11"/>
    <n v="0"/>
    <n v="0"/>
    <n v="-599878.56999999995"/>
    <n v="-670447.04"/>
    <n v="-1270325.6099999999"/>
    <n v="0"/>
    <n v="0"/>
    <n v="0"/>
    <n v="0"/>
    <n v="0"/>
    <n v="-299939.28499999997"/>
    <n v="-335092.46500000003"/>
    <n v="-635031.75"/>
    <n v="635293.85999999987"/>
  </r>
  <r>
    <x v="0"/>
    <s v="A"/>
    <s v="B5000"/>
    <s v=" "/>
    <s v="Non-Operating Revenues (UW Central Accounting Office Only)"/>
    <x v="64"/>
    <s v="FC_105_FS_000001"/>
    <x v="204"/>
    <n v="0"/>
    <n v="0"/>
    <n v="-84.96"/>
    <n v="0"/>
    <n v="-84.96"/>
    <n v="0"/>
    <n v="0"/>
    <n v="0"/>
    <n v="0"/>
    <n v="0"/>
    <n v="0"/>
    <n v="0"/>
    <n v="0"/>
    <n v="0"/>
    <n v="0"/>
    <n v="-42.48"/>
    <n v="0"/>
    <n v="-42.48"/>
    <n v="-42.48"/>
  </r>
  <r>
    <x v="0"/>
    <s v="A"/>
    <s v="B5000"/>
    <s v=" "/>
    <s v="Non-Operating Revenues (UW Central Accounting Office Only)"/>
    <x v="64"/>
    <s v="FC_105_FS_000001"/>
    <x v="140"/>
    <n v="0"/>
    <n v="0"/>
    <n v="65"/>
    <n v="0"/>
    <n v="65"/>
    <n v="0"/>
    <n v="0"/>
    <n v="0"/>
    <n v="0"/>
    <n v="0"/>
    <n v="0"/>
    <n v="0"/>
    <n v="0"/>
    <n v="0"/>
    <n v="0"/>
    <n v="32.5"/>
    <n v="0"/>
    <n v="0"/>
    <n v="0"/>
  </r>
  <r>
    <x v="0"/>
    <s v="A"/>
    <s v="B5000"/>
    <s v=" "/>
    <s v="Non-Operating Revenues (UW Central Accounting Office Only)"/>
    <x v="64"/>
    <s v="FC_105_FS_000001"/>
    <x v="183"/>
    <n v="0"/>
    <n v="0"/>
    <n v="0"/>
    <n v="0"/>
    <n v="0"/>
    <n v="0"/>
    <n v="0"/>
    <n v="213583.44"/>
    <n v="28717.56"/>
    <n v="242301"/>
    <n v="0"/>
    <n v="0"/>
    <n v="0"/>
    <n v="0"/>
    <n v="0"/>
    <n v="106791.72"/>
    <n v="14358.78"/>
    <n v="242301"/>
    <n v="0"/>
  </r>
  <r>
    <x v="0"/>
    <s v="A"/>
    <s v="B5000"/>
    <s v=" "/>
    <s v="Non-Operating Revenues (UW Central Accounting Office Only)"/>
    <x v="64"/>
    <s v="FC_105_FS_000001"/>
    <x v="101"/>
    <n v="0"/>
    <n v="0"/>
    <n v="0"/>
    <n v="0"/>
    <n v="0"/>
    <n v="0"/>
    <n v="-22466.11"/>
    <n v="0"/>
    <n v="22466.11"/>
    <n v="0"/>
    <n v="0"/>
    <n v="0"/>
    <n v="0"/>
    <n v="0"/>
    <n v="-11233.055"/>
    <n v="0"/>
    <n v="11233.055"/>
    <n v="0"/>
    <n v="0"/>
  </r>
  <r>
    <x v="0"/>
    <s v="A"/>
    <s v="B5000"/>
    <s v=" "/>
    <s v="Non-Operating Revenues (UW Central Accounting Office Only)"/>
    <x v="64"/>
    <s v="FC_105_FS_000001"/>
    <x v="102"/>
    <n v="0"/>
    <n v="0"/>
    <n v="0"/>
    <n v="0"/>
    <n v="0"/>
    <n v="0"/>
    <n v="0"/>
    <n v="4105.18"/>
    <n v="27934.82"/>
    <n v="32040"/>
    <n v="0"/>
    <n v="0"/>
    <n v="0"/>
    <n v="0"/>
    <n v="0"/>
    <n v="2052.59"/>
    <n v="13967.41"/>
    <n v="32040"/>
    <n v="0"/>
  </r>
  <r>
    <x v="0"/>
    <s v="A"/>
    <s v="B5000"/>
    <s v=" "/>
    <s v="Non-Operating Revenues (UW Central Accounting Office Only)"/>
    <x v="64"/>
    <s v="FC_105_FS_000001"/>
    <x v="93"/>
    <n v="0"/>
    <n v="0"/>
    <n v="0"/>
    <n v="0"/>
    <n v="0"/>
    <n v="0"/>
    <n v="0"/>
    <n v="5343.52"/>
    <n v="125710.48"/>
    <n v="131054"/>
    <n v="0"/>
    <n v="0"/>
    <n v="0"/>
    <n v="0"/>
    <n v="0"/>
    <n v="2671.76"/>
    <n v="62855.24"/>
    <n v="131054"/>
    <n v="0"/>
  </r>
  <r>
    <x v="0"/>
    <s v="A"/>
    <s v="B5000"/>
    <s v=" "/>
    <s v="Non-Operating Revenues (UW Central Accounting Office Only)"/>
    <x v="64"/>
    <s v="FC_105_FS_000001"/>
    <x v="134"/>
    <n v="0"/>
    <n v="0"/>
    <n v="0"/>
    <n v="0"/>
    <n v="0"/>
    <n v="0"/>
    <n v="0"/>
    <n v="176939.2"/>
    <n v="250707.79"/>
    <n v="427646.99"/>
    <n v="0"/>
    <n v="0"/>
    <n v="0"/>
    <n v="0"/>
    <n v="0"/>
    <n v="88469.6"/>
    <n v="125353.895"/>
    <n v="427646.99"/>
    <n v="0"/>
  </r>
  <r>
    <x v="0"/>
    <s v="A"/>
    <s v="B5000"/>
    <s v=" "/>
    <s v="Non-Operating Revenues (UW Central Accounting Office Only)"/>
    <x v="64"/>
    <s v="FC_105_FS_000001"/>
    <x v="135"/>
    <n v="0"/>
    <n v="0"/>
    <n v="0"/>
    <n v="0"/>
    <n v="0"/>
    <n v="0"/>
    <n v="0"/>
    <n v="196177.42"/>
    <n v="236226.58"/>
    <n v="432404"/>
    <n v="0"/>
    <n v="0"/>
    <n v="0"/>
    <n v="0"/>
    <n v="0"/>
    <n v="98088.71"/>
    <n v="118113.29"/>
    <n v="432404"/>
    <n v="0"/>
  </r>
  <r>
    <x v="0"/>
    <s v="A"/>
    <s v="B5000"/>
    <s v=" "/>
    <s v="Non-Operating Revenues (UW Central Accounting Office Only)"/>
    <x v="64"/>
    <s v="FC_105_FS_000001"/>
    <x v="110"/>
    <n v="0"/>
    <n v="0"/>
    <n v="0"/>
    <n v="0"/>
    <n v="0"/>
    <n v="0"/>
    <n v="0"/>
    <n v="3729.81"/>
    <n v="1149.81"/>
    <n v="4879.62"/>
    <n v="0"/>
    <n v="0"/>
    <n v="0"/>
    <n v="0"/>
    <n v="0"/>
    <n v="1864.905"/>
    <n v="574.90499999999997"/>
    <n v="4879.62"/>
    <n v="0"/>
  </r>
  <r>
    <x v="0"/>
    <s v="A"/>
    <n v="51001"/>
    <s v=" "/>
    <s v="State Appropriations "/>
    <x v="65"/>
    <s v="FC_105_FS_000001"/>
    <x v="0"/>
    <n v="-171462577"/>
    <n v="0"/>
    <n v="0"/>
    <n v="0"/>
    <n v="-171462577"/>
    <n v="-169842086"/>
    <n v="0"/>
    <n v="0"/>
    <n v="0"/>
    <n v="-169842086"/>
    <n v="-172612086"/>
    <n v="0"/>
    <n v="-171305583"/>
    <n v="-171305583"/>
    <n v="0"/>
    <n v="0"/>
    <n v="0"/>
    <n v="-171305583"/>
    <n v="-1463497"/>
  </r>
  <r>
    <x v="0"/>
    <s v="A"/>
    <n v="51001"/>
    <s v=" "/>
    <s v="State Appropriations "/>
    <x v="65"/>
    <s v="FC_105_FS_000001"/>
    <x v="23"/>
    <n v="-9486091"/>
    <n v="0"/>
    <n v="0"/>
    <n v="-1000000"/>
    <n v="-10486091"/>
    <n v="-9151583"/>
    <n v="0"/>
    <n v="0"/>
    <n v="0"/>
    <n v="-9151583"/>
    <n v="-9151583"/>
    <n v="0"/>
    <n v="-9263085.666666666"/>
    <n v="-9263085.666666666"/>
    <n v="0"/>
    <n v="0"/>
    <n v="-500000"/>
    <n v="-9763085.666666666"/>
    <n v="-611502.66666666605"/>
  </r>
  <r>
    <x v="0"/>
    <s v="A"/>
    <n v="51001"/>
    <s v=" "/>
    <s v="State Appropriations "/>
    <x v="65"/>
    <s v="FC_105_FS_000001"/>
    <x v="6"/>
    <n v="-200000"/>
    <n v="0"/>
    <n v="0"/>
    <n v="0"/>
    <n v="-200000"/>
    <n v="-200000"/>
    <n v="0"/>
    <n v="0"/>
    <n v="0"/>
    <n v="-200000"/>
    <n v="-200000"/>
    <n v="0"/>
    <n v="-200000"/>
    <n v="-200000"/>
    <n v="0"/>
    <n v="0"/>
    <n v="0"/>
    <n v="-200000"/>
    <n v="0"/>
  </r>
  <r>
    <x v="0"/>
    <s v="A"/>
    <n v="51001"/>
    <s v=" "/>
    <s v="State Appropriations "/>
    <x v="65"/>
    <s v="FC_105_FS_000001"/>
    <x v="205"/>
    <n v="0"/>
    <n v="0"/>
    <n v="0"/>
    <n v="0"/>
    <n v="0"/>
    <n v="0"/>
    <n v="0"/>
    <n v="0"/>
    <n v="0"/>
    <n v="0"/>
    <n v="0"/>
    <n v="0"/>
    <n v="0"/>
    <n v="0"/>
    <n v="0"/>
    <n v="0"/>
    <n v="0"/>
    <n v="0"/>
    <n v="0"/>
  </r>
  <r>
    <x v="0"/>
    <s v="A"/>
    <n v="51001"/>
    <s v=" "/>
    <s v="State Appropriations "/>
    <x v="65"/>
    <s v="FC_105_FS_000001"/>
    <x v="206"/>
    <n v="0"/>
    <n v="0"/>
    <n v="0"/>
    <n v="0"/>
    <n v="0"/>
    <n v="0"/>
    <n v="0"/>
    <n v="0"/>
    <n v="0"/>
    <n v="0"/>
    <n v="0"/>
    <n v="-901170"/>
    <n v="0"/>
    <n v="0"/>
    <n v="0"/>
    <n v="0"/>
    <n v="0"/>
    <n v="0"/>
    <n v="0"/>
  </r>
  <r>
    <x v="0"/>
    <s v="A"/>
    <n v="51001"/>
    <s v=" "/>
    <s v="State Appropriations "/>
    <x v="65"/>
    <s v="FC_105_FS_000001"/>
    <x v="45"/>
    <n v="0"/>
    <n v="0"/>
    <n v="0"/>
    <n v="0"/>
    <n v="0"/>
    <n v="-1150000"/>
    <n v="0"/>
    <n v="0"/>
    <n v="0"/>
    <n v="-1150000"/>
    <n v="0"/>
    <n v="0"/>
    <n v="-383333.33333333331"/>
    <n v="-383333.33333333331"/>
    <n v="0"/>
    <n v="0"/>
    <n v="0"/>
    <n v="-383333.33333333331"/>
    <n v="766666.66666666674"/>
  </r>
  <r>
    <x v="0"/>
    <s v="A"/>
    <n v="51001"/>
    <s v=" "/>
    <s v="State Appropriations "/>
    <x v="65"/>
    <s v="FC_105_FS_000001"/>
    <x v="95"/>
    <n v="0"/>
    <n v="0"/>
    <n v="0"/>
    <n v="0"/>
    <n v="0"/>
    <n v="-50000"/>
    <n v="0"/>
    <n v="0"/>
    <n v="0"/>
    <n v="-50000"/>
    <n v="-550000"/>
    <n v="0"/>
    <n v="-200000"/>
    <n v="-200000"/>
    <n v="0"/>
    <n v="0"/>
    <n v="0"/>
    <n v="-200000"/>
    <n v="-150000"/>
  </r>
  <r>
    <x v="0"/>
    <s v="A"/>
    <n v="51001"/>
    <s v=" "/>
    <s v="State Appropriations "/>
    <x v="65"/>
    <s v="FC_105_FS_000001"/>
    <x v="46"/>
    <n v="0"/>
    <n v="0"/>
    <n v="0"/>
    <n v="-4000000"/>
    <n v="-4000000"/>
    <n v="0"/>
    <n v="0"/>
    <n v="-2203774"/>
    <n v="-1796226"/>
    <n v="-4000000"/>
    <n v="0"/>
    <n v="0"/>
    <n v="0"/>
    <n v="0"/>
    <n v="0"/>
    <n v="-1101887"/>
    <n v="-2898113"/>
    <n v="-4000000"/>
    <n v="0"/>
  </r>
  <r>
    <x v="0"/>
    <s v="A"/>
    <n v="53001"/>
    <s v=" "/>
    <s v="Gifts "/>
    <x v="66"/>
    <s v="FC_105_FS_000001"/>
    <x v="0"/>
    <n v="0"/>
    <n v="0"/>
    <n v="0"/>
    <n v="347918.75"/>
    <n v="347918.75"/>
    <n v="0"/>
    <n v="0"/>
    <n v="0"/>
    <n v="0"/>
    <n v="0"/>
    <n v="0"/>
    <n v="0"/>
    <n v="0"/>
    <n v="0"/>
    <n v="0"/>
    <n v="0"/>
    <n v="173959.375"/>
    <n v="0"/>
    <n v="0"/>
  </r>
  <r>
    <x v="0"/>
    <s v="A"/>
    <n v="53001"/>
    <s v=" "/>
    <s v="Gifts "/>
    <x v="66"/>
    <s v="FC_105_FS_000001"/>
    <x v="69"/>
    <n v="0"/>
    <n v="0"/>
    <n v="-233.25"/>
    <n v="0"/>
    <n v="-233.25"/>
    <n v="0"/>
    <n v="0"/>
    <n v="0"/>
    <n v="0"/>
    <n v="0"/>
    <n v="0"/>
    <n v="0"/>
    <n v="0"/>
    <n v="0"/>
    <n v="0"/>
    <n v="-116.625"/>
    <n v="0"/>
    <n v="-116.625"/>
    <n v="-116.625"/>
  </r>
  <r>
    <x v="0"/>
    <s v="A"/>
    <n v="53002"/>
    <s v=" "/>
    <s v="Foundation Transfers "/>
    <x v="67"/>
    <s v="FC_105_FS_000001"/>
    <x v="165"/>
    <n v="0"/>
    <n v="0"/>
    <n v="-24720"/>
    <n v="0"/>
    <n v="-24720"/>
    <n v="0"/>
    <n v="0"/>
    <n v="0"/>
    <n v="0"/>
    <n v="0"/>
    <n v="0"/>
    <n v="0"/>
    <n v="0"/>
    <n v="0"/>
    <n v="0"/>
    <n v="-12360"/>
    <n v="0"/>
    <n v="-12360"/>
    <n v="-12360"/>
  </r>
  <r>
    <x v="0"/>
    <s v="A"/>
    <n v="53002"/>
    <s v=" "/>
    <s v="Foundation Transfers "/>
    <x v="67"/>
    <s v="FC_105_FS_000001"/>
    <x v="169"/>
    <n v="0"/>
    <n v="0"/>
    <n v="22"/>
    <n v="-22"/>
    <n v="0"/>
    <n v="0"/>
    <n v="0"/>
    <n v="0"/>
    <n v="0"/>
    <n v="0"/>
    <n v="0"/>
    <n v="0"/>
    <n v="0"/>
    <n v="0"/>
    <n v="0"/>
    <n v="11"/>
    <n v="-11"/>
    <n v="0"/>
    <n v="0"/>
  </r>
  <r>
    <x v="0"/>
    <s v="A"/>
    <n v="53002"/>
    <s v=" "/>
    <s v="Foundation Transfers "/>
    <x v="67"/>
    <s v="FC_105_FS_000001"/>
    <x v="35"/>
    <n v="0"/>
    <n v="-9076.76"/>
    <n v="0"/>
    <n v="-115.08"/>
    <n v="-9191.84"/>
    <n v="0"/>
    <n v="-6135.15"/>
    <n v="-17"/>
    <n v="-3432.68"/>
    <n v="-9584.83"/>
    <n v="0"/>
    <n v="0"/>
    <n v="0"/>
    <n v="0"/>
    <n v="-7605.9549999999999"/>
    <n v="-8.5"/>
    <n v="-1773.8799999999999"/>
    <n v="-9388.3349999999991"/>
    <n v="196.4950000000008"/>
  </r>
  <r>
    <x v="0"/>
    <s v="A"/>
    <n v="53002"/>
    <s v=" "/>
    <s v="Foundation Transfers "/>
    <x v="67"/>
    <s v="FC_105_FS_000001"/>
    <x v="198"/>
    <n v="0"/>
    <n v="0"/>
    <n v="0"/>
    <n v="-84911.59"/>
    <n v="-84911.59"/>
    <n v="-84911.59"/>
    <n v="-763277.04"/>
    <n v="-1871816.56"/>
    <n v="-1710046.61"/>
    <n v="-4430051.8"/>
    <n v="0"/>
    <n v="0"/>
    <n v="-28303.863333333331"/>
    <n v="-28303.863333333331"/>
    <n v="-381638.52"/>
    <n v="-935908.28"/>
    <n v="-897479.10000000009"/>
    <n v="-2243329.7633333337"/>
    <n v="2186722.0366666662"/>
  </r>
  <r>
    <x v="0"/>
    <s v="A"/>
    <s v="B5500"/>
    <s v=" "/>
    <s v="Investments   (UW Central Accounting Office Only)"/>
    <x v="68"/>
    <s v="FC_105_FS_000001"/>
    <x v="0"/>
    <n v="-384977.26"/>
    <n v="-478561.88"/>
    <n v="-464310.39"/>
    <n v="-2924741.44"/>
    <n v="-4252590.97"/>
    <n v="-832481.27999999991"/>
    <n v="-694524.11"/>
    <n v="-1431290.1800000002"/>
    <n v="-1487689.49"/>
    <n v="-4445985.0600000005"/>
    <n v="-1234865.43"/>
    <n v="-278190.27999999991"/>
    <n v="-817441.32333333325"/>
    <n v="-817441.32333333325"/>
    <n v="-586542.995"/>
    <n v="-947800.28500000015"/>
    <n v="-2206215.4649999999"/>
    <n v="-4558000.0683333334"/>
    <n v="-112015.00833333284"/>
  </r>
  <r>
    <x v="0"/>
    <s v="A"/>
    <s v="B5500"/>
    <s v=" "/>
    <s v="Investments   (UW Central Accounting Office Only)"/>
    <x v="68"/>
    <s v="FC_105_FS_000001"/>
    <x v="6"/>
    <n v="0"/>
    <n v="0"/>
    <n v="0"/>
    <n v="0"/>
    <n v="0"/>
    <n v="0"/>
    <n v="-131107.21"/>
    <n v="-146530.38"/>
    <n v="-154375.19999999998"/>
    <n v="-432012.78999999992"/>
    <n v="0"/>
    <n v="0"/>
    <n v="0"/>
    <n v="0"/>
    <n v="-65553.604999999996"/>
    <n v="-73265.19"/>
    <n v="-77187.599999999991"/>
    <n v="-216006.39499999996"/>
    <n v="216006.39499999996"/>
  </r>
  <r>
    <x v="0"/>
    <s v="A"/>
    <s v="B5500"/>
    <s v=" "/>
    <s v="Investments   (UW Central Accounting Office Only)"/>
    <x v="68"/>
    <s v="FC_105_FS_000001"/>
    <x v="180"/>
    <n v="-26040"/>
    <n v="0"/>
    <n v="26040"/>
    <n v="0"/>
    <n v="0"/>
    <n v="0"/>
    <n v="-140000"/>
    <n v="140000"/>
    <n v="0"/>
    <n v="0"/>
    <n v="0"/>
    <n v="0"/>
    <n v="-8680"/>
    <n v="-8680"/>
    <n v="-70000"/>
    <n v="83020"/>
    <n v="0"/>
    <n v="0"/>
    <n v="0"/>
  </r>
  <r>
    <x v="0"/>
    <s v="A"/>
    <s v="B5600"/>
    <s v=" "/>
    <s v="Other Non Operating Revenues "/>
    <x v="69"/>
    <s v="FC_105_FS_000001"/>
    <x v="0"/>
    <n v="0"/>
    <n v="0"/>
    <n v="0"/>
    <n v="-70585"/>
    <n v="-70585"/>
    <n v="0"/>
    <n v="0"/>
    <n v="0"/>
    <n v="0"/>
    <n v="0"/>
    <n v="0"/>
    <n v="0"/>
    <n v="0"/>
    <n v="0"/>
    <n v="0"/>
    <n v="0"/>
    <n v="-35292.5"/>
    <n v="-35292.5"/>
    <n v="-35292.5"/>
  </r>
  <r>
    <x v="0"/>
    <s v="A"/>
    <s v="B5600"/>
    <s v=" "/>
    <s v="Other Non Operating Revenues "/>
    <x v="69"/>
    <s v="FC_105_FS_000001"/>
    <x v="145"/>
    <n v="0"/>
    <n v="0"/>
    <n v="0"/>
    <n v="0"/>
    <n v="0"/>
    <n v="0"/>
    <n v="-356140.84"/>
    <n v="-293682.83"/>
    <n v="-495259.02"/>
    <n v="-1145082.69"/>
    <n v="-31221.090000000004"/>
    <n v="31221.090000000004"/>
    <n v="-10407.030000000001"/>
    <n v="-10407.030000000001"/>
    <n v="-178070.42"/>
    <n v="-146841.41500000001"/>
    <n v="-247629.51"/>
    <n v="-582948.375"/>
    <n v="562134.31499999994"/>
  </r>
  <r>
    <x v="0"/>
    <s v="A"/>
    <s v="B5600"/>
    <s v=" "/>
    <s v="Other Non Operating Revenues "/>
    <x v="69"/>
    <s v="FC_105_FS_000001"/>
    <x v="107"/>
    <n v="0"/>
    <n v="0"/>
    <n v="0"/>
    <n v="0"/>
    <n v="0"/>
    <n v="0"/>
    <n v="-240546.02000000002"/>
    <n v="-206037.54000000004"/>
    <n v="-233929.34999999998"/>
    <n v="-680512.91"/>
    <n v="-173073.21999999997"/>
    <n v="-70991.260000000009"/>
    <n v="-57691.073333333326"/>
    <n v="-57691.073333333326"/>
    <n v="-120273.01000000001"/>
    <n v="-103018.77000000002"/>
    <n v="-116964.67499999999"/>
    <n v="-397947.52833333338"/>
    <n v="282565.38166666665"/>
  </r>
  <r>
    <x v="0"/>
    <s v="A"/>
    <s v="B5600"/>
    <s v=" "/>
    <s v="Other Non Operating Revenues "/>
    <x v="69"/>
    <s v="FC_105_FS_000001"/>
    <x v="69"/>
    <n v="0"/>
    <n v="0"/>
    <n v="0"/>
    <n v="0"/>
    <n v="0"/>
    <n v="0"/>
    <n v="0"/>
    <n v="0"/>
    <n v="0"/>
    <n v="0"/>
    <n v="0"/>
    <n v="0"/>
    <n v="0"/>
    <n v="0"/>
    <n v="0"/>
    <n v="0"/>
    <n v="0"/>
    <n v="0"/>
    <n v="0"/>
  </r>
  <r>
    <x v="0"/>
    <s v="A"/>
    <s v="B5600"/>
    <s v=" "/>
    <s v="Other Non Operating Revenues "/>
    <x v="69"/>
    <s v="FC_105_FS_000001"/>
    <x v="32"/>
    <n v="-19770"/>
    <n v="-16869.82"/>
    <n v="-3784.75"/>
    <n v="0"/>
    <n v="-40424.57"/>
    <n v="-3745.22"/>
    <n v="-16172"/>
    <n v="-4570"/>
    <n v="-3914.8"/>
    <n v="-28402.02"/>
    <n v="0"/>
    <n v="0"/>
    <n v="-7838.4066666666668"/>
    <n v="-7838.4066666666668"/>
    <n v="-16520.91"/>
    <n v="-4177.375"/>
    <n v="-1957.4"/>
    <n v="-30494.091666666667"/>
    <n v="-2092.0716666666667"/>
  </r>
  <r>
    <x v="0"/>
    <s v="A"/>
    <s v="B5600"/>
    <s v=" "/>
    <s v="Other Non Operating Revenues "/>
    <x v="69"/>
    <s v="FC_105_FS_000001"/>
    <x v="207"/>
    <n v="-741.99"/>
    <n v="-1762.89"/>
    <n v="-1633.46"/>
    <n v="-4065"/>
    <n v="-8203.34"/>
    <n v="-300"/>
    <n v="-7388.4"/>
    <n v="-412"/>
    <n v="-963.75"/>
    <n v="-9064.15"/>
    <n v="-200"/>
    <n v="0"/>
    <n v="-413.99666666666667"/>
    <n v="-413.99666666666667"/>
    <n v="-4575.6449999999995"/>
    <n v="-1022.73"/>
    <n v="-2514.375"/>
    <n v="-8526.746666666666"/>
    <n v="537.40333333333365"/>
  </r>
  <r>
    <x v="0"/>
    <s v="A"/>
    <s v="B5600"/>
    <s v=" "/>
    <s v="Other Non Operating Revenues "/>
    <x v="69"/>
    <s v="FC_105_FS_000001"/>
    <x v="10"/>
    <n v="-241.7"/>
    <n v="0"/>
    <n v="0"/>
    <n v="0"/>
    <n v="-241.7"/>
    <n v="0"/>
    <n v="0"/>
    <n v="0"/>
    <n v="0"/>
    <n v="0"/>
    <n v="0"/>
    <n v="0"/>
    <n v="-80.566666666666663"/>
    <n v="-80.566666666666663"/>
    <n v="0"/>
    <n v="0"/>
    <n v="0"/>
    <n v="-80.566666666666663"/>
    <n v="-80.566666666666663"/>
  </r>
  <r>
    <x v="0"/>
    <s v="A"/>
    <s v="B5600"/>
    <s v=" "/>
    <s v="Other Non Operating Revenues "/>
    <x v="69"/>
    <s v="FC_105_FS_000001"/>
    <x v="115"/>
    <n v="0"/>
    <n v="0"/>
    <n v="0"/>
    <n v="0"/>
    <n v="0"/>
    <n v="0"/>
    <n v="0"/>
    <n v="0"/>
    <n v="-4000"/>
    <n v="-4000"/>
    <n v="0"/>
    <n v="0"/>
    <n v="0"/>
    <n v="0"/>
    <n v="0"/>
    <n v="0"/>
    <n v="-2000"/>
    <n v="-2000"/>
    <n v="2000"/>
  </r>
  <r>
    <x v="0"/>
    <s v="A"/>
    <s v="B5600"/>
    <s v=" "/>
    <s v="Other Non Operating Revenues "/>
    <x v="69"/>
    <s v="FC_105_FS_000001"/>
    <x v="114"/>
    <n v="-131084.5"/>
    <n v="4473.7"/>
    <n v="-120583.90999999999"/>
    <n v="-10596.1"/>
    <n v="-257790.81"/>
    <n v="-288840.67000000004"/>
    <n v="276.06"/>
    <n v="-281214.69000000006"/>
    <n v="-40301.799999999996"/>
    <n v="-610081.10000000009"/>
    <n v="-359095.94000000006"/>
    <n v="-1385.9"/>
    <n v="-259673.70333333337"/>
    <n v="-259673.70333333337"/>
    <n v="2374.88"/>
    <n v="-200899.30000000002"/>
    <n v="-25448.949999999997"/>
    <n v="-483647.07333333342"/>
    <n v="126434.02666666667"/>
  </r>
  <r>
    <x v="0"/>
    <s v="A"/>
    <s v="B5600"/>
    <s v=" "/>
    <s v="Other Non Operating Revenues "/>
    <x v="69"/>
    <s v="FC_105_FS_000001"/>
    <x v="135"/>
    <n v="-60"/>
    <n v="0"/>
    <n v="0"/>
    <n v="0"/>
    <n v="-60"/>
    <n v="0"/>
    <n v="0"/>
    <n v="0"/>
    <n v="0"/>
    <n v="0"/>
    <n v="0"/>
    <n v="0"/>
    <n v="-20"/>
    <n v="-20"/>
    <n v="0"/>
    <n v="0"/>
    <n v="0"/>
    <n v="-20"/>
    <n v="-20"/>
  </r>
  <r>
    <x v="1"/>
    <s v="A"/>
    <s v="B4400"/>
    <s v=" "/>
    <s v="Other Operating Revenue"/>
    <x v="63"/>
    <s v="FC_105_FS_000001"/>
    <x v="208"/>
    <n v="0"/>
    <n v="0"/>
    <n v="0"/>
    <n v="-239445"/>
    <n v="-239445"/>
    <n v="0"/>
    <n v="0"/>
    <n v="0"/>
    <n v="1951"/>
    <n v="1951"/>
    <n v="0"/>
    <n v="0"/>
    <n v="0"/>
    <n v="0"/>
    <n v="0"/>
    <n v="0"/>
    <n v="-118747"/>
    <n v="-118747"/>
    <n v="-120698"/>
  </r>
  <r>
    <x v="1"/>
    <s v="A"/>
    <n v="53001"/>
    <s v=" "/>
    <s v="Gifts "/>
    <x v="66"/>
    <s v="FC_105_FS_000001"/>
    <x v="208"/>
    <n v="0"/>
    <n v="0"/>
    <n v="0"/>
    <n v="-178224"/>
    <n v="-178224"/>
    <n v="0"/>
    <n v="0"/>
    <n v="0"/>
    <n v="-298211"/>
    <n v="-298211"/>
    <n v="0"/>
    <n v="0"/>
    <n v="0"/>
    <n v="0"/>
    <n v="0"/>
    <n v="0"/>
    <n v="-238217.5"/>
    <n v="-238217.5"/>
    <n v="59993.5"/>
  </r>
  <r>
    <x v="1"/>
    <s v="A"/>
    <s v="B5500"/>
    <s v=" "/>
    <s v="Investments   (UW Central Accounting Office Only)"/>
    <x v="68"/>
    <s v="FC_105_FS_000001"/>
    <x v="208"/>
    <n v="0"/>
    <n v="0"/>
    <n v="0"/>
    <n v="-17633"/>
    <n v="-17633"/>
    <n v="0"/>
    <n v="0"/>
    <n v="0"/>
    <n v="-154732"/>
    <n v="-154732"/>
    <n v="0"/>
    <n v="0"/>
    <n v="0"/>
    <n v="0"/>
    <n v="0"/>
    <n v="0"/>
    <n v="-86182.5"/>
    <n v="-86182.5"/>
    <n v="68549.5"/>
  </r>
  <r>
    <x v="2"/>
    <s v="A"/>
    <n v="40302"/>
    <s v=" "/>
    <s v="Financial Aid Undergraduate "/>
    <x v="19"/>
    <s v="FC_105_FS_000001"/>
    <x v="209"/>
    <n v="12421.73"/>
    <n v="0"/>
    <n v="19825.73"/>
    <n v="0"/>
    <n v="32247.46"/>
    <n v="0"/>
    <n v="0"/>
    <n v="0"/>
    <n v="0"/>
    <n v="0"/>
    <n v="0"/>
    <n v="0"/>
    <n v="4140.5766666666668"/>
    <n v="4140.5766666666668"/>
    <n v="0"/>
    <n v="9912.8649999999998"/>
    <n v="0"/>
    <n v="0"/>
    <n v="0"/>
  </r>
  <r>
    <x v="2"/>
    <s v="A"/>
    <n v="40303"/>
    <s v=" "/>
    <s v="Financial Aid Graduate "/>
    <x v="20"/>
    <s v="FC_105_FS_000001"/>
    <x v="209"/>
    <n v="3278.38"/>
    <n v="0"/>
    <n v="4190.7299999999996"/>
    <n v="0"/>
    <n v="7469.11"/>
    <n v="0"/>
    <n v="0"/>
    <n v="0"/>
    <n v="0"/>
    <n v="0"/>
    <n v="0"/>
    <n v="0"/>
    <n v="1092.7933333333333"/>
    <n v="1092.7933333333333"/>
    <n v="0"/>
    <n v="2095.3649999999998"/>
    <n v="0"/>
    <n v="0"/>
    <n v="0"/>
  </r>
  <r>
    <x v="2"/>
    <s v="A"/>
    <n v="53001"/>
    <s v=" "/>
    <s v="Gifts "/>
    <x v="66"/>
    <s v="FC_105_FS_000001"/>
    <x v="209"/>
    <n v="-690775.08"/>
    <n v="-94609.360000000015"/>
    <n v="602372.17999999993"/>
    <n v="177280.46"/>
    <n v="-5731.8000000000175"/>
    <n v="-24920.159999999996"/>
    <n v="-5524.95"/>
    <n v="3476.0500000000011"/>
    <n v="22201.22"/>
    <n v="-4767.8399999999965"/>
    <n v="0"/>
    <n v="0"/>
    <n v="-238565.08"/>
    <n v="-238565.08"/>
    <n v="-50067.155000000006"/>
    <n v="302924.11499999999"/>
    <n v="99740.84"/>
    <n v="114032.72"/>
    <n v="118800.56"/>
  </r>
  <r>
    <x v="2"/>
    <s v="A"/>
    <n v="53002"/>
    <s v=" "/>
    <s v="Foundation Transfers "/>
    <x v="67"/>
    <s v="FC_105_FS_000001"/>
    <x v="209"/>
    <n v="-18187.63"/>
    <n v="-34589.089999999997"/>
    <n v="-168395.83"/>
    <n v="-10721.37"/>
    <n v="-231893.91999999998"/>
    <n v="0"/>
    <n v="0"/>
    <n v="0"/>
    <n v="0"/>
    <n v="0"/>
    <n v="0"/>
    <n v="0"/>
    <n v="-6062.543333333334"/>
    <n v="-6062.543333333334"/>
    <n v="-17294.544999999998"/>
    <n v="-84197.914999999994"/>
    <n v="-5360.6850000000004"/>
    <n v="-112915.68833333332"/>
    <n v="-112915.68833333332"/>
  </r>
  <r>
    <x v="2"/>
    <s v="A"/>
    <s v="B5500"/>
    <s v=" "/>
    <s v="Investments   (UW Central Accounting Office Only)"/>
    <x v="68"/>
    <s v="FC_105_FS_000001"/>
    <x v="209"/>
    <n v="0"/>
    <n v="0"/>
    <n v="0"/>
    <n v="-114670"/>
    <n v="-114670"/>
    <n v="0"/>
    <n v="0"/>
    <n v="0"/>
    <n v="0"/>
    <n v="0"/>
    <n v="0"/>
    <n v="0"/>
    <n v="0"/>
    <n v="0"/>
    <n v="0"/>
    <n v="0"/>
    <n v="-57335"/>
    <n v="-57335"/>
    <n v="-57335"/>
  </r>
  <r>
    <x v="2"/>
    <s v="A"/>
    <s v="B5600"/>
    <s v=" "/>
    <s v="Other Non Operating Revenues "/>
    <x v="69"/>
    <s v="FC_105_FS_000001"/>
    <x v="209"/>
    <n v="0"/>
    <n v="0"/>
    <n v="0"/>
    <n v="-24448"/>
    <n v="-24448"/>
    <n v="0"/>
    <n v="0"/>
    <n v="0"/>
    <n v="0"/>
    <n v="0"/>
    <n v="0"/>
    <n v="0"/>
    <n v="0"/>
    <n v="0"/>
    <n v="0"/>
    <n v="0"/>
    <n v="-12224"/>
    <n v="-12224"/>
    <n v="-122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78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3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0">
    <i>
      <x/>
    </i>
    <i>
      <x v="1"/>
    </i>
    <i>
      <x v="2"/>
    </i>
    <i>
      <x v="4"/>
    </i>
    <i>
      <x v="5"/>
    </i>
    <i>
      <x v="8"/>
    </i>
    <i>
      <x v="9"/>
    </i>
    <i>
      <x v="10"/>
    </i>
    <i>
      <x v="11"/>
    </i>
    <i>
      <x v="12"/>
    </i>
    <i>
      <x v="13"/>
    </i>
    <i>
      <x v="15"/>
    </i>
    <i>
      <x v="17"/>
    </i>
    <i>
      <x v="18"/>
    </i>
    <i>
      <x v="19"/>
    </i>
    <i>
      <x v="24"/>
    </i>
    <i>
      <x v="25"/>
    </i>
    <i>
      <x v="26"/>
    </i>
    <i>
      <x v="27"/>
    </i>
    <i>
      <x v="28"/>
    </i>
    <i>
      <x v="29"/>
    </i>
    <i>
      <x v="47"/>
    </i>
    <i>
      <x v="59"/>
    </i>
    <i>
      <x v="63"/>
    </i>
    <i>
      <x v="64"/>
    </i>
    <i>
      <x v="66"/>
    </i>
    <i>
      <x v="67"/>
    </i>
    <i>
      <x v="68"/>
    </i>
    <i>
      <x v="69"/>
    </i>
    <i t="grand">
      <x/>
    </i>
  </rowItems>
  <colFields count="1">
    <field x="-2"/>
  </colFields>
  <colItems count="4">
    <i>
      <x/>
    </i>
    <i i="1">
      <x v="1"/>
    </i>
    <i i="2">
      <x v="2"/>
    </i>
    <i i="3">
      <x v="3"/>
    </i>
  </colItems>
  <pageFields count="2">
    <pageField fld="0" hier="-1"/>
    <pageField fld="7" item="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77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4"/>
    </i>
    <i>
      <x v="26"/>
    </i>
    <i t="grand">
      <x/>
    </i>
  </rowItems>
  <colFields count="1">
    <field x="-2"/>
  </colFields>
  <colItems count="4">
    <i>
      <x/>
    </i>
    <i i="1">
      <x v="1"/>
    </i>
    <i i="2">
      <x v="2"/>
    </i>
    <i i="3">
      <x v="3"/>
    </i>
  </colItems>
  <pageFields count="2">
    <pageField fld="0" hier="-1"/>
    <pageField fld="7" item="1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0.xml><?xml version="1.0" encoding="utf-8"?>
<pivotTableDefinition xmlns="http://schemas.openxmlformats.org/spreadsheetml/2006/main" name="PivotTable68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8"/>
    </i>
    <i>
      <x v="60"/>
    </i>
    <i>
      <x v="66"/>
    </i>
    <i t="grand">
      <x/>
    </i>
  </rowItems>
  <colFields count="1">
    <field x="-2"/>
  </colFields>
  <colItems count="4">
    <i>
      <x/>
    </i>
    <i i="1">
      <x v="1"/>
    </i>
    <i i="2">
      <x v="2"/>
    </i>
    <i i="3">
      <x v="3"/>
    </i>
  </colItems>
  <pageFields count="2">
    <pageField fld="0" hier="-1"/>
    <pageField fld="7" item="10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1.xml><?xml version="1.0" encoding="utf-8"?>
<pivotTableDefinition xmlns="http://schemas.openxmlformats.org/spreadsheetml/2006/main" name="PivotTable68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28"/>
    </i>
    <i>
      <x v="50"/>
    </i>
    <i>
      <x v="58"/>
    </i>
    <i>
      <x v="60"/>
    </i>
    <i>
      <x v="66"/>
    </i>
    <i>
      <x v="67"/>
    </i>
    <i t="grand">
      <x/>
    </i>
  </rowItems>
  <colFields count="1">
    <field x="-2"/>
  </colFields>
  <colItems count="4">
    <i>
      <x/>
    </i>
    <i i="1">
      <x v="1"/>
    </i>
    <i i="2">
      <x v="2"/>
    </i>
    <i i="3">
      <x v="3"/>
    </i>
  </colItems>
  <pageFields count="2">
    <pageField fld="0" hier="-1"/>
    <pageField fld="7" item="10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2.xml><?xml version="1.0" encoding="utf-8"?>
<pivotTableDefinition xmlns="http://schemas.openxmlformats.org/spreadsheetml/2006/main" name="PivotTable67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34"/>
    </i>
    <i t="grand">
      <x/>
    </i>
  </rowItems>
  <colFields count="1">
    <field x="-2"/>
  </colFields>
  <colItems count="4">
    <i>
      <x/>
    </i>
    <i i="1">
      <x v="1"/>
    </i>
    <i i="2">
      <x v="2"/>
    </i>
    <i i="3">
      <x v="3"/>
    </i>
  </colItems>
  <pageFields count="2">
    <pageField fld="0" hier="-1"/>
    <pageField fld="7" item="10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3.xml><?xml version="1.0" encoding="utf-8"?>
<pivotTableDefinition xmlns="http://schemas.openxmlformats.org/spreadsheetml/2006/main" name="PivotTable67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35"/>
    </i>
    <i>
      <x v="54"/>
    </i>
    <i>
      <x v="66"/>
    </i>
    <i t="grand">
      <x/>
    </i>
  </rowItems>
  <colFields count="1">
    <field x="-2"/>
  </colFields>
  <colItems count="4">
    <i>
      <x/>
    </i>
    <i i="1">
      <x v="1"/>
    </i>
    <i i="2">
      <x v="2"/>
    </i>
    <i i="3">
      <x v="3"/>
    </i>
  </colItems>
  <pageFields count="2">
    <pageField fld="0" hier="-1"/>
    <pageField fld="7" item="10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4.xml><?xml version="1.0" encoding="utf-8"?>
<pivotTableDefinition xmlns="http://schemas.openxmlformats.org/spreadsheetml/2006/main" name="PivotTable67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25"/>
    </i>
    <i>
      <x v="35"/>
    </i>
    <i>
      <x v="36"/>
    </i>
    <i>
      <x v="37"/>
    </i>
    <i>
      <x v="66"/>
    </i>
    <i>
      <x v="67"/>
    </i>
    <i t="grand">
      <x/>
    </i>
  </rowItems>
  <colFields count="1">
    <field x="-2"/>
  </colFields>
  <colItems count="4">
    <i>
      <x/>
    </i>
    <i i="1">
      <x v="1"/>
    </i>
    <i i="2">
      <x v="2"/>
    </i>
    <i i="3">
      <x v="3"/>
    </i>
  </colItems>
  <pageFields count="2">
    <pageField fld="0" hier="-1"/>
    <pageField fld="7" item="10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5.xml><?xml version="1.0" encoding="utf-8"?>
<pivotTableDefinition xmlns="http://schemas.openxmlformats.org/spreadsheetml/2006/main" name="PivotTable67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38"/>
    </i>
    <i>
      <x v="47"/>
    </i>
    <i>
      <x v="60"/>
    </i>
    <i>
      <x v="66"/>
    </i>
    <i t="grand">
      <x/>
    </i>
  </rowItems>
  <colFields count="1">
    <field x="-2"/>
  </colFields>
  <colItems count="4">
    <i>
      <x/>
    </i>
    <i i="1">
      <x v="1"/>
    </i>
    <i i="2">
      <x v="2"/>
    </i>
    <i i="3">
      <x v="3"/>
    </i>
  </colItems>
  <pageFields count="2">
    <pageField fld="0" hier="-1"/>
    <pageField fld="7" item="10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6.xml><?xml version="1.0" encoding="utf-8"?>
<pivotTableDefinition xmlns="http://schemas.openxmlformats.org/spreadsheetml/2006/main" name="PivotTable67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0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7.xml><?xml version="1.0" encoding="utf-8"?>
<pivotTableDefinition xmlns="http://schemas.openxmlformats.org/spreadsheetml/2006/main" name="PivotTable67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0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8.xml><?xml version="1.0" encoding="utf-8"?>
<pivotTableDefinition xmlns="http://schemas.openxmlformats.org/spreadsheetml/2006/main" name="PivotTable67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0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9.xml><?xml version="1.0" encoding="utf-8"?>
<pivotTableDefinition xmlns="http://schemas.openxmlformats.org/spreadsheetml/2006/main" name="PivotTable67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0"/>
    </i>
    <i>
      <x v="66"/>
    </i>
    <i t="grand">
      <x/>
    </i>
  </rowItems>
  <colFields count="1">
    <field x="-2"/>
  </colFields>
  <colItems count="4">
    <i>
      <x/>
    </i>
    <i i="1">
      <x v="1"/>
    </i>
    <i i="2">
      <x v="2"/>
    </i>
    <i i="3">
      <x v="3"/>
    </i>
  </colItems>
  <pageFields count="2">
    <pageField fld="0" hier="-1"/>
    <pageField fld="7" item="10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77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0.xml><?xml version="1.0" encoding="utf-8"?>
<pivotTableDefinition xmlns="http://schemas.openxmlformats.org/spreadsheetml/2006/main" name="PivotTable67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1.xml><?xml version="1.0" encoding="utf-8"?>
<pivotTableDefinition xmlns="http://schemas.openxmlformats.org/spreadsheetml/2006/main" name="PivotTable67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2.xml><?xml version="1.0" encoding="utf-8"?>
<pivotTableDefinition xmlns="http://schemas.openxmlformats.org/spreadsheetml/2006/main" name="PivotTable66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3.xml><?xml version="1.0" encoding="utf-8"?>
<pivotTableDefinition xmlns="http://schemas.openxmlformats.org/spreadsheetml/2006/main" name="PivotTable66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4.xml><?xml version="1.0" encoding="utf-8"?>
<pivotTableDefinition xmlns="http://schemas.openxmlformats.org/spreadsheetml/2006/main" name="PivotTable66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5.xml><?xml version="1.0" encoding="utf-8"?>
<pivotTableDefinition xmlns="http://schemas.openxmlformats.org/spreadsheetml/2006/main" name="PivotTable66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6.xml><?xml version="1.0" encoding="utf-8"?>
<pivotTableDefinition xmlns="http://schemas.openxmlformats.org/spreadsheetml/2006/main" name="PivotTable66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7.xml><?xml version="1.0" encoding="utf-8"?>
<pivotTableDefinition xmlns="http://schemas.openxmlformats.org/spreadsheetml/2006/main" name="PivotTable66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6"/>
    </i>
    <i>
      <x v="66"/>
    </i>
    <i t="grand">
      <x/>
    </i>
  </rowItems>
  <colFields count="1">
    <field x="-2"/>
  </colFields>
  <colItems count="4">
    <i>
      <x/>
    </i>
    <i i="1">
      <x v="1"/>
    </i>
    <i i="2">
      <x v="2"/>
    </i>
    <i i="3">
      <x v="3"/>
    </i>
  </colItems>
  <pageFields count="2">
    <pageField fld="0" hier="-1"/>
    <pageField fld="7" item="11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8.xml><?xml version="1.0" encoding="utf-8"?>
<pivotTableDefinition xmlns="http://schemas.openxmlformats.org/spreadsheetml/2006/main" name="PivotTable66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1"/>
    </i>
    <i>
      <x v="60"/>
    </i>
    <i>
      <x v="66"/>
    </i>
    <i t="grand">
      <x/>
    </i>
  </rowItems>
  <colFields count="1">
    <field x="-2"/>
  </colFields>
  <colItems count="4">
    <i>
      <x/>
    </i>
    <i i="1">
      <x v="1"/>
    </i>
    <i i="2">
      <x v="2"/>
    </i>
    <i i="3">
      <x v="3"/>
    </i>
  </colItems>
  <pageFields count="2">
    <pageField fld="0" hier="-1"/>
    <pageField fld="7" item="11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9.xml><?xml version="1.0" encoding="utf-8"?>
<pivotTableDefinition xmlns="http://schemas.openxmlformats.org/spreadsheetml/2006/main" name="PivotTable66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1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76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5"/>
    </i>
    <i>
      <x v="66"/>
    </i>
    <i t="grand">
      <x/>
    </i>
  </rowItems>
  <colFields count="1">
    <field x="-2"/>
  </colFields>
  <colItems count="4">
    <i>
      <x/>
    </i>
    <i i="1">
      <x v="1"/>
    </i>
    <i i="2">
      <x v="2"/>
    </i>
    <i i="3">
      <x v="3"/>
    </i>
  </colItems>
  <pageFields count="2">
    <pageField fld="0" hier="-1"/>
    <pageField fld="7" item="1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0.xml><?xml version="1.0" encoding="utf-8"?>
<pivotTableDefinition xmlns="http://schemas.openxmlformats.org/spreadsheetml/2006/main" name="PivotTable66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4"/>
    </i>
    <i>
      <x v="66"/>
    </i>
    <i t="grand">
      <x/>
    </i>
  </rowItems>
  <colFields count="1">
    <field x="-2"/>
  </colFields>
  <colItems count="4">
    <i>
      <x/>
    </i>
    <i i="1">
      <x v="1"/>
    </i>
    <i i="2">
      <x v="2"/>
    </i>
    <i i="3">
      <x v="3"/>
    </i>
  </colItems>
  <pageFields count="2">
    <pageField fld="0" hier="-1"/>
    <pageField fld="7" item="12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1.xml><?xml version="1.0" encoding="utf-8"?>
<pivotTableDefinition xmlns="http://schemas.openxmlformats.org/spreadsheetml/2006/main" name="PivotTable66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2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2.xml><?xml version="1.0" encoding="utf-8"?>
<pivotTableDefinition xmlns="http://schemas.openxmlformats.org/spreadsheetml/2006/main" name="PivotTable65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2"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8">
    <i>
      <x v="31"/>
    </i>
    <i>
      <x v="32"/>
    </i>
    <i>
      <x v="38"/>
    </i>
    <i>
      <x v="47"/>
    </i>
    <i>
      <x v="51"/>
    </i>
    <i>
      <x v="60"/>
    </i>
    <i>
      <x v="66"/>
    </i>
    <i t="grand">
      <x/>
    </i>
  </rowItems>
  <colFields count="1">
    <field x="-2"/>
  </colFields>
  <colItems count="4">
    <i>
      <x/>
    </i>
    <i i="1">
      <x v="1"/>
    </i>
    <i i="2">
      <x v="2"/>
    </i>
    <i i="3">
      <x v="3"/>
    </i>
  </colItems>
  <pageFields count="2">
    <pageField fld="0" hier="-1"/>
    <pageField fld="7" item="12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3.xml><?xml version="1.0" encoding="utf-8"?>
<pivotTableDefinition xmlns="http://schemas.openxmlformats.org/spreadsheetml/2006/main" name="PivotTable65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2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4.xml><?xml version="1.0" encoding="utf-8"?>
<pivotTableDefinition xmlns="http://schemas.openxmlformats.org/spreadsheetml/2006/main" name="PivotTable65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0"/>
    </i>
    <i t="grand">
      <x/>
    </i>
  </rowItems>
  <colFields count="1">
    <field x="-2"/>
  </colFields>
  <colItems count="4">
    <i>
      <x/>
    </i>
    <i i="1">
      <x v="1"/>
    </i>
    <i i="2">
      <x v="2"/>
    </i>
    <i i="3">
      <x v="3"/>
    </i>
  </colItems>
  <pageFields count="2">
    <pageField fld="0" hier="-1"/>
    <pageField fld="7" item="12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5.xml><?xml version="1.0" encoding="utf-8"?>
<pivotTableDefinition xmlns="http://schemas.openxmlformats.org/spreadsheetml/2006/main" name="PivotTable65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8"/>
    </i>
    <i>
      <x v="66"/>
    </i>
    <i t="grand">
      <x/>
    </i>
  </rowItems>
  <colFields count="1">
    <field x="-2"/>
  </colFields>
  <colItems count="4">
    <i>
      <x/>
    </i>
    <i i="1">
      <x v="1"/>
    </i>
    <i i="2">
      <x v="2"/>
    </i>
    <i i="3">
      <x v="3"/>
    </i>
  </colItems>
  <pageFields count="2">
    <pageField fld="0" hier="-1"/>
    <pageField fld="7" item="12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6.xml><?xml version="1.0" encoding="utf-8"?>
<pivotTableDefinition xmlns="http://schemas.openxmlformats.org/spreadsheetml/2006/main" name="PivotTable65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0"/>
    </i>
    <i>
      <x v="25"/>
    </i>
    <i>
      <x v="35"/>
    </i>
    <i>
      <x v="66"/>
    </i>
    <i t="grand">
      <x/>
    </i>
  </rowItems>
  <colFields count="1">
    <field x="-2"/>
  </colFields>
  <colItems count="4">
    <i>
      <x/>
    </i>
    <i i="1">
      <x v="1"/>
    </i>
    <i i="2">
      <x v="2"/>
    </i>
    <i i="3">
      <x v="3"/>
    </i>
  </colItems>
  <pageFields count="2">
    <pageField fld="0" hier="-1"/>
    <pageField fld="7" item="12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7.xml><?xml version="1.0" encoding="utf-8"?>
<pivotTableDefinition xmlns="http://schemas.openxmlformats.org/spreadsheetml/2006/main" name="PivotTable65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64"/>
    </i>
    <i>
      <x v="66"/>
    </i>
    <i>
      <x v="68"/>
    </i>
    <i t="grand">
      <x/>
    </i>
  </rowItems>
  <colFields count="1">
    <field x="-2"/>
  </colFields>
  <colItems count="4">
    <i>
      <x/>
    </i>
    <i i="1">
      <x v="1"/>
    </i>
    <i i="2">
      <x v="2"/>
    </i>
    <i i="3">
      <x v="3"/>
    </i>
  </colItems>
  <pageFields count="2">
    <pageField fld="0" hier="-1"/>
    <pageField fld="7" item="12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8.xml><?xml version="1.0" encoding="utf-8"?>
<pivotTableDefinition xmlns="http://schemas.openxmlformats.org/spreadsheetml/2006/main" name="PivotTable65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12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9.xml><?xml version="1.0" encoding="utf-8"?>
<pivotTableDefinition xmlns="http://schemas.openxmlformats.org/spreadsheetml/2006/main" name="PivotTable65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66"/>
    </i>
    <i t="grand">
      <x/>
    </i>
  </rowItems>
  <colFields count="1">
    <field x="-2"/>
  </colFields>
  <colItems count="4">
    <i>
      <x/>
    </i>
    <i i="1">
      <x v="1"/>
    </i>
    <i i="2">
      <x v="2"/>
    </i>
    <i i="3">
      <x v="3"/>
    </i>
  </colItems>
  <pageFields count="2">
    <pageField fld="0" hier="-1"/>
    <pageField fld="7" item="12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76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0.xml><?xml version="1.0" encoding="utf-8"?>
<pivotTableDefinition xmlns="http://schemas.openxmlformats.org/spreadsheetml/2006/main" name="PivotTable65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0">
    <i>
      <x v="19"/>
    </i>
    <i>
      <x v="20"/>
    </i>
    <i>
      <x v="25"/>
    </i>
    <i>
      <x v="31"/>
    </i>
    <i>
      <x v="48"/>
    </i>
    <i>
      <x v="52"/>
    </i>
    <i>
      <x v="58"/>
    </i>
    <i>
      <x v="59"/>
    </i>
    <i>
      <x v="66"/>
    </i>
    <i t="grand">
      <x/>
    </i>
  </rowItems>
  <colFields count="1">
    <field x="-2"/>
  </colFields>
  <colItems count="4">
    <i>
      <x/>
    </i>
    <i i="1">
      <x v="1"/>
    </i>
    <i i="2">
      <x v="2"/>
    </i>
    <i i="3">
      <x v="3"/>
    </i>
  </colItems>
  <pageFields count="2">
    <pageField fld="0" hier="-1"/>
    <pageField fld="7" item="13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1.xml><?xml version="1.0" encoding="utf-8"?>
<pivotTableDefinition xmlns="http://schemas.openxmlformats.org/spreadsheetml/2006/main" name="PivotTable65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5"/>
    </i>
    <i>
      <x v="39"/>
    </i>
    <i>
      <x v="66"/>
    </i>
    <i>
      <x v="67"/>
    </i>
    <i t="grand">
      <x/>
    </i>
  </rowItems>
  <colFields count="1">
    <field x="-2"/>
  </colFields>
  <colItems count="4">
    <i>
      <x/>
    </i>
    <i i="1">
      <x v="1"/>
    </i>
    <i i="2">
      <x v="2"/>
    </i>
    <i i="3">
      <x v="3"/>
    </i>
  </colItems>
  <pageFields count="2">
    <pageField fld="0" hier="-1"/>
    <pageField fld="7" item="13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2.xml><?xml version="1.0" encoding="utf-8"?>
<pivotTableDefinition xmlns="http://schemas.openxmlformats.org/spreadsheetml/2006/main" name="PivotTable64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0"/>
    </i>
    <i>
      <x v="66"/>
    </i>
    <i t="grand">
      <x/>
    </i>
  </rowItems>
  <colFields count="1">
    <field x="-2"/>
  </colFields>
  <colItems count="4">
    <i>
      <x/>
    </i>
    <i i="1">
      <x v="1"/>
    </i>
    <i i="2">
      <x v="2"/>
    </i>
    <i i="3">
      <x v="3"/>
    </i>
  </colItems>
  <pageFields count="2">
    <pageField fld="0" hier="-1"/>
    <pageField fld="7" item="13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3.xml><?xml version="1.0" encoding="utf-8"?>
<pivotTableDefinition xmlns="http://schemas.openxmlformats.org/spreadsheetml/2006/main" name="PivotTable64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5"/>
    </i>
    <i>
      <x v="66"/>
    </i>
    <i t="grand">
      <x/>
    </i>
  </rowItems>
  <colFields count="1">
    <field x="-2"/>
  </colFields>
  <colItems count="4">
    <i>
      <x/>
    </i>
    <i i="1">
      <x v="1"/>
    </i>
    <i i="2">
      <x v="2"/>
    </i>
    <i i="3">
      <x v="3"/>
    </i>
  </colItems>
  <pageFields count="2">
    <pageField fld="0" hier="-1"/>
    <pageField fld="7" item="13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4.xml><?xml version="1.0" encoding="utf-8"?>
<pivotTableDefinition xmlns="http://schemas.openxmlformats.org/spreadsheetml/2006/main" name="PivotTable64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13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5.xml><?xml version="1.0" encoding="utf-8"?>
<pivotTableDefinition xmlns="http://schemas.openxmlformats.org/spreadsheetml/2006/main" name="PivotTable64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20"/>
    </i>
    <i t="grand">
      <x/>
    </i>
  </rowItems>
  <colFields count="1">
    <field x="-2"/>
  </colFields>
  <colItems count="4">
    <i>
      <x/>
    </i>
    <i i="1">
      <x v="1"/>
    </i>
    <i i="2">
      <x v="2"/>
    </i>
    <i i="3">
      <x v="3"/>
    </i>
  </colItems>
  <pageFields count="2">
    <pageField fld="0" hier="-1"/>
    <pageField fld="7" item="13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6.xml><?xml version="1.0" encoding="utf-8"?>
<pivotTableDefinition xmlns="http://schemas.openxmlformats.org/spreadsheetml/2006/main" name="PivotTable64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4"/>
    </i>
    <i>
      <x v="48"/>
    </i>
    <i t="grand">
      <x/>
    </i>
  </rowItems>
  <colFields count="1">
    <field x="-2"/>
  </colFields>
  <colItems count="4">
    <i>
      <x/>
    </i>
    <i i="1">
      <x v="1"/>
    </i>
    <i i="2">
      <x v="2"/>
    </i>
    <i i="3">
      <x v="3"/>
    </i>
  </colItems>
  <pageFields count="2">
    <pageField fld="0" hier="-1"/>
    <pageField fld="7" item="13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7.xml><?xml version="1.0" encoding="utf-8"?>
<pivotTableDefinition xmlns="http://schemas.openxmlformats.org/spreadsheetml/2006/main" name="PivotTable64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5"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1">
    <i>
      <x v="20"/>
    </i>
    <i>
      <x v="25"/>
    </i>
    <i>
      <x v="29"/>
    </i>
    <i>
      <x v="31"/>
    </i>
    <i>
      <x v="38"/>
    </i>
    <i>
      <x v="47"/>
    </i>
    <i>
      <x v="59"/>
    </i>
    <i>
      <x v="60"/>
    </i>
    <i>
      <x v="66"/>
    </i>
    <i>
      <x v="67"/>
    </i>
    <i t="grand">
      <x/>
    </i>
  </rowItems>
  <colFields count="1">
    <field x="-2"/>
  </colFields>
  <colItems count="4">
    <i>
      <x/>
    </i>
    <i i="1">
      <x v="1"/>
    </i>
    <i i="2">
      <x v="2"/>
    </i>
    <i i="3">
      <x v="3"/>
    </i>
  </colItems>
  <pageFields count="2">
    <pageField fld="0" hier="-1"/>
    <pageField fld="7" item="13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8.xml><?xml version="1.0" encoding="utf-8"?>
<pivotTableDefinition xmlns="http://schemas.openxmlformats.org/spreadsheetml/2006/main" name="PivotTable64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4"/>
    </i>
    <i>
      <x v="55"/>
    </i>
    <i>
      <x v="66"/>
    </i>
    <i t="grand">
      <x/>
    </i>
  </rowItems>
  <colFields count="1">
    <field x="-2"/>
  </colFields>
  <colItems count="4">
    <i>
      <x/>
    </i>
    <i i="1">
      <x v="1"/>
    </i>
    <i i="2">
      <x v="2"/>
    </i>
    <i i="3">
      <x v="3"/>
    </i>
  </colItems>
  <pageFields count="2">
    <pageField fld="0" hier="-1"/>
    <pageField fld="7" item="13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9.xml><?xml version="1.0" encoding="utf-8"?>
<pivotTableDefinition xmlns="http://schemas.openxmlformats.org/spreadsheetml/2006/main" name="PivotTable64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20"/>
    </i>
    <i>
      <x v="35"/>
    </i>
    <i>
      <x v="36"/>
    </i>
    <i>
      <x v="47"/>
    </i>
    <i>
      <x v="66"/>
    </i>
    <i t="grand">
      <x/>
    </i>
  </rowItems>
  <colFields count="1">
    <field x="-2"/>
  </colFields>
  <colItems count="4">
    <i>
      <x/>
    </i>
    <i i="1">
      <x v="1"/>
    </i>
    <i i="2">
      <x v="2"/>
    </i>
    <i i="3">
      <x v="3"/>
    </i>
  </colItems>
  <pageFields count="2">
    <pageField fld="0" hier="-1"/>
    <pageField fld="7" item="13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76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36"/>
    </i>
    <i t="grand">
      <x/>
    </i>
  </rowItems>
  <colFields count="1">
    <field x="-2"/>
  </colFields>
  <colItems count="4">
    <i>
      <x/>
    </i>
    <i i="1">
      <x v="1"/>
    </i>
    <i i="2">
      <x v="2"/>
    </i>
    <i i="3">
      <x v="3"/>
    </i>
  </colItems>
  <pageFields count="2">
    <pageField fld="0" hier="-1"/>
    <pageField fld="7" item="1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0.xml><?xml version="1.0" encoding="utf-8"?>
<pivotTableDefinition xmlns="http://schemas.openxmlformats.org/spreadsheetml/2006/main" name="PivotTable64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45"/>
    </i>
    <i>
      <x v="47"/>
    </i>
    <i>
      <x v="66"/>
    </i>
    <i>
      <x v="67"/>
    </i>
    <i>
      <x v="69"/>
    </i>
    <i t="grand">
      <x/>
    </i>
  </rowItems>
  <colFields count="1">
    <field x="-2"/>
  </colFields>
  <colItems count="4">
    <i>
      <x/>
    </i>
    <i i="1">
      <x v="1"/>
    </i>
    <i i="2">
      <x v="2"/>
    </i>
    <i i="3">
      <x v="3"/>
    </i>
  </colItems>
  <pageFields count="2">
    <pageField fld="0" hier="-1"/>
    <pageField fld="7" item="14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1.xml><?xml version="1.0" encoding="utf-8"?>
<pivotTableDefinition xmlns="http://schemas.openxmlformats.org/spreadsheetml/2006/main" name="PivotTable64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0"/>
    </i>
    <i>
      <x v="66"/>
    </i>
    <i t="grand">
      <x/>
    </i>
  </rowItems>
  <colFields count="1">
    <field x="-2"/>
  </colFields>
  <colItems count="4">
    <i>
      <x/>
    </i>
    <i i="1">
      <x v="1"/>
    </i>
    <i i="2">
      <x v="2"/>
    </i>
    <i i="3">
      <x v="3"/>
    </i>
  </colItems>
  <pageFields count="2">
    <pageField fld="0" hier="-1"/>
    <pageField fld="7" item="14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2.xml><?xml version="1.0" encoding="utf-8"?>
<pivotTableDefinition xmlns="http://schemas.openxmlformats.org/spreadsheetml/2006/main" name="PivotTable63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45"/>
    </i>
    <i>
      <x v="46"/>
    </i>
    <i>
      <x v="47"/>
    </i>
    <i>
      <x v="60"/>
    </i>
    <i>
      <x v="66"/>
    </i>
    <i>
      <x v="67"/>
    </i>
    <i t="grand">
      <x/>
    </i>
  </rowItems>
  <colFields count="1">
    <field x="-2"/>
  </colFields>
  <colItems count="4">
    <i>
      <x/>
    </i>
    <i i="1">
      <x v="1"/>
    </i>
    <i i="2">
      <x v="2"/>
    </i>
    <i i="3">
      <x v="3"/>
    </i>
  </colItems>
  <pageFields count="2">
    <pageField fld="0" hier="-1"/>
    <pageField fld="7" item="14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3.xml><?xml version="1.0" encoding="utf-8"?>
<pivotTableDefinition xmlns="http://schemas.openxmlformats.org/spreadsheetml/2006/main" name="PivotTable63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0"/>
    </i>
    <i t="grand">
      <x/>
    </i>
  </rowItems>
  <colFields count="1">
    <field x="-2"/>
  </colFields>
  <colItems count="4">
    <i>
      <x/>
    </i>
    <i i="1">
      <x v="1"/>
    </i>
    <i i="2">
      <x v="2"/>
    </i>
    <i i="3">
      <x v="3"/>
    </i>
  </colItems>
  <pageFields count="2">
    <pageField fld="0" hier="-1"/>
    <pageField fld="7" item="14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4.xml><?xml version="1.0" encoding="utf-8"?>
<pivotTableDefinition xmlns="http://schemas.openxmlformats.org/spreadsheetml/2006/main" name="PivotTable63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50"/>
    </i>
    <i>
      <x v="55"/>
    </i>
    <i>
      <x v="58"/>
    </i>
    <i>
      <x v="59"/>
    </i>
    <i>
      <x v="66"/>
    </i>
    <i t="grand">
      <x/>
    </i>
  </rowItems>
  <colFields count="1">
    <field x="-2"/>
  </colFields>
  <colItems count="4">
    <i>
      <x/>
    </i>
    <i i="1">
      <x v="1"/>
    </i>
    <i i="2">
      <x v="2"/>
    </i>
    <i i="3">
      <x v="3"/>
    </i>
  </colItems>
  <pageFields count="2">
    <pageField fld="0" hier="-1"/>
    <pageField fld="7" item="14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5.xml><?xml version="1.0" encoding="utf-8"?>
<pivotTableDefinition xmlns="http://schemas.openxmlformats.org/spreadsheetml/2006/main" name="PivotTable63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8"/>
    </i>
    <i>
      <x v="50"/>
    </i>
    <i>
      <x v="58"/>
    </i>
    <i>
      <x v="66"/>
    </i>
    <i t="grand">
      <x/>
    </i>
  </rowItems>
  <colFields count="1">
    <field x="-2"/>
  </colFields>
  <colItems count="4">
    <i>
      <x/>
    </i>
    <i i="1">
      <x v="1"/>
    </i>
    <i i="2">
      <x v="2"/>
    </i>
    <i i="3">
      <x v="3"/>
    </i>
  </colItems>
  <pageFields count="2">
    <pageField fld="0" hier="-1"/>
    <pageField fld="7" item="14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6.xml><?xml version="1.0" encoding="utf-8"?>
<pivotTableDefinition xmlns="http://schemas.openxmlformats.org/spreadsheetml/2006/main" name="PivotTable63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4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7.xml><?xml version="1.0" encoding="utf-8"?>
<pivotTableDefinition xmlns="http://schemas.openxmlformats.org/spreadsheetml/2006/main" name="PivotTable63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5"/>
    </i>
    <i>
      <x v="66"/>
    </i>
    <i t="grand">
      <x/>
    </i>
  </rowItems>
  <colFields count="1">
    <field x="-2"/>
  </colFields>
  <colItems count="4">
    <i>
      <x/>
    </i>
    <i i="1">
      <x v="1"/>
    </i>
    <i i="2">
      <x v="2"/>
    </i>
    <i i="3">
      <x v="3"/>
    </i>
  </colItems>
  <pageFields count="2">
    <pageField fld="0" hier="-1"/>
    <pageField fld="7" item="14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8.xml><?xml version="1.0" encoding="utf-8"?>
<pivotTableDefinition xmlns="http://schemas.openxmlformats.org/spreadsheetml/2006/main" name="PivotTable63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5"/>
    </i>
    <i>
      <x v="66"/>
    </i>
    <i t="grand">
      <x/>
    </i>
  </rowItems>
  <colFields count="1">
    <field x="-2"/>
  </colFields>
  <colItems count="4">
    <i>
      <x/>
    </i>
    <i i="1">
      <x v="1"/>
    </i>
    <i i="2">
      <x v="2"/>
    </i>
    <i i="3">
      <x v="3"/>
    </i>
  </colItems>
  <pageFields count="2">
    <pageField fld="0" hier="-1"/>
    <pageField fld="7" item="14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9.xml><?xml version="1.0" encoding="utf-8"?>
<pivotTableDefinition xmlns="http://schemas.openxmlformats.org/spreadsheetml/2006/main" name="PivotTable63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8"/>
    </i>
    <i>
      <x v="52"/>
    </i>
    <i>
      <x v="66"/>
    </i>
    <i t="grand">
      <x/>
    </i>
  </rowItems>
  <colFields count="1">
    <field x="-2"/>
  </colFields>
  <colItems count="4">
    <i>
      <x/>
    </i>
    <i i="1">
      <x v="1"/>
    </i>
    <i i="2">
      <x v="2"/>
    </i>
    <i i="3">
      <x v="3"/>
    </i>
  </colItems>
  <pageFields count="2">
    <pageField fld="0" hier="-1"/>
    <pageField fld="7" item="14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76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0.xml><?xml version="1.0" encoding="utf-8"?>
<pivotTableDefinition xmlns="http://schemas.openxmlformats.org/spreadsheetml/2006/main" name="PivotTable63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1"/>
    </i>
    <i t="grand">
      <x/>
    </i>
  </rowItems>
  <colFields count="1">
    <field x="-2"/>
  </colFields>
  <colItems count="4">
    <i>
      <x/>
    </i>
    <i i="1">
      <x v="1"/>
    </i>
    <i i="2">
      <x v="2"/>
    </i>
    <i i="3">
      <x v="3"/>
    </i>
  </colItems>
  <pageFields count="2">
    <pageField fld="0" hier="-1"/>
    <pageField fld="7" item="15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1.xml><?xml version="1.0" encoding="utf-8"?>
<pivotTableDefinition xmlns="http://schemas.openxmlformats.org/spreadsheetml/2006/main" name="PivotTable63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4"/>
    </i>
    <i>
      <x v="66"/>
    </i>
    <i t="grand">
      <x/>
    </i>
  </rowItems>
  <colFields count="1">
    <field x="-2"/>
  </colFields>
  <colItems count="4">
    <i>
      <x/>
    </i>
    <i i="1">
      <x v="1"/>
    </i>
    <i i="2">
      <x v="2"/>
    </i>
    <i i="3">
      <x v="3"/>
    </i>
  </colItems>
  <pageFields count="2">
    <pageField fld="0" hier="-1"/>
    <pageField fld="7" item="15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2.xml><?xml version="1.0" encoding="utf-8"?>
<pivotTableDefinition xmlns="http://schemas.openxmlformats.org/spreadsheetml/2006/main" name="PivotTable62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5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3.xml><?xml version="1.0" encoding="utf-8"?>
<pivotTableDefinition xmlns="http://schemas.openxmlformats.org/spreadsheetml/2006/main" name="PivotTable62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8"/>
    </i>
    <i>
      <x v="66"/>
    </i>
    <i t="grand">
      <x/>
    </i>
  </rowItems>
  <colFields count="1">
    <field x="-2"/>
  </colFields>
  <colItems count="4">
    <i>
      <x/>
    </i>
    <i i="1">
      <x v="1"/>
    </i>
    <i i="2">
      <x v="2"/>
    </i>
    <i i="3">
      <x v="3"/>
    </i>
  </colItems>
  <pageFields count="2">
    <pageField fld="0" hier="-1"/>
    <pageField fld="7" item="15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4.xml><?xml version="1.0" encoding="utf-8"?>
<pivotTableDefinition xmlns="http://schemas.openxmlformats.org/spreadsheetml/2006/main" name="PivotTable62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8"/>
    </i>
    <i>
      <x v="62"/>
    </i>
    <i t="grand">
      <x/>
    </i>
  </rowItems>
  <colFields count="1">
    <field x="-2"/>
  </colFields>
  <colItems count="4">
    <i>
      <x/>
    </i>
    <i i="1">
      <x v="1"/>
    </i>
    <i i="2">
      <x v="2"/>
    </i>
    <i i="3">
      <x v="3"/>
    </i>
  </colItems>
  <pageFields count="2">
    <pageField fld="0" hier="-1"/>
    <pageField fld="7" item="15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5.xml><?xml version="1.0" encoding="utf-8"?>
<pivotTableDefinition xmlns="http://schemas.openxmlformats.org/spreadsheetml/2006/main" name="PivotTable62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63"/>
    </i>
    <i t="grand">
      <x/>
    </i>
  </rowItems>
  <colFields count="1">
    <field x="-2"/>
  </colFields>
  <colItems count="4">
    <i>
      <x/>
    </i>
    <i i="1">
      <x v="1"/>
    </i>
    <i i="2">
      <x v="2"/>
    </i>
    <i i="3">
      <x v="3"/>
    </i>
  </colItems>
  <pageFields count="2">
    <pageField fld="0" hier="-1"/>
    <pageField fld="7" item="15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6.xml><?xml version="1.0" encoding="utf-8"?>
<pivotTableDefinition xmlns="http://schemas.openxmlformats.org/spreadsheetml/2006/main" name="PivotTable62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5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7.xml><?xml version="1.0" encoding="utf-8"?>
<pivotTableDefinition xmlns="http://schemas.openxmlformats.org/spreadsheetml/2006/main" name="PivotTable62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5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8.xml><?xml version="1.0" encoding="utf-8"?>
<pivotTableDefinition xmlns="http://schemas.openxmlformats.org/spreadsheetml/2006/main" name="PivotTable62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9"/>
    </i>
    <i>
      <x v="66"/>
    </i>
    <i t="grand">
      <x/>
    </i>
  </rowItems>
  <colFields count="1">
    <field x="-2"/>
  </colFields>
  <colItems count="4">
    <i>
      <x/>
    </i>
    <i i="1">
      <x v="1"/>
    </i>
    <i i="2">
      <x v="2"/>
    </i>
    <i i="3">
      <x v="3"/>
    </i>
  </colItems>
  <pageFields count="2">
    <pageField fld="0" hier="-1"/>
    <pageField fld="7" item="15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9.xml><?xml version="1.0" encoding="utf-8"?>
<pivotTableDefinition xmlns="http://schemas.openxmlformats.org/spreadsheetml/2006/main" name="PivotTable62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4"/>
    </i>
    <i>
      <x v="66"/>
    </i>
    <i t="grand">
      <x/>
    </i>
  </rowItems>
  <colFields count="1">
    <field x="-2"/>
  </colFields>
  <colItems count="4">
    <i>
      <x/>
    </i>
    <i i="1">
      <x v="1"/>
    </i>
    <i i="2">
      <x v="2"/>
    </i>
    <i i="3">
      <x v="3"/>
    </i>
  </colItems>
  <pageFields count="2">
    <pageField fld="0" hier="-1"/>
    <pageField fld="7" item="15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PivotTable76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6"/>
    </i>
    <i>
      <x v="17"/>
    </i>
    <i>
      <x v="19"/>
    </i>
    <i>
      <x v="20"/>
    </i>
    <i>
      <x v="21"/>
    </i>
    <i t="grand">
      <x/>
    </i>
  </rowItems>
  <colFields count="1">
    <field x="-2"/>
  </colFields>
  <colItems count="4">
    <i>
      <x/>
    </i>
    <i i="1">
      <x v="1"/>
    </i>
    <i i="2">
      <x v="2"/>
    </i>
    <i i="3">
      <x v="3"/>
    </i>
  </colItems>
  <pageFields count="2">
    <pageField fld="0" hier="-1"/>
    <pageField fld="7" item="1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0.xml><?xml version="1.0" encoding="utf-8"?>
<pivotTableDefinition xmlns="http://schemas.openxmlformats.org/spreadsheetml/2006/main" name="PivotTable62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5"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1">
    <i>
      <x v="19"/>
    </i>
    <i>
      <x v="20"/>
    </i>
    <i>
      <x v="21"/>
    </i>
    <i>
      <x v="31"/>
    </i>
    <i>
      <x v="41"/>
    </i>
    <i>
      <x v="42"/>
    </i>
    <i>
      <x v="43"/>
    </i>
    <i>
      <x v="44"/>
    </i>
    <i>
      <x v="63"/>
    </i>
    <i>
      <x v="66"/>
    </i>
    <i t="grand">
      <x/>
    </i>
  </rowItems>
  <colFields count="1">
    <field x="-2"/>
  </colFields>
  <colItems count="4">
    <i>
      <x/>
    </i>
    <i i="1">
      <x v="1"/>
    </i>
    <i i="2">
      <x v="2"/>
    </i>
    <i i="3">
      <x v="3"/>
    </i>
  </colItems>
  <pageFields count="2">
    <pageField fld="0" hier="-1"/>
    <pageField fld="7" item="16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1.xml><?xml version="1.0" encoding="utf-8"?>
<pivotTableDefinition xmlns="http://schemas.openxmlformats.org/spreadsheetml/2006/main" name="PivotTable62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38"/>
    </i>
    <i>
      <x v="47"/>
    </i>
    <i>
      <x v="60"/>
    </i>
    <i>
      <x v="66"/>
    </i>
    <i t="grand">
      <x/>
    </i>
  </rowItems>
  <colFields count="1">
    <field x="-2"/>
  </colFields>
  <colItems count="4">
    <i>
      <x/>
    </i>
    <i i="1">
      <x v="1"/>
    </i>
    <i i="2">
      <x v="2"/>
    </i>
    <i i="3">
      <x v="3"/>
    </i>
  </colItems>
  <pageFields count="2">
    <pageField fld="0" hier="-1"/>
    <pageField fld="7" item="16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2.xml><?xml version="1.0" encoding="utf-8"?>
<pivotTableDefinition xmlns="http://schemas.openxmlformats.org/spreadsheetml/2006/main" name="PivotTable61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41"/>
    </i>
    <i>
      <x v="66"/>
    </i>
    <i t="grand">
      <x/>
    </i>
  </rowItems>
  <colFields count="1">
    <field x="-2"/>
  </colFields>
  <colItems count="4">
    <i>
      <x/>
    </i>
    <i i="1">
      <x v="1"/>
    </i>
    <i i="2">
      <x v="2"/>
    </i>
    <i i="3">
      <x v="3"/>
    </i>
  </colItems>
  <pageFields count="2">
    <pageField fld="0" hier="-1"/>
    <pageField fld="7" item="16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3.xml><?xml version="1.0" encoding="utf-8"?>
<pivotTableDefinition xmlns="http://schemas.openxmlformats.org/spreadsheetml/2006/main" name="PivotTable61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1"/>
    </i>
    <i>
      <x v="41"/>
    </i>
    <i>
      <x v="42"/>
    </i>
    <i t="grand">
      <x/>
    </i>
  </rowItems>
  <colFields count="1">
    <field x="-2"/>
  </colFields>
  <colItems count="4">
    <i>
      <x/>
    </i>
    <i i="1">
      <x v="1"/>
    </i>
    <i i="2">
      <x v="2"/>
    </i>
    <i i="3">
      <x v="3"/>
    </i>
  </colItems>
  <pageFields count="2">
    <pageField fld="0" hier="-1"/>
    <pageField fld="7" item="16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4.xml><?xml version="1.0" encoding="utf-8"?>
<pivotTableDefinition xmlns="http://schemas.openxmlformats.org/spreadsheetml/2006/main" name="PivotTable61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1"/>
    </i>
    <i>
      <x v="22"/>
    </i>
    <i>
      <x v="66"/>
    </i>
    <i t="grand">
      <x/>
    </i>
  </rowItems>
  <colFields count="1">
    <field x="-2"/>
  </colFields>
  <colItems count="4">
    <i>
      <x/>
    </i>
    <i i="1">
      <x v="1"/>
    </i>
    <i i="2">
      <x v="2"/>
    </i>
    <i i="3">
      <x v="3"/>
    </i>
  </colItems>
  <pageFields count="2">
    <pageField fld="0" hier="-1"/>
    <pageField fld="7" item="16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5.xml><?xml version="1.0" encoding="utf-8"?>
<pivotTableDefinition xmlns="http://schemas.openxmlformats.org/spreadsheetml/2006/main" name="PivotTable61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48"/>
    </i>
    <i>
      <x v="66"/>
    </i>
    <i t="grand">
      <x/>
    </i>
  </rowItems>
  <colFields count="1">
    <field x="-2"/>
  </colFields>
  <colItems count="4">
    <i>
      <x/>
    </i>
    <i i="1">
      <x v="1"/>
    </i>
    <i i="2">
      <x v="2"/>
    </i>
    <i i="3">
      <x v="3"/>
    </i>
  </colItems>
  <pageFields count="2">
    <pageField fld="0" hier="-1"/>
    <pageField fld="7" item="16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6.xml><?xml version="1.0" encoding="utf-8"?>
<pivotTableDefinition xmlns="http://schemas.openxmlformats.org/spreadsheetml/2006/main" name="PivotTable61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8"/>
    </i>
    <i>
      <x v="66"/>
    </i>
    <i t="grand">
      <x/>
    </i>
  </rowItems>
  <colFields count="1">
    <field x="-2"/>
  </colFields>
  <colItems count="4">
    <i>
      <x/>
    </i>
    <i i="1">
      <x v="1"/>
    </i>
    <i i="2">
      <x v="2"/>
    </i>
    <i i="3">
      <x v="3"/>
    </i>
  </colItems>
  <pageFields count="2">
    <pageField fld="0" hier="-1"/>
    <pageField fld="7" item="16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7.xml><?xml version="1.0" encoding="utf-8"?>
<pivotTableDefinition xmlns="http://schemas.openxmlformats.org/spreadsheetml/2006/main" name="PivotTable61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16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8.xml><?xml version="1.0" encoding="utf-8"?>
<pivotTableDefinition xmlns="http://schemas.openxmlformats.org/spreadsheetml/2006/main" name="PivotTable61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46"/>
    </i>
    <i>
      <x v="47"/>
    </i>
    <i>
      <x v="58"/>
    </i>
    <i>
      <x v="60"/>
    </i>
    <i t="grand">
      <x/>
    </i>
  </rowItems>
  <colFields count="1">
    <field x="-2"/>
  </colFields>
  <colItems count="4">
    <i>
      <x/>
    </i>
    <i i="1">
      <x v="1"/>
    </i>
    <i i="2">
      <x v="2"/>
    </i>
    <i i="3">
      <x v="3"/>
    </i>
  </colItems>
  <pageFields count="2">
    <pageField fld="0" hier="-1"/>
    <pageField fld="7" item="16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9.xml><?xml version="1.0" encoding="utf-8"?>
<pivotTableDefinition xmlns="http://schemas.openxmlformats.org/spreadsheetml/2006/main" name="PivotTable61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66"/>
    </i>
    <i t="grand">
      <x/>
    </i>
  </rowItems>
  <colFields count="1">
    <field x="-2"/>
  </colFields>
  <colItems count="4">
    <i>
      <x/>
    </i>
    <i i="1">
      <x v="1"/>
    </i>
    <i i="2">
      <x v="2"/>
    </i>
    <i i="3">
      <x v="3"/>
    </i>
  </colItems>
  <pageFields count="2">
    <pageField fld="0" hier="-1"/>
    <pageField fld="7" item="16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PivotTable76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1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0.xml><?xml version="1.0" encoding="utf-8"?>
<pivotTableDefinition xmlns="http://schemas.openxmlformats.org/spreadsheetml/2006/main" name="PivotTable61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6"/>
    </i>
    <i>
      <x v="41"/>
    </i>
    <i>
      <x v="66"/>
    </i>
    <i t="grand">
      <x/>
    </i>
  </rowItems>
  <colFields count="1">
    <field x="-2"/>
  </colFields>
  <colItems count="4">
    <i>
      <x/>
    </i>
    <i i="1">
      <x v="1"/>
    </i>
    <i i="2">
      <x v="2"/>
    </i>
    <i i="3">
      <x v="3"/>
    </i>
  </colItems>
  <pageFields count="2">
    <pageField fld="0" hier="-1"/>
    <pageField fld="7" item="17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1.xml><?xml version="1.0" encoding="utf-8"?>
<pivotTableDefinition xmlns="http://schemas.openxmlformats.org/spreadsheetml/2006/main" name="PivotTable61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3"/>
    </i>
    <i>
      <x v="66"/>
    </i>
    <i t="grand">
      <x/>
    </i>
  </rowItems>
  <colFields count="1">
    <field x="-2"/>
  </colFields>
  <colItems count="4">
    <i>
      <x/>
    </i>
    <i i="1">
      <x v="1"/>
    </i>
    <i i="2">
      <x v="2"/>
    </i>
    <i i="3">
      <x v="3"/>
    </i>
  </colItems>
  <pageFields count="2">
    <pageField fld="0" hier="-1"/>
    <pageField fld="7" item="17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2.xml><?xml version="1.0" encoding="utf-8"?>
<pivotTableDefinition xmlns="http://schemas.openxmlformats.org/spreadsheetml/2006/main" name="PivotTable60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2"/>
    </i>
    <i>
      <x v="66"/>
    </i>
    <i t="grand">
      <x/>
    </i>
  </rowItems>
  <colFields count="1">
    <field x="-2"/>
  </colFields>
  <colItems count="4">
    <i>
      <x/>
    </i>
    <i i="1">
      <x v="1"/>
    </i>
    <i i="2">
      <x v="2"/>
    </i>
    <i i="3">
      <x v="3"/>
    </i>
  </colItems>
  <pageFields count="2">
    <pageField fld="0" hier="-1"/>
    <pageField fld="7" item="17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3.xml><?xml version="1.0" encoding="utf-8"?>
<pivotTableDefinition xmlns="http://schemas.openxmlformats.org/spreadsheetml/2006/main" name="PivotTable60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8"/>
    </i>
    <i>
      <x v="66"/>
    </i>
    <i t="grand">
      <x/>
    </i>
  </rowItems>
  <colFields count="1">
    <field x="-2"/>
  </colFields>
  <colItems count="4">
    <i>
      <x/>
    </i>
    <i i="1">
      <x v="1"/>
    </i>
    <i i="2">
      <x v="2"/>
    </i>
    <i i="3">
      <x v="3"/>
    </i>
  </colItems>
  <pageFields count="2">
    <pageField fld="0" hier="-1"/>
    <pageField fld="7" item="17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4.xml><?xml version="1.0" encoding="utf-8"?>
<pivotTableDefinition xmlns="http://schemas.openxmlformats.org/spreadsheetml/2006/main" name="PivotTable60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6"/>
    </i>
    <i>
      <x v="66"/>
    </i>
    <i t="grand">
      <x/>
    </i>
  </rowItems>
  <colFields count="1">
    <field x="-2"/>
  </colFields>
  <colItems count="4">
    <i>
      <x/>
    </i>
    <i i="1">
      <x v="1"/>
    </i>
    <i i="2">
      <x v="2"/>
    </i>
    <i i="3">
      <x v="3"/>
    </i>
  </colItems>
  <pageFields count="2">
    <pageField fld="0" hier="-1"/>
    <pageField fld="7" item="17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5.xml><?xml version="1.0" encoding="utf-8"?>
<pivotTableDefinition xmlns="http://schemas.openxmlformats.org/spreadsheetml/2006/main" name="PivotTable60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19"/>
    </i>
    <i>
      <x v="20"/>
    </i>
    <i>
      <x v="64"/>
    </i>
    <i>
      <x v="65"/>
    </i>
    <i>
      <x v="68"/>
    </i>
    <i>
      <x v="69"/>
    </i>
    <i t="grand">
      <x/>
    </i>
  </rowItems>
  <colFields count="1">
    <field x="-2"/>
  </colFields>
  <colItems count="4">
    <i>
      <x/>
    </i>
    <i i="1">
      <x v="1"/>
    </i>
    <i i="2">
      <x v="2"/>
    </i>
    <i i="3">
      <x v="3"/>
    </i>
  </colItems>
  <pageFields count="2">
    <pageField fld="0" hier="-1"/>
    <pageField fld="7" item="17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6.xml><?xml version="1.0" encoding="utf-8"?>
<pivotTableDefinition xmlns="http://schemas.openxmlformats.org/spreadsheetml/2006/main" name="PivotTable60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2"/>
    </i>
    <i>
      <x v="23"/>
    </i>
    <i>
      <x v="66"/>
    </i>
    <i t="grand">
      <x/>
    </i>
  </rowItems>
  <colFields count="1">
    <field x="-2"/>
  </colFields>
  <colItems count="4">
    <i>
      <x/>
    </i>
    <i i="1">
      <x v="1"/>
    </i>
    <i i="2">
      <x v="2"/>
    </i>
    <i i="3">
      <x v="3"/>
    </i>
  </colItems>
  <pageFields count="2">
    <pageField fld="0" hier="-1"/>
    <pageField fld="7" item="17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7.xml><?xml version="1.0" encoding="utf-8"?>
<pivotTableDefinition xmlns="http://schemas.openxmlformats.org/spreadsheetml/2006/main" name="PivotTable60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19"/>
    </i>
    <i>
      <x v="20"/>
    </i>
    <i>
      <x v="22"/>
    </i>
    <i>
      <x v="23"/>
    </i>
    <i>
      <x v="38"/>
    </i>
    <i>
      <x v="66"/>
    </i>
    <i t="grand">
      <x/>
    </i>
  </rowItems>
  <colFields count="1">
    <field x="-2"/>
  </colFields>
  <colItems count="4">
    <i>
      <x/>
    </i>
    <i i="1">
      <x v="1"/>
    </i>
    <i i="2">
      <x v="2"/>
    </i>
    <i i="3">
      <x v="3"/>
    </i>
  </colItems>
  <pageFields count="2">
    <pageField fld="0" hier="-1"/>
    <pageField fld="7" item="17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8.xml><?xml version="1.0" encoding="utf-8"?>
<pivotTableDefinition xmlns="http://schemas.openxmlformats.org/spreadsheetml/2006/main" name="PivotTable60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23"/>
    </i>
    <i t="grand">
      <x/>
    </i>
  </rowItems>
  <colFields count="1">
    <field x="-2"/>
  </colFields>
  <colItems count="4">
    <i>
      <x/>
    </i>
    <i i="1">
      <x v="1"/>
    </i>
    <i i="2">
      <x v="2"/>
    </i>
    <i i="3">
      <x v="3"/>
    </i>
  </colItems>
  <pageFields count="2">
    <pageField fld="0" hier="-1"/>
    <pageField fld="7" item="17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9.xml><?xml version="1.0" encoding="utf-8"?>
<pivotTableDefinition xmlns="http://schemas.openxmlformats.org/spreadsheetml/2006/main" name="PivotTable60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3"/>
    </i>
    <i>
      <x v="66"/>
    </i>
    <i t="grand">
      <x/>
    </i>
  </rowItems>
  <colFields count="1">
    <field x="-2"/>
  </colFields>
  <colItems count="4">
    <i>
      <x/>
    </i>
    <i i="1">
      <x v="1"/>
    </i>
    <i i="2">
      <x v="2"/>
    </i>
    <i i="3">
      <x v="3"/>
    </i>
  </colItems>
  <pageFields count="2">
    <pageField fld="0" hier="-1"/>
    <pageField fld="7" item="17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PivotTable76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18"/>
    </i>
    <i>
      <x v="19"/>
    </i>
    <i>
      <x v="20"/>
    </i>
    <i>
      <x v="21"/>
    </i>
    <i>
      <x v="22"/>
    </i>
    <i>
      <x v="23"/>
    </i>
    <i t="grand">
      <x/>
    </i>
  </rowItems>
  <colFields count="1">
    <field x="-2"/>
  </colFields>
  <colItems count="4">
    <i>
      <x/>
    </i>
    <i i="1">
      <x v="1"/>
    </i>
    <i i="2">
      <x v="2"/>
    </i>
    <i i="3">
      <x v="3"/>
    </i>
  </colItems>
  <pageFields count="2">
    <pageField fld="0" hier="-1"/>
    <pageField fld="7" item="1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0.xml><?xml version="1.0" encoding="utf-8"?>
<pivotTableDefinition xmlns="http://schemas.openxmlformats.org/spreadsheetml/2006/main" name="PivotTable60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3"/>
    </i>
    <i>
      <x v="66"/>
    </i>
    <i t="grand">
      <x/>
    </i>
  </rowItems>
  <colFields count="1">
    <field x="-2"/>
  </colFields>
  <colItems count="4">
    <i>
      <x/>
    </i>
    <i i="1">
      <x v="1"/>
    </i>
    <i i="2">
      <x v="2"/>
    </i>
    <i i="3">
      <x v="3"/>
    </i>
  </colItems>
  <pageFields count="2">
    <pageField fld="0" hier="-1"/>
    <pageField fld="7" item="18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1.xml><?xml version="1.0" encoding="utf-8"?>
<pivotTableDefinition xmlns="http://schemas.openxmlformats.org/spreadsheetml/2006/main" name="PivotTable60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3"/>
    </i>
    <i>
      <x v="66"/>
    </i>
    <i t="grand">
      <x/>
    </i>
  </rowItems>
  <colFields count="1">
    <field x="-2"/>
  </colFields>
  <colItems count="4">
    <i>
      <x/>
    </i>
    <i i="1">
      <x v="1"/>
    </i>
    <i i="2">
      <x v="2"/>
    </i>
    <i i="3">
      <x v="3"/>
    </i>
  </colItems>
  <pageFields count="2">
    <pageField fld="0" hier="-1"/>
    <pageField fld="7" item="18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2.xml><?xml version="1.0" encoding="utf-8"?>
<pivotTableDefinition xmlns="http://schemas.openxmlformats.org/spreadsheetml/2006/main" name="PivotTable59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2"/>
    </i>
    <i>
      <x v="23"/>
    </i>
    <i>
      <x v="66"/>
    </i>
    <i t="grand">
      <x/>
    </i>
  </rowItems>
  <colFields count="1">
    <field x="-2"/>
  </colFields>
  <colItems count="4">
    <i>
      <x/>
    </i>
    <i i="1">
      <x v="1"/>
    </i>
    <i i="2">
      <x v="2"/>
    </i>
    <i i="3">
      <x v="3"/>
    </i>
  </colItems>
  <pageFields count="2">
    <pageField fld="0" hier="-1"/>
    <pageField fld="7" item="18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3.xml><?xml version="1.0" encoding="utf-8"?>
<pivotTableDefinition xmlns="http://schemas.openxmlformats.org/spreadsheetml/2006/main" name="PivotTable59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23"/>
    </i>
    <i t="grand">
      <x/>
    </i>
  </rowItems>
  <colFields count="1">
    <field x="-2"/>
  </colFields>
  <colItems count="4">
    <i>
      <x/>
    </i>
    <i i="1">
      <x v="1"/>
    </i>
    <i i="2">
      <x v="2"/>
    </i>
    <i i="3">
      <x v="3"/>
    </i>
  </colItems>
  <pageFields count="2">
    <pageField fld="0" hier="-1"/>
    <pageField fld="7" item="18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4.xml><?xml version="1.0" encoding="utf-8"?>
<pivotTableDefinition xmlns="http://schemas.openxmlformats.org/spreadsheetml/2006/main" name="PivotTable59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2"/>
    </i>
    <i>
      <x v="23"/>
    </i>
    <i t="grand">
      <x/>
    </i>
  </rowItems>
  <colFields count="1">
    <field x="-2"/>
  </colFields>
  <colItems count="4">
    <i>
      <x/>
    </i>
    <i i="1">
      <x v="1"/>
    </i>
    <i i="2">
      <x v="2"/>
    </i>
    <i i="3">
      <x v="3"/>
    </i>
  </colItems>
  <pageFields count="2">
    <pageField fld="0" hier="-1"/>
    <pageField fld="7" item="18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5.xml><?xml version="1.0" encoding="utf-8"?>
<pivotTableDefinition xmlns="http://schemas.openxmlformats.org/spreadsheetml/2006/main" name="PivotTable59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1"/>
    </i>
    <i>
      <x v="23"/>
    </i>
    <i>
      <x v="66"/>
    </i>
    <i t="grand">
      <x/>
    </i>
  </rowItems>
  <colFields count="1">
    <field x="-2"/>
  </colFields>
  <colItems count="4">
    <i>
      <x/>
    </i>
    <i i="1">
      <x v="1"/>
    </i>
    <i i="2">
      <x v="2"/>
    </i>
    <i i="3">
      <x v="3"/>
    </i>
  </colItems>
  <pageFields count="2">
    <pageField fld="0" hier="-1"/>
    <pageField fld="7" item="18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6.xml><?xml version="1.0" encoding="utf-8"?>
<pivotTableDefinition xmlns="http://schemas.openxmlformats.org/spreadsheetml/2006/main" name="PivotTable59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3"/>
    </i>
    <i>
      <x v="66"/>
    </i>
    <i t="grand">
      <x/>
    </i>
  </rowItems>
  <colFields count="1">
    <field x="-2"/>
  </colFields>
  <colItems count="4">
    <i>
      <x/>
    </i>
    <i i="1">
      <x v="1"/>
    </i>
    <i i="2">
      <x v="2"/>
    </i>
    <i i="3">
      <x v="3"/>
    </i>
  </colItems>
  <pageFields count="2">
    <pageField fld="0" hier="-1"/>
    <pageField fld="7" item="18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7.xml><?xml version="1.0" encoding="utf-8"?>
<pivotTableDefinition xmlns="http://schemas.openxmlformats.org/spreadsheetml/2006/main" name="PivotTable59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23"/>
    </i>
    <i>
      <x v="66"/>
    </i>
    <i t="grand">
      <x/>
    </i>
  </rowItems>
  <colFields count="1">
    <field x="-2"/>
  </colFields>
  <colItems count="4">
    <i>
      <x/>
    </i>
    <i i="1">
      <x v="1"/>
    </i>
    <i i="2">
      <x v="2"/>
    </i>
    <i i="3">
      <x v="3"/>
    </i>
  </colItems>
  <pageFields count="2">
    <pageField fld="0" hier="-1"/>
    <pageField fld="7" item="18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8.xml><?xml version="1.0" encoding="utf-8"?>
<pivotTableDefinition xmlns="http://schemas.openxmlformats.org/spreadsheetml/2006/main" name="PivotTable59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2"/>
    </i>
    <i>
      <x v="23"/>
    </i>
    <i>
      <x v="66"/>
    </i>
    <i t="grand">
      <x/>
    </i>
  </rowItems>
  <colFields count="1">
    <field x="-2"/>
  </colFields>
  <colItems count="4">
    <i>
      <x/>
    </i>
    <i i="1">
      <x v="1"/>
    </i>
    <i i="2">
      <x v="2"/>
    </i>
    <i i="3">
      <x v="3"/>
    </i>
  </colItems>
  <pageFields count="2">
    <pageField fld="0" hier="-1"/>
    <pageField fld="7" item="18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9.xml><?xml version="1.0" encoding="utf-8"?>
<pivotTableDefinition xmlns="http://schemas.openxmlformats.org/spreadsheetml/2006/main" name="PivotTable59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3"/>
    </i>
    <i t="grand">
      <x/>
    </i>
  </rowItems>
  <colFields count="1">
    <field x="-2"/>
  </colFields>
  <colItems count="4">
    <i>
      <x/>
    </i>
    <i i="1">
      <x v="1"/>
    </i>
    <i i="2">
      <x v="2"/>
    </i>
    <i i="3">
      <x v="3"/>
    </i>
  </colItems>
  <pageFields count="2">
    <pageField fld="0" hier="-1"/>
    <pageField fld="7" item="18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PivotTable76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19"/>
    </i>
    <i t="grand">
      <x/>
    </i>
  </rowItems>
  <colFields count="1">
    <field x="-2"/>
  </colFields>
  <colItems count="4">
    <i>
      <x/>
    </i>
    <i i="1">
      <x v="1"/>
    </i>
    <i i="2">
      <x v="2"/>
    </i>
    <i i="3">
      <x v="3"/>
    </i>
  </colItems>
  <pageFields count="2">
    <pageField fld="0" hier="-1"/>
    <pageField fld="7" item="1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0.xml><?xml version="1.0" encoding="utf-8"?>
<pivotTableDefinition xmlns="http://schemas.openxmlformats.org/spreadsheetml/2006/main" name="PivotTable59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19"/>
    </i>
    <i>
      <x v="20"/>
    </i>
    <i t="grand">
      <x/>
    </i>
  </rowItems>
  <colFields count="1">
    <field x="-2"/>
  </colFields>
  <colItems count="4">
    <i>
      <x/>
    </i>
    <i i="1">
      <x v="1"/>
    </i>
    <i i="2">
      <x v="2"/>
    </i>
    <i i="3">
      <x v="3"/>
    </i>
  </colItems>
  <pageFields count="2">
    <pageField fld="0" hier="-1"/>
    <pageField fld="7" item="19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1.xml><?xml version="1.0" encoding="utf-8"?>
<pivotTableDefinition xmlns="http://schemas.openxmlformats.org/spreadsheetml/2006/main" name="PivotTable59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19"/>
    </i>
    <i>
      <x v="20"/>
    </i>
    <i t="grand">
      <x/>
    </i>
  </rowItems>
  <colFields count="1">
    <field x="-2"/>
  </colFields>
  <colItems count="4">
    <i>
      <x/>
    </i>
    <i i="1">
      <x v="1"/>
    </i>
    <i i="2">
      <x v="2"/>
    </i>
    <i i="3">
      <x v="3"/>
    </i>
  </colItems>
  <pageFields count="2">
    <pageField fld="0" hier="-1"/>
    <pageField fld="7" item="19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2.xml><?xml version="1.0" encoding="utf-8"?>
<pivotTableDefinition xmlns="http://schemas.openxmlformats.org/spreadsheetml/2006/main" name="PivotTable58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19"/>
    </i>
    <i>
      <x v="20"/>
    </i>
    <i t="grand">
      <x/>
    </i>
  </rowItems>
  <colFields count="1">
    <field x="-2"/>
  </colFields>
  <colItems count="4">
    <i>
      <x/>
    </i>
    <i i="1">
      <x v="1"/>
    </i>
    <i i="2">
      <x v="2"/>
    </i>
    <i i="3">
      <x v="3"/>
    </i>
  </colItems>
  <pageFields count="2">
    <pageField fld="0" hier="-1"/>
    <pageField fld="7" item="19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3.xml><?xml version="1.0" encoding="utf-8"?>
<pivotTableDefinition xmlns="http://schemas.openxmlformats.org/spreadsheetml/2006/main" name="PivotTable58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19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4.xml><?xml version="1.0" encoding="utf-8"?>
<pivotTableDefinition xmlns="http://schemas.openxmlformats.org/spreadsheetml/2006/main" name="PivotTable58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19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5.xml><?xml version="1.0" encoding="utf-8"?>
<pivotTableDefinition xmlns="http://schemas.openxmlformats.org/spreadsheetml/2006/main" name="PivotTable58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26"/>
    </i>
    <i t="grand">
      <x/>
    </i>
  </rowItems>
  <colFields count="1">
    <field x="-2"/>
  </colFields>
  <colItems count="4">
    <i>
      <x/>
    </i>
    <i i="1">
      <x v="1"/>
    </i>
    <i i="2">
      <x v="2"/>
    </i>
    <i i="3">
      <x v="3"/>
    </i>
  </colItems>
  <pageFields count="2">
    <pageField fld="0" hier="-1"/>
    <pageField fld="7" item="19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6.xml><?xml version="1.0" encoding="utf-8"?>
<pivotTableDefinition xmlns="http://schemas.openxmlformats.org/spreadsheetml/2006/main" name="PivotTable58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8"/>
    </i>
    <i t="grand">
      <x/>
    </i>
  </rowItems>
  <colFields count="1">
    <field x="-2"/>
  </colFields>
  <colItems count="4">
    <i>
      <x/>
    </i>
    <i i="1">
      <x v="1"/>
    </i>
    <i i="2">
      <x v="2"/>
    </i>
    <i i="3">
      <x v="3"/>
    </i>
  </colItems>
  <pageFields count="2">
    <pageField fld="0" hier="-1"/>
    <pageField fld="7" item="19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7.xml><?xml version="1.0" encoding="utf-8"?>
<pivotTableDefinition xmlns="http://schemas.openxmlformats.org/spreadsheetml/2006/main" name="PivotTable58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8"/>
    </i>
    <i t="grand">
      <x/>
    </i>
  </rowItems>
  <colFields count="1">
    <field x="-2"/>
  </colFields>
  <colItems count="4">
    <i>
      <x/>
    </i>
    <i i="1">
      <x v="1"/>
    </i>
    <i i="2">
      <x v="2"/>
    </i>
    <i i="3">
      <x v="3"/>
    </i>
  </colItems>
  <pageFields count="2">
    <pageField fld="0" hier="-1"/>
    <pageField fld="7" item="19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8.xml><?xml version="1.0" encoding="utf-8"?>
<pivotTableDefinition xmlns="http://schemas.openxmlformats.org/spreadsheetml/2006/main" name="PivotTable58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8"/>
    </i>
    <i t="grand">
      <x/>
    </i>
  </rowItems>
  <colFields count="1">
    <field x="-2"/>
  </colFields>
  <colItems count="4">
    <i>
      <x/>
    </i>
    <i i="1">
      <x v="1"/>
    </i>
    <i i="2">
      <x v="2"/>
    </i>
    <i i="3">
      <x v="3"/>
    </i>
  </colItems>
  <pageFields count="2">
    <pageField fld="0" hier="-1"/>
    <pageField fld="7" item="19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9.xml><?xml version="1.0" encoding="utf-8"?>
<pivotTableDefinition xmlns="http://schemas.openxmlformats.org/spreadsheetml/2006/main" name="PivotTable58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8"/>
    </i>
    <i>
      <x v="66"/>
    </i>
    <i t="grand">
      <x/>
    </i>
  </rowItems>
  <colFields count="1">
    <field x="-2"/>
  </colFields>
  <colItems count="4">
    <i>
      <x/>
    </i>
    <i i="1">
      <x v="1"/>
    </i>
    <i i="2">
      <x v="2"/>
    </i>
    <i i="3">
      <x v="3"/>
    </i>
  </colItems>
  <pageFields count="2">
    <pageField fld="0" hier="-1"/>
    <pageField fld="7" item="19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77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0">
    <i>
      <x v="2"/>
    </i>
    <i>
      <x v="3"/>
    </i>
    <i>
      <x v="6"/>
    </i>
    <i>
      <x v="7"/>
    </i>
    <i>
      <x v="17"/>
    </i>
    <i>
      <x v="19"/>
    </i>
    <i>
      <x v="20"/>
    </i>
    <i>
      <x v="29"/>
    </i>
    <i>
      <x v="59"/>
    </i>
    <i t="grand">
      <x/>
    </i>
  </rowItems>
  <colFields count="1">
    <field x="-2"/>
  </colFields>
  <colItems count="4">
    <i>
      <x/>
    </i>
    <i i="1">
      <x v="1"/>
    </i>
    <i i="2">
      <x v="2"/>
    </i>
    <i i="3">
      <x v="3"/>
    </i>
  </colItems>
  <pageFields count="2">
    <pageField fld="0" hier="-1"/>
    <pageField fld="7" item="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xml><?xml version="1.0" encoding="utf-8"?>
<pivotTableDefinition xmlns="http://schemas.openxmlformats.org/spreadsheetml/2006/main" name="PivotTable76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9"/>
    </i>
    <i>
      <x v="66"/>
    </i>
    <i t="grand">
      <x/>
    </i>
  </rowItems>
  <colFields count="1">
    <field x="-2"/>
  </colFields>
  <colItems count="4">
    <i>
      <x/>
    </i>
    <i i="1">
      <x v="1"/>
    </i>
    <i i="2">
      <x v="2"/>
    </i>
    <i i="3">
      <x v="3"/>
    </i>
  </colItems>
  <pageFields count="2">
    <pageField fld="0" hier="-1"/>
    <pageField fld="7" item="2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0.xml><?xml version="1.0" encoding="utf-8"?>
<pivotTableDefinition xmlns="http://schemas.openxmlformats.org/spreadsheetml/2006/main" name="PivotTable58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9"/>
    </i>
    <i t="grand">
      <x/>
    </i>
  </rowItems>
  <colFields count="1">
    <field x="-2"/>
  </colFields>
  <colItems count="4">
    <i>
      <x/>
    </i>
    <i i="1">
      <x v="1"/>
    </i>
    <i i="2">
      <x v="2"/>
    </i>
    <i i="3">
      <x v="3"/>
    </i>
  </colItems>
  <pageFields count="2">
    <pageField fld="0" hier="-1"/>
    <pageField fld="7" item="20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1.xml><?xml version="1.0" encoding="utf-8"?>
<pivotTableDefinition xmlns="http://schemas.openxmlformats.org/spreadsheetml/2006/main" name="PivotTable58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9"/>
    </i>
    <i t="grand">
      <x/>
    </i>
  </rowItems>
  <colFields count="1">
    <field x="-2"/>
  </colFields>
  <colItems count="4">
    <i>
      <x/>
    </i>
    <i i="1">
      <x v="1"/>
    </i>
    <i i="2">
      <x v="2"/>
    </i>
    <i i="3">
      <x v="3"/>
    </i>
  </colItems>
  <pageFields count="2">
    <pageField fld="0" hier="-1"/>
    <pageField fld="7" item="20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2.xml><?xml version="1.0" encoding="utf-8"?>
<pivotTableDefinition xmlns="http://schemas.openxmlformats.org/spreadsheetml/2006/main" name="PivotTable57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59"/>
    </i>
    <i t="grand">
      <x/>
    </i>
  </rowItems>
  <colFields count="1">
    <field x="-2"/>
  </colFields>
  <colItems count="4">
    <i>
      <x/>
    </i>
    <i i="1">
      <x v="1"/>
    </i>
    <i i="2">
      <x v="2"/>
    </i>
    <i i="3">
      <x v="3"/>
    </i>
  </colItems>
  <pageFields count="2">
    <pageField fld="0" hier="-1"/>
    <pageField fld="7" item="20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3.xml><?xml version="1.0" encoding="utf-8"?>
<pivotTableDefinition xmlns="http://schemas.openxmlformats.org/spreadsheetml/2006/main" name="PivotTable57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20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4.xml><?xml version="1.0" encoding="utf-8"?>
<pivotTableDefinition xmlns="http://schemas.openxmlformats.org/spreadsheetml/2006/main" name="PivotTable57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20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5.xml><?xml version="1.0" encoding="utf-8"?>
<pivotTableDefinition xmlns="http://schemas.openxmlformats.org/spreadsheetml/2006/main" name="PivotTable57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20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6.xml><?xml version="1.0" encoding="utf-8"?>
<pivotTableDefinition xmlns="http://schemas.openxmlformats.org/spreadsheetml/2006/main" name="PivotTable57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20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7.xml><?xml version="1.0" encoding="utf-8"?>
<pivotTableDefinition xmlns="http://schemas.openxmlformats.org/spreadsheetml/2006/main" name="PivotTable57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20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8.xml><?xml version="1.0" encoding="utf-8"?>
<pivotTableDefinition xmlns="http://schemas.openxmlformats.org/spreadsheetml/2006/main" name="PivotTable57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7"/>
    </i>
    <i t="grand">
      <x/>
    </i>
  </rowItems>
  <colFields count="1">
    <field x="-2"/>
  </colFields>
  <colItems count="4">
    <i>
      <x/>
    </i>
    <i i="1">
      <x v="1"/>
    </i>
    <i i="2">
      <x v="2"/>
    </i>
    <i i="3">
      <x v="3"/>
    </i>
  </colItems>
  <pageFields count="2">
    <pageField fld="0" hier="-1"/>
    <pageField fld="7" item="20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9.xml><?xml version="1.0" encoding="utf-8"?>
<pivotTableDefinition xmlns="http://schemas.openxmlformats.org/spreadsheetml/2006/main" name="PivotTable57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3"/>
    </i>
    <i t="grand">
      <x/>
    </i>
  </rowItems>
  <colFields count="1">
    <field x="-2"/>
  </colFields>
  <colItems count="4">
    <i>
      <x/>
    </i>
    <i i="1">
      <x v="1"/>
    </i>
    <i i="2">
      <x v="2"/>
    </i>
    <i i="3">
      <x v="3"/>
    </i>
  </colItems>
  <pageFields count="2">
    <pageField fld="0" hier="-1"/>
    <pageField fld="7" item="20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xml><?xml version="1.0" encoding="utf-8"?>
<pivotTableDefinition xmlns="http://schemas.openxmlformats.org/spreadsheetml/2006/main" name="PivotTable76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7"/>
    </i>
    <i>
      <x v="58"/>
    </i>
    <i>
      <x v="60"/>
    </i>
    <i>
      <x v="66"/>
    </i>
    <i t="grand">
      <x/>
    </i>
  </rowItems>
  <colFields count="1">
    <field x="-2"/>
  </colFields>
  <colItems count="4">
    <i>
      <x/>
    </i>
    <i i="1">
      <x v="1"/>
    </i>
    <i i="2">
      <x v="2"/>
    </i>
    <i i="3">
      <x v="3"/>
    </i>
  </colItems>
  <pageFields count="2">
    <pageField fld="0" hier="-1"/>
    <pageField fld="7" item="2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0.xml><?xml version="1.0" encoding="utf-8"?>
<pivotTableDefinition xmlns="http://schemas.openxmlformats.org/spreadsheetml/2006/main" name="PivotTable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5"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t="grand">
      <x/>
    </i>
  </rowItems>
  <colFields count="1">
    <field x="-2"/>
  </colFields>
  <colItems count="4">
    <i>
      <x/>
    </i>
    <i i="1">
      <x v="1"/>
    </i>
    <i i="2">
      <x v="2"/>
    </i>
    <i i="3">
      <x v="3"/>
    </i>
  </colItems>
  <pageFields count="2">
    <pageField fld="0" hier="-1"/>
    <pageField fld="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2.xml><?xml version="1.0" encoding="utf-8"?>
<pivotTableDefinition xmlns="http://schemas.openxmlformats.org/spreadsheetml/2006/main" name="PivotTable75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
    </i>
    <i>
      <x v="3"/>
    </i>
    <i>
      <x v="6"/>
    </i>
    <i t="grand">
      <x/>
    </i>
  </rowItems>
  <colFields count="1">
    <field x="-2"/>
  </colFields>
  <colItems count="4">
    <i>
      <x/>
    </i>
    <i i="1">
      <x v="1"/>
    </i>
    <i i="2">
      <x v="2"/>
    </i>
    <i i="3">
      <x v="3"/>
    </i>
  </colItems>
  <pageFields count="2">
    <pageField fld="0" hier="-1"/>
    <pageField fld="7" item="2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3.xml><?xml version="1.0" encoding="utf-8"?>
<pivotTableDefinition xmlns="http://schemas.openxmlformats.org/spreadsheetml/2006/main" name="PivotTable75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0">
    <i>
      <x v="2"/>
    </i>
    <i>
      <x v="3"/>
    </i>
    <i>
      <x v="6"/>
    </i>
    <i>
      <x v="7"/>
    </i>
    <i>
      <x v="15"/>
    </i>
    <i>
      <x v="17"/>
    </i>
    <i>
      <x v="27"/>
    </i>
    <i>
      <x v="29"/>
    </i>
    <i>
      <x v="66"/>
    </i>
    <i t="grand">
      <x/>
    </i>
  </rowItems>
  <colFields count="1">
    <field x="-2"/>
  </colFields>
  <colItems count="4">
    <i>
      <x/>
    </i>
    <i i="1">
      <x v="1"/>
    </i>
    <i i="2">
      <x v="2"/>
    </i>
    <i i="3">
      <x v="3"/>
    </i>
  </colItems>
  <pageFields count="2">
    <pageField fld="0" hier="-1"/>
    <pageField fld="7" item="2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4.xml><?xml version="1.0" encoding="utf-8"?>
<pivotTableDefinition xmlns="http://schemas.openxmlformats.org/spreadsheetml/2006/main" name="PivotTable75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0">
    <i>
      <x v="2"/>
    </i>
    <i>
      <x v="3"/>
    </i>
    <i>
      <x v="6"/>
    </i>
    <i>
      <x v="7"/>
    </i>
    <i>
      <x v="15"/>
    </i>
    <i>
      <x v="17"/>
    </i>
    <i>
      <x v="29"/>
    </i>
    <i>
      <x v="52"/>
    </i>
    <i>
      <x v="59"/>
    </i>
    <i t="grand">
      <x/>
    </i>
  </rowItems>
  <colFields count="1">
    <field x="-2"/>
  </colFields>
  <colItems count="4">
    <i>
      <x/>
    </i>
    <i i="1">
      <x v="1"/>
    </i>
    <i i="2">
      <x v="2"/>
    </i>
    <i i="3">
      <x v="3"/>
    </i>
  </colItems>
  <pageFields count="2">
    <pageField fld="0" hier="-1"/>
    <pageField fld="7" item="2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5.xml><?xml version="1.0" encoding="utf-8"?>
<pivotTableDefinition xmlns="http://schemas.openxmlformats.org/spreadsheetml/2006/main" name="PivotTable75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5"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1">
    <i>
      <x v="17"/>
    </i>
    <i>
      <x v="19"/>
    </i>
    <i>
      <x v="20"/>
    </i>
    <i>
      <x v="21"/>
    </i>
    <i>
      <x v="22"/>
    </i>
    <i>
      <x v="29"/>
    </i>
    <i>
      <x v="38"/>
    </i>
    <i>
      <x v="52"/>
    </i>
    <i>
      <x v="63"/>
    </i>
    <i>
      <x v="66"/>
    </i>
    <i t="grand">
      <x/>
    </i>
  </rowItems>
  <colFields count="1">
    <field x="-2"/>
  </colFields>
  <colItems count="4">
    <i>
      <x/>
    </i>
    <i i="1">
      <x v="1"/>
    </i>
    <i i="2">
      <x v="2"/>
    </i>
    <i i="3">
      <x v="3"/>
    </i>
  </colItems>
  <pageFields count="2">
    <pageField fld="0" hier="-1"/>
    <pageField fld="7" item="2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6.xml><?xml version="1.0" encoding="utf-8"?>
<pivotTableDefinition xmlns="http://schemas.openxmlformats.org/spreadsheetml/2006/main" name="PivotTable75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7"/>
    </i>
    <i>
      <x v="19"/>
    </i>
    <i>
      <x v="66"/>
    </i>
    <i t="grand">
      <x/>
    </i>
  </rowItems>
  <colFields count="1">
    <field x="-2"/>
  </colFields>
  <colItems count="4">
    <i>
      <x/>
    </i>
    <i i="1">
      <x v="1"/>
    </i>
    <i i="2">
      <x v="2"/>
    </i>
    <i i="3">
      <x v="3"/>
    </i>
  </colItems>
  <pageFields count="2">
    <pageField fld="0" hier="-1"/>
    <pageField fld="7" item="2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7.xml><?xml version="1.0" encoding="utf-8"?>
<pivotTableDefinition xmlns="http://schemas.openxmlformats.org/spreadsheetml/2006/main" name="PivotTable75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3">
    <i>
      <x v="2"/>
    </i>
    <i>
      <x v="3"/>
    </i>
    <i>
      <x v="6"/>
    </i>
    <i>
      <x v="7"/>
    </i>
    <i>
      <x v="15"/>
    </i>
    <i>
      <x v="17"/>
    </i>
    <i>
      <x v="19"/>
    </i>
    <i>
      <x v="20"/>
    </i>
    <i>
      <x v="29"/>
    </i>
    <i>
      <x v="58"/>
    </i>
    <i>
      <x v="63"/>
    </i>
    <i>
      <x v="68"/>
    </i>
    <i t="grand">
      <x/>
    </i>
  </rowItems>
  <colFields count="1">
    <field x="-2"/>
  </colFields>
  <colItems count="4">
    <i>
      <x/>
    </i>
    <i i="1">
      <x v="1"/>
    </i>
    <i i="2">
      <x v="2"/>
    </i>
    <i i="3">
      <x v="3"/>
    </i>
  </colItems>
  <pageFields count="2">
    <pageField fld="0" hier="-1"/>
    <pageField fld="7" item="2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8.xml><?xml version="1.0" encoding="utf-8"?>
<pivotTableDefinition xmlns="http://schemas.openxmlformats.org/spreadsheetml/2006/main" name="PivotTable75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2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9.xml><?xml version="1.0" encoding="utf-8"?>
<pivotTableDefinition xmlns="http://schemas.openxmlformats.org/spreadsheetml/2006/main" name="PivotTable75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51"/>
    </i>
    <i>
      <x v="55"/>
    </i>
    <i>
      <x v="58"/>
    </i>
    <i t="grand">
      <x/>
    </i>
  </rowItems>
  <colFields count="1">
    <field x="-2"/>
  </colFields>
  <colItems count="4">
    <i>
      <x/>
    </i>
    <i i="1">
      <x v="1"/>
    </i>
    <i i="2">
      <x v="2"/>
    </i>
    <i i="3">
      <x v="3"/>
    </i>
  </colItems>
  <pageFields count="2">
    <pageField fld="0" hier="-1"/>
    <pageField fld="7" item="2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77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0.xml><?xml version="1.0" encoding="utf-8"?>
<pivotTableDefinition xmlns="http://schemas.openxmlformats.org/spreadsheetml/2006/main" name="PivotTable75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0"/>
    </i>
    <i>
      <x v="55"/>
    </i>
    <i>
      <x v="66"/>
    </i>
    <i t="grand">
      <x/>
    </i>
  </rowItems>
  <colFields count="1">
    <field x="-2"/>
  </colFields>
  <colItems count="4">
    <i>
      <x/>
    </i>
    <i i="1">
      <x v="1"/>
    </i>
    <i i="2">
      <x v="2"/>
    </i>
    <i i="3">
      <x v="3"/>
    </i>
  </colItems>
  <pageFields count="2">
    <pageField fld="0" hier="-1"/>
    <pageField fld="7" item="3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1.xml><?xml version="1.0" encoding="utf-8"?>
<pivotTableDefinition xmlns="http://schemas.openxmlformats.org/spreadsheetml/2006/main" name="PivotTable75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9"/>
    </i>
    <i t="grand">
      <x/>
    </i>
  </rowItems>
  <colFields count="1">
    <field x="-2"/>
  </colFields>
  <colItems count="4">
    <i>
      <x/>
    </i>
    <i i="1">
      <x v="1"/>
    </i>
    <i i="2">
      <x v="2"/>
    </i>
    <i i="3">
      <x v="3"/>
    </i>
  </colItems>
  <pageFields count="2">
    <pageField fld="0" hier="-1"/>
    <pageField fld="7" item="3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2.xml><?xml version="1.0" encoding="utf-8"?>
<pivotTableDefinition xmlns="http://schemas.openxmlformats.org/spreadsheetml/2006/main" name="PivotTable74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20"/>
    </i>
    <i>
      <x v="51"/>
    </i>
    <i>
      <x v="55"/>
    </i>
    <i>
      <x v="58"/>
    </i>
    <i>
      <x v="66"/>
    </i>
    <i t="grand">
      <x/>
    </i>
  </rowItems>
  <colFields count="1">
    <field x="-2"/>
  </colFields>
  <colItems count="4">
    <i>
      <x/>
    </i>
    <i i="1">
      <x v="1"/>
    </i>
    <i i="2">
      <x v="2"/>
    </i>
    <i i="3">
      <x v="3"/>
    </i>
  </colItems>
  <pageFields count="2">
    <pageField fld="0" hier="-1"/>
    <pageField fld="7" item="3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3.xml><?xml version="1.0" encoding="utf-8"?>
<pivotTableDefinition xmlns="http://schemas.openxmlformats.org/spreadsheetml/2006/main" name="PivotTable74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7"/>
    </i>
    <i>
      <x v="66"/>
    </i>
    <i t="grand">
      <x/>
    </i>
  </rowItems>
  <colFields count="1">
    <field x="-2"/>
  </colFields>
  <colItems count="4">
    <i>
      <x/>
    </i>
    <i i="1">
      <x v="1"/>
    </i>
    <i i="2">
      <x v="2"/>
    </i>
    <i i="3">
      <x v="3"/>
    </i>
  </colItems>
  <pageFields count="2">
    <pageField fld="0" hier="-1"/>
    <pageField fld="7" item="3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4.xml><?xml version="1.0" encoding="utf-8"?>
<pivotTableDefinition xmlns="http://schemas.openxmlformats.org/spreadsheetml/2006/main" name="PivotTable74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7"/>
    </i>
    <i>
      <x v="59"/>
    </i>
    <i>
      <x v="69"/>
    </i>
    <i t="grand">
      <x/>
    </i>
  </rowItems>
  <colFields count="1">
    <field x="-2"/>
  </colFields>
  <colItems count="4">
    <i>
      <x/>
    </i>
    <i i="1">
      <x v="1"/>
    </i>
    <i i="2">
      <x v="2"/>
    </i>
    <i i="3">
      <x v="3"/>
    </i>
  </colItems>
  <pageFields count="2">
    <pageField fld="0" hier="-1"/>
    <pageField fld="7" item="3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5.xml><?xml version="1.0" encoding="utf-8"?>
<pivotTableDefinition xmlns="http://schemas.openxmlformats.org/spreadsheetml/2006/main" name="PivotTable74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20"/>
    </i>
    <i>
      <x v="58"/>
    </i>
    <i>
      <x v="60"/>
    </i>
    <i>
      <x v="64"/>
    </i>
    <i>
      <x v="66"/>
    </i>
    <i>
      <x v="69"/>
    </i>
    <i t="grand">
      <x/>
    </i>
  </rowItems>
  <colFields count="1">
    <field x="-2"/>
  </colFields>
  <colItems count="4">
    <i>
      <x/>
    </i>
    <i i="1">
      <x v="1"/>
    </i>
    <i i="2">
      <x v="2"/>
    </i>
    <i i="3">
      <x v="3"/>
    </i>
  </colItems>
  <pageFields count="2">
    <pageField fld="0" hier="-1"/>
    <pageField fld="7" item="3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6.xml><?xml version="1.0" encoding="utf-8"?>
<pivotTableDefinition xmlns="http://schemas.openxmlformats.org/spreadsheetml/2006/main" name="PivotTable74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58"/>
    </i>
    <i>
      <x v="59"/>
    </i>
    <i>
      <x v="66"/>
    </i>
    <i t="grand">
      <x/>
    </i>
  </rowItems>
  <colFields count="1">
    <field x="-2"/>
  </colFields>
  <colItems count="4">
    <i>
      <x/>
    </i>
    <i i="1">
      <x v="1"/>
    </i>
    <i i="2">
      <x v="2"/>
    </i>
    <i i="3">
      <x v="3"/>
    </i>
  </colItems>
  <pageFields count="2">
    <pageField fld="0" hier="-1"/>
    <pageField fld="7" item="3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7.xml><?xml version="1.0" encoding="utf-8"?>
<pivotTableDefinition xmlns="http://schemas.openxmlformats.org/spreadsheetml/2006/main" name="PivotTable74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58"/>
    </i>
    <i>
      <x v="59"/>
    </i>
    <i>
      <x v="60"/>
    </i>
    <i>
      <x v="66"/>
    </i>
    <i>
      <x v="69"/>
    </i>
    <i t="grand">
      <x/>
    </i>
  </rowItems>
  <colFields count="1">
    <field x="-2"/>
  </colFields>
  <colItems count="4">
    <i>
      <x/>
    </i>
    <i i="1">
      <x v="1"/>
    </i>
    <i i="2">
      <x v="2"/>
    </i>
    <i i="3">
      <x v="3"/>
    </i>
  </colItems>
  <pageFields count="2">
    <pageField fld="0" hier="-1"/>
    <pageField fld="7" item="3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8.xml><?xml version="1.0" encoding="utf-8"?>
<pivotTableDefinition xmlns="http://schemas.openxmlformats.org/spreadsheetml/2006/main" name="PivotTable74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2">
    <i>
      <x v="2"/>
    </i>
    <i>
      <x v="3"/>
    </i>
    <i>
      <x v="6"/>
    </i>
    <i>
      <x v="7"/>
    </i>
    <i>
      <x v="15"/>
    </i>
    <i>
      <x v="17"/>
    </i>
    <i>
      <x v="19"/>
    </i>
    <i>
      <x v="20"/>
    </i>
    <i>
      <x v="27"/>
    </i>
    <i>
      <x v="29"/>
    </i>
    <i>
      <x v="66"/>
    </i>
    <i t="grand">
      <x/>
    </i>
  </rowItems>
  <colFields count="1">
    <field x="-2"/>
  </colFields>
  <colItems count="4">
    <i>
      <x/>
    </i>
    <i i="1">
      <x v="1"/>
    </i>
    <i i="2">
      <x v="2"/>
    </i>
    <i i="3">
      <x v="3"/>
    </i>
  </colItems>
  <pageFields count="2">
    <pageField fld="0" hier="-1"/>
    <pageField fld="7" item="3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9.xml><?xml version="1.0" encoding="utf-8"?>
<pivotTableDefinition xmlns="http://schemas.openxmlformats.org/spreadsheetml/2006/main" name="PivotTable74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20"/>
    </i>
    <i t="grand">
      <x/>
    </i>
  </rowItems>
  <colFields count="1">
    <field x="-2"/>
  </colFields>
  <colItems count="4">
    <i>
      <x/>
    </i>
    <i i="1">
      <x v="1"/>
    </i>
    <i i="2">
      <x v="2"/>
    </i>
    <i i="3">
      <x v="3"/>
    </i>
  </colItems>
  <pageFields count="2">
    <pageField fld="0" hier="-1"/>
    <pageField fld="7" item="3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77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0.xml><?xml version="1.0" encoding="utf-8"?>
<pivotTableDefinition xmlns="http://schemas.openxmlformats.org/spreadsheetml/2006/main" name="PivotTable74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0"/>
    </i>
    <i>
      <x v="58"/>
    </i>
    <i>
      <x v="66"/>
    </i>
    <i t="grand">
      <x/>
    </i>
  </rowItems>
  <colFields count="1">
    <field x="-2"/>
  </colFields>
  <colItems count="4">
    <i>
      <x/>
    </i>
    <i i="1">
      <x v="1"/>
    </i>
    <i i="2">
      <x v="2"/>
    </i>
    <i i="3">
      <x v="3"/>
    </i>
  </colItems>
  <pageFields count="2">
    <pageField fld="0" hier="-1"/>
    <pageField fld="7" item="4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1.xml><?xml version="1.0" encoding="utf-8"?>
<pivotTableDefinition xmlns="http://schemas.openxmlformats.org/spreadsheetml/2006/main" name="PivotTable74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58"/>
    </i>
    <i>
      <x v="66"/>
    </i>
    <i t="grand">
      <x/>
    </i>
  </rowItems>
  <colFields count="1">
    <field x="-2"/>
  </colFields>
  <colItems count="4">
    <i>
      <x/>
    </i>
    <i i="1">
      <x v="1"/>
    </i>
    <i i="2">
      <x v="2"/>
    </i>
    <i i="3">
      <x v="3"/>
    </i>
  </colItems>
  <pageFields count="2">
    <pageField fld="0" hier="-1"/>
    <pageField fld="7" item="4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2.xml><?xml version="1.0" encoding="utf-8"?>
<pivotTableDefinition xmlns="http://schemas.openxmlformats.org/spreadsheetml/2006/main" name="PivotTable73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19"/>
    </i>
    <i>
      <x v="20"/>
    </i>
    <i>
      <x v="29"/>
    </i>
    <i>
      <x v="41"/>
    </i>
    <i>
      <x v="60"/>
    </i>
    <i>
      <x v="66"/>
    </i>
    <i t="grand">
      <x/>
    </i>
  </rowItems>
  <colFields count="1">
    <field x="-2"/>
  </colFields>
  <colItems count="4">
    <i>
      <x/>
    </i>
    <i i="1">
      <x v="1"/>
    </i>
    <i i="2">
      <x v="2"/>
    </i>
    <i i="3">
      <x v="3"/>
    </i>
  </colItems>
  <pageFields count="2">
    <pageField fld="0" hier="-1"/>
    <pageField fld="7" item="4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3.xml><?xml version="1.0" encoding="utf-8"?>
<pivotTableDefinition xmlns="http://schemas.openxmlformats.org/spreadsheetml/2006/main" name="PivotTable73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52"/>
    </i>
    <i t="grand">
      <x/>
    </i>
  </rowItems>
  <colFields count="1">
    <field x="-2"/>
  </colFields>
  <colItems count="4">
    <i>
      <x/>
    </i>
    <i i="1">
      <x v="1"/>
    </i>
    <i i="2">
      <x v="2"/>
    </i>
    <i i="3">
      <x v="3"/>
    </i>
  </colItems>
  <pageFields count="2">
    <pageField fld="0" hier="-1"/>
    <pageField fld="7" item="4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4.xml><?xml version="1.0" encoding="utf-8"?>
<pivotTableDefinition xmlns="http://schemas.openxmlformats.org/spreadsheetml/2006/main" name="PivotTable73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21"/>
    </i>
    <i t="grand">
      <x/>
    </i>
  </rowItems>
  <colFields count="1">
    <field x="-2"/>
  </colFields>
  <colItems count="4">
    <i>
      <x/>
    </i>
    <i i="1">
      <x v="1"/>
    </i>
    <i i="2">
      <x v="2"/>
    </i>
    <i i="3">
      <x v="3"/>
    </i>
  </colItems>
  <pageFields count="2">
    <pageField fld="0" hier="-1"/>
    <pageField fld="7" item="4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5.xml><?xml version="1.0" encoding="utf-8"?>
<pivotTableDefinition xmlns="http://schemas.openxmlformats.org/spreadsheetml/2006/main" name="PivotTable73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0"/>
    </i>
    <i>
      <x v="30"/>
    </i>
    <i>
      <x v="66"/>
    </i>
    <i t="grand">
      <x/>
    </i>
  </rowItems>
  <colFields count="1">
    <field x="-2"/>
  </colFields>
  <colItems count="4">
    <i>
      <x/>
    </i>
    <i i="1">
      <x v="1"/>
    </i>
    <i i="2">
      <x v="2"/>
    </i>
    <i i="3">
      <x v="3"/>
    </i>
  </colItems>
  <pageFields count="2">
    <pageField fld="0" hier="-1"/>
    <pageField fld="7" item="4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6.xml><?xml version="1.0" encoding="utf-8"?>
<pivotTableDefinition xmlns="http://schemas.openxmlformats.org/spreadsheetml/2006/main" name="PivotTable73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0"/>
    </i>
    <i>
      <x v="27"/>
    </i>
    <i>
      <x v="66"/>
    </i>
    <i t="grand">
      <x/>
    </i>
  </rowItems>
  <colFields count="1">
    <field x="-2"/>
  </colFields>
  <colItems count="4">
    <i>
      <x/>
    </i>
    <i i="1">
      <x v="1"/>
    </i>
    <i i="2">
      <x v="2"/>
    </i>
    <i i="3">
      <x v="3"/>
    </i>
  </colItems>
  <pageFields count="2">
    <pageField fld="0" hier="-1"/>
    <pageField fld="7" item="4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7.xml><?xml version="1.0" encoding="utf-8"?>
<pivotTableDefinition xmlns="http://schemas.openxmlformats.org/spreadsheetml/2006/main" name="PivotTable73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7"/>
    </i>
    <i>
      <x v="53"/>
    </i>
    <i>
      <x v="55"/>
    </i>
    <i>
      <x v="66"/>
    </i>
    <i t="grand">
      <x/>
    </i>
  </rowItems>
  <colFields count="1">
    <field x="-2"/>
  </colFields>
  <colItems count="4">
    <i>
      <x/>
    </i>
    <i i="1">
      <x v="1"/>
    </i>
    <i i="2">
      <x v="2"/>
    </i>
    <i i="3">
      <x v="3"/>
    </i>
  </colItems>
  <pageFields count="2">
    <pageField fld="0" hier="-1"/>
    <pageField fld="7" item="4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8.xml><?xml version="1.0" encoding="utf-8"?>
<pivotTableDefinition xmlns="http://schemas.openxmlformats.org/spreadsheetml/2006/main" name="PivotTable73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20"/>
    </i>
    <i t="grand">
      <x/>
    </i>
  </rowItems>
  <colFields count="1">
    <field x="-2"/>
  </colFields>
  <colItems count="4">
    <i>
      <x/>
    </i>
    <i i="1">
      <x v="1"/>
    </i>
    <i i="2">
      <x v="2"/>
    </i>
    <i i="3">
      <x v="3"/>
    </i>
  </colItems>
  <pageFields count="2">
    <pageField fld="0" hier="-1"/>
    <pageField fld="7" item="4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9.xml><?xml version="1.0" encoding="utf-8"?>
<pivotTableDefinition xmlns="http://schemas.openxmlformats.org/spreadsheetml/2006/main" name="PivotTable73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9"/>
    </i>
    <i>
      <x v="66"/>
    </i>
    <i t="grand">
      <x/>
    </i>
  </rowItems>
  <colFields count="1">
    <field x="-2"/>
  </colFields>
  <colItems count="4">
    <i>
      <x/>
    </i>
    <i i="1">
      <x v="1"/>
    </i>
    <i i="2">
      <x v="2"/>
    </i>
    <i i="3">
      <x v="3"/>
    </i>
  </colItems>
  <pageFields count="2">
    <pageField fld="0" hier="-1"/>
    <pageField fld="7" item="4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77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2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6">
    <i>
      <x v="2"/>
    </i>
    <i>
      <x v="3"/>
    </i>
    <i>
      <x v="6"/>
    </i>
    <i>
      <x v="7"/>
    </i>
    <i>
      <x v="12"/>
    </i>
    <i>
      <x v="13"/>
    </i>
    <i>
      <x v="14"/>
    </i>
    <i>
      <x v="15"/>
    </i>
    <i>
      <x v="17"/>
    </i>
    <i>
      <x v="19"/>
    </i>
    <i>
      <x v="20"/>
    </i>
    <i>
      <x v="27"/>
    </i>
    <i>
      <x v="29"/>
    </i>
    <i>
      <x v="59"/>
    </i>
    <i>
      <x v="66"/>
    </i>
    <i t="grand">
      <x/>
    </i>
  </rowItems>
  <colFields count="1">
    <field x="-2"/>
  </colFields>
  <colItems count="4">
    <i>
      <x/>
    </i>
    <i i="1">
      <x v="1"/>
    </i>
    <i i="2">
      <x v="2"/>
    </i>
    <i i="3">
      <x v="3"/>
    </i>
  </colItems>
  <pageFields count="2">
    <pageField fld="0" hier="-1"/>
    <pageField fld="7" item="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0.xml><?xml version="1.0" encoding="utf-8"?>
<pivotTableDefinition xmlns="http://schemas.openxmlformats.org/spreadsheetml/2006/main" name="PivotTable73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4"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0">
    <i>
      <x v="19"/>
    </i>
    <i>
      <x v="20"/>
    </i>
    <i>
      <x v="24"/>
    </i>
    <i>
      <x v="25"/>
    </i>
    <i>
      <x v="27"/>
    </i>
    <i>
      <x v="40"/>
    </i>
    <i>
      <x v="58"/>
    </i>
    <i>
      <x v="66"/>
    </i>
    <i>
      <x v="69"/>
    </i>
    <i t="grand">
      <x/>
    </i>
  </rowItems>
  <colFields count="1">
    <field x="-2"/>
  </colFields>
  <colItems count="4">
    <i>
      <x/>
    </i>
    <i i="1">
      <x v="1"/>
    </i>
    <i i="2">
      <x v="2"/>
    </i>
    <i i="3">
      <x v="3"/>
    </i>
  </colItems>
  <pageFields count="2">
    <pageField fld="0" hier="-1"/>
    <pageField fld="7" item="5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1.xml><?xml version="1.0" encoding="utf-8"?>
<pivotTableDefinition xmlns="http://schemas.openxmlformats.org/spreadsheetml/2006/main" name="PivotTable73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2"/>
    </i>
    <i>
      <x v="66"/>
    </i>
    <i t="grand">
      <x/>
    </i>
  </rowItems>
  <colFields count="1">
    <field x="-2"/>
  </colFields>
  <colItems count="4">
    <i>
      <x/>
    </i>
    <i i="1">
      <x v="1"/>
    </i>
    <i i="2">
      <x v="2"/>
    </i>
    <i i="3">
      <x v="3"/>
    </i>
  </colItems>
  <pageFields count="2">
    <pageField fld="0" hier="-1"/>
    <pageField fld="7" item="5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2.xml><?xml version="1.0" encoding="utf-8"?>
<pivotTableDefinition xmlns="http://schemas.openxmlformats.org/spreadsheetml/2006/main" name="PivotTable72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38"/>
    </i>
    <i>
      <x v="41"/>
    </i>
    <i>
      <x v="66"/>
    </i>
    <i t="grand">
      <x/>
    </i>
  </rowItems>
  <colFields count="1">
    <field x="-2"/>
  </colFields>
  <colItems count="4">
    <i>
      <x/>
    </i>
    <i i="1">
      <x v="1"/>
    </i>
    <i i="2">
      <x v="2"/>
    </i>
    <i i="3">
      <x v="3"/>
    </i>
  </colItems>
  <pageFields count="2">
    <pageField fld="0" hier="-1"/>
    <pageField fld="7" item="5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3.xml><?xml version="1.0" encoding="utf-8"?>
<pivotTableDefinition xmlns="http://schemas.openxmlformats.org/spreadsheetml/2006/main" name="PivotTable72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0"/>
    </i>
    <i>
      <x v="21"/>
    </i>
    <i>
      <x v="29"/>
    </i>
    <i>
      <x v="66"/>
    </i>
    <i t="grand">
      <x/>
    </i>
  </rowItems>
  <colFields count="1">
    <field x="-2"/>
  </colFields>
  <colItems count="4">
    <i>
      <x/>
    </i>
    <i i="1">
      <x v="1"/>
    </i>
    <i i="2">
      <x v="2"/>
    </i>
    <i i="3">
      <x v="3"/>
    </i>
  </colItems>
  <pageFields count="2">
    <pageField fld="0" hier="-1"/>
    <pageField fld="7" item="5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4.xml><?xml version="1.0" encoding="utf-8"?>
<pivotTableDefinition xmlns="http://schemas.openxmlformats.org/spreadsheetml/2006/main" name="PivotTable72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0"/>
    </i>
    <i>
      <x v="52"/>
    </i>
    <i>
      <x v="66"/>
    </i>
    <i t="grand">
      <x/>
    </i>
  </rowItems>
  <colFields count="1">
    <field x="-2"/>
  </colFields>
  <colItems count="4">
    <i>
      <x/>
    </i>
    <i i="1">
      <x v="1"/>
    </i>
    <i i="2">
      <x v="2"/>
    </i>
    <i i="3">
      <x v="3"/>
    </i>
  </colItems>
  <pageFields count="2">
    <pageField fld="0" hier="-1"/>
    <pageField fld="7" item="5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5.xml><?xml version="1.0" encoding="utf-8"?>
<pivotTableDefinition xmlns="http://schemas.openxmlformats.org/spreadsheetml/2006/main" name="PivotTable72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9"/>
    </i>
    <i t="grand">
      <x/>
    </i>
  </rowItems>
  <colFields count="1">
    <field x="-2"/>
  </colFields>
  <colItems count="4">
    <i>
      <x/>
    </i>
    <i i="1">
      <x v="1"/>
    </i>
    <i i="2">
      <x v="2"/>
    </i>
    <i i="3">
      <x v="3"/>
    </i>
  </colItems>
  <pageFields count="2">
    <pageField fld="0" hier="-1"/>
    <pageField fld="7" item="5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6.xml><?xml version="1.0" encoding="utf-8"?>
<pivotTableDefinition xmlns="http://schemas.openxmlformats.org/spreadsheetml/2006/main" name="PivotTable72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27"/>
    </i>
    <i t="grand">
      <x/>
    </i>
  </rowItems>
  <colFields count="1">
    <field x="-2"/>
  </colFields>
  <colItems count="4">
    <i>
      <x/>
    </i>
    <i i="1">
      <x v="1"/>
    </i>
    <i i="2">
      <x v="2"/>
    </i>
    <i i="3">
      <x v="3"/>
    </i>
  </colItems>
  <pageFields count="2">
    <pageField fld="0" hier="-1"/>
    <pageField fld="7" item="5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7.xml><?xml version="1.0" encoding="utf-8"?>
<pivotTableDefinition xmlns="http://schemas.openxmlformats.org/spreadsheetml/2006/main" name="PivotTable72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41"/>
    </i>
    <i>
      <x v="58"/>
    </i>
    <i>
      <x v="60"/>
    </i>
    <i>
      <x v="65"/>
    </i>
    <i t="grand">
      <x/>
    </i>
  </rowItems>
  <colFields count="1">
    <field x="-2"/>
  </colFields>
  <colItems count="4">
    <i>
      <x/>
    </i>
    <i i="1">
      <x v="1"/>
    </i>
    <i i="2">
      <x v="2"/>
    </i>
    <i i="3">
      <x v="3"/>
    </i>
  </colItems>
  <pageFields count="2">
    <pageField fld="0" hier="-1"/>
    <pageField fld="7" item="5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8.xml><?xml version="1.0" encoding="utf-8"?>
<pivotTableDefinition xmlns="http://schemas.openxmlformats.org/spreadsheetml/2006/main" name="PivotTable72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5">
    <i>
      <x v="2"/>
    </i>
    <i>
      <x v="3"/>
    </i>
    <i>
      <x v="6"/>
    </i>
    <i>
      <x v="7"/>
    </i>
    <i>
      <x v="8"/>
    </i>
    <i>
      <x v="9"/>
    </i>
    <i>
      <x v="14"/>
    </i>
    <i>
      <x v="15"/>
    </i>
    <i>
      <x v="17"/>
    </i>
    <i>
      <x v="19"/>
    </i>
    <i>
      <x v="20"/>
    </i>
    <i>
      <x v="29"/>
    </i>
    <i>
      <x v="59"/>
    </i>
    <i>
      <x v="66"/>
    </i>
    <i t="grand">
      <x/>
    </i>
  </rowItems>
  <colFields count="1">
    <field x="-2"/>
  </colFields>
  <colItems count="4">
    <i>
      <x/>
    </i>
    <i i="1">
      <x v="1"/>
    </i>
    <i i="2">
      <x v="2"/>
    </i>
    <i i="3">
      <x v="3"/>
    </i>
  </colItems>
  <pageFields count="2">
    <pageField fld="0" hier="-1"/>
    <pageField fld="7" item="5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9.xml><?xml version="1.0" encoding="utf-8"?>
<pivotTableDefinition xmlns="http://schemas.openxmlformats.org/spreadsheetml/2006/main" name="PivotTable72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9"/>
    </i>
    <i t="grand">
      <x/>
    </i>
  </rowItems>
  <colFields count="1">
    <field x="-2"/>
  </colFields>
  <colItems count="4">
    <i>
      <x/>
    </i>
    <i i="1">
      <x v="1"/>
    </i>
    <i i="2">
      <x v="2"/>
    </i>
    <i i="3">
      <x v="3"/>
    </i>
  </colItems>
  <pageFields count="2">
    <pageField fld="0" hier="-1"/>
    <pageField fld="7" item="5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77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5"/>
    </i>
    <i>
      <x v="17"/>
    </i>
    <i>
      <x v="20"/>
    </i>
    <i>
      <x v="38"/>
    </i>
    <i t="grand">
      <x/>
    </i>
  </rowItems>
  <colFields count="1">
    <field x="-2"/>
  </colFields>
  <colItems count="4">
    <i>
      <x/>
    </i>
    <i i="1">
      <x v="1"/>
    </i>
    <i i="2">
      <x v="2"/>
    </i>
    <i i="3">
      <x v="3"/>
    </i>
  </colItems>
  <pageFields count="2">
    <pageField fld="0" hier="-1"/>
    <pageField fld="7" item="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0.xml><?xml version="1.0" encoding="utf-8"?>
<pivotTableDefinition xmlns="http://schemas.openxmlformats.org/spreadsheetml/2006/main" name="PivotTable72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59"/>
    </i>
    <i t="grand">
      <x/>
    </i>
  </rowItems>
  <colFields count="1">
    <field x="-2"/>
  </colFields>
  <colItems count="4">
    <i>
      <x/>
    </i>
    <i i="1">
      <x v="1"/>
    </i>
    <i i="2">
      <x v="2"/>
    </i>
    <i i="3">
      <x v="3"/>
    </i>
  </colItems>
  <pageFields count="2">
    <pageField fld="0" hier="-1"/>
    <pageField fld="7" item="6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1.xml><?xml version="1.0" encoding="utf-8"?>
<pivotTableDefinition xmlns="http://schemas.openxmlformats.org/spreadsheetml/2006/main" name="PivotTable72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59"/>
    </i>
    <i>
      <x v="66"/>
    </i>
    <i t="grand">
      <x/>
    </i>
  </rowItems>
  <colFields count="1">
    <field x="-2"/>
  </colFields>
  <colItems count="4">
    <i>
      <x/>
    </i>
    <i i="1">
      <x v="1"/>
    </i>
    <i i="2">
      <x v="2"/>
    </i>
    <i i="3">
      <x v="3"/>
    </i>
  </colItems>
  <pageFields count="2">
    <pageField fld="0" hier="-1"/>
    <pageField fld="7" item="6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2.xml><?xml version="1.0" encoding="utf-8"?>
<pivotTableDefinition xmlns="http://schemas.openxmlformats.org/spreadsheetml/2006/main" name="PivotTable71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9"/>
    </i>
    <i t="grand">
      <x/>
    </i>
  </rowItems>
  <colFields count="1">
    <field x="-2"/>
  </colFields>
  <colItems count="4">
    <i>
      <x/>
    </i>
    <i i="1">
      <x v="1"/>
    </i>
    <i i="2">
      <x v="2"/>
    </i>
    <i i="3">
      <x v="3"/>
    </i>
  </colItems>
  <pageFields count="2">
    <pageField fld="0" hier="-1"/>
    <pageField fld="7" item="6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3.xml><?xml version="1.0" encoding="utf-8"?>
<pivotTableDefinition xmlns="http://schemas.openxmlformats.org/spreadsheetml/2006/main" name="PivotTable71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3">
    <i>
      <x v="2"/>
    </i>
    <i>
      <x v="3"/>
    </i>
    <i>
      <x v="6"/>
    </i>
    <i>
      <x v="7"/>
    </i>
    <i>
      <x v="15"/>
    </i>
    <i>
      <x v="17"/>
    </i>
    <i>
      <x v="20"/>
    </i>
    <i>
      <x v="27"/>
    </i>
    <i>
      <x v="29"/>
    </i>
    <i>
      <x v="39"/>
    </i>
    <i>
      <x v="59"/>
    </i>
    <i>
      <x v="66"/>
    </i>
    <i t="grand">
      <x/>
    </i>
  </rowItems>
  <colFields count="1">
    <field x="-2"/>
  </colFields>
  <colItems count="4">
    <i>
      <x/>
    </i>
    <i i="1">
      <x v="1"/>
    </i>
    <i i="2">
      <x v="2"/>
    </i>
    <i i="3">
      <x v="3"/>
    </i>
  </colItems>
  <pageFields count="2">
    <pageField fld="0" hier="-1"/>
    <pageField fld="7" item="6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4.xml><?xml version="1.0" encoding="utf-8"?>
<pivotTableDefinition xmlns="http://schemas.openxmlformats.org/spreadsheetml/2006/main" name="PivotTable71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20"/>
    </i>
    <i>
      <x v="27"/>
    </i>
    <i>
      <x v="39"/>
    </i>
    <i>
      <x v="45"/>
    </i>
    <i>
      <x v="55"/>
    </i>
    <i>
      <x v="66"/>
    </i>
    <i t="grand">
      <x/>
    </i>
  </rowItems>
  <colFields count="1">
    <field x="-2"/>
  </colFields>
  <colItems count="4">
    <i>
      <x/>
    </i>
    <i i="1">
      <x v="1"/>
    </i>
    <i i="2">
      <x v="2"/>
    </i>
    <i i="3">
      <x v="3"/>
    </i>
  </colItems>
  <pageFields count="2">
    <pageField fld="0" hier="-1"/>
    <pageField fld="7" item="6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5.xml><?xml version="1.0" encoding="utf-8"?>
<pivotTableDefinition xmlns="http://schemas.openxmlformats.org/spreadsheetml/2006/main" name="PivotTable71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20"/>
    </i>
    <i>
      <x v="27"/>
    </i>
    <i>
      <x v="52"/>
    </i>
    <i>
      <x v="66"/>
    </i>
    <i t="grand">
      <x/>
    </i>
  </rowItems>
  <colFields count="1">
    <field x="-2"/>
  </colFields>
  <colItems count="4">
    <i>
      <x/>
    </i>
    <i i="1">
      <x v="1"/>
    </i>
    <i i="2">
      <x v="2"/>
    </i>
    <i i="3">
      <x v="3"/>
    </i>
  </colItems>
  <pageFields count="2">
    <pageField fld="0" hier="-1"/>
    <pageField fld="7" item="6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6.xml><?xml version="1.0" encoding="utf-8"?>
<pivotTableDefinition xmlns="http://schemas.openxmlformats.org/spreadsheetml/2006/main" name="PivotTable71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7"/>
    </i>
    <i>
      <x v="49"/>
    </i>
    <i t="grand">
      <x/>
    </i>
  </rowItems>
  <colFields count="1">
    <field x="-2"/>
  </colFields>
  <colItems count="4">
    <i>
      <x/>
    </i>
    <i i="1">
      <x v="1"/>
    </i>
    <i i="2">
      <x v="2"/>
    </i>
    <i i="3">
      <x v="3"/>
    </i>
  </colItems>
  <pageFields count="2">
    <pageField fld="0" hier="-1"/>
    <pageField fld="7" item="6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7.xml><?xml version="1.0" encoding="utf-8"?>
<pivotTableDefinition xmlns="http://schemas.openxmlformats.org/spreadsheetml/2006/main" name="PivotTable71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6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8.xml><?xml version="1.0" encoding="utf-8"?>
<pivotTableDefinition xmlns="http://schemas.openxmlformats.org/spreadsheetml/2006/main" name="PivotTable71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7"/>
    </i>
    <i>
      <x v="20"/>
    </i>
    <i>
      <x v="66"/>
    </i>
    <i t="grand">
      <x/>
    </i>
  </rowItems>
  <colFields count="1">
    <field x="-2"/>
  </colFields>
  <colItems count="4">
    <i>
      <x/>
    </i>
    <i i="1">
      <x v="1"/>
    </i>
    <i i="2">
      <x v="2"/>
    </i>
    <i i="3">
      <x v="3"/>
    </i>
  </colItems>
  <pageFields count="2">
    <pageField fld="0" hier="-1"/>
    <pageField fld="7" item="6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9.xml><?xml version="1.0" encoding="utf-8"?>
<pivotTableDefinition xmlns="http://schemas.openxmlformats.org/spreadsheetml/2006/main" name="PivotTable71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4">
    <i>
      <x v="2"/>
    </i>
    <i>
      <x v="3"/>
    </i>
    <i>
      <x v="6"/>
    </i>
    <i>
      <x v="15"/>
    </i>
    <i>
      <x v="17"/>
    </i>
    <i>
      <x v="19"/>
    </i>
    <i>
      <x v="20"/>
    </i>
    <i>
      <x v="27"/>
    </i>
    <i>
      <x v="52"/>
    </i>
    <i>
      <x v="55"/>
    </i>
    <i>
      <x v="59"/>
    </i>
    <i>
      <x v="66"/>
    </i>
    <i>
      <x v="69"/>
    </i>
    <i t="grand">
      <x/>
    </i>
  </rowItems>
  <colFields count="1">
    <field x="-2"/>
  </colFields>
  <colItems count="4">
    <i>
      <x/>
    </i>
    <i i="1">
      <x v="1"/>
    </i>
    <i i="2">
      <x v="2"/>
    </i>
    <i i="3">
      <x v="3"/>
    </i>
  </colItems>
  <pageFields count="2">
    <pageField fld="0" hier="-1"/>
    <pageField fld="7" item="6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77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9"/>
    </i>
    <i>
      <x v="20"/>
    </i>
    <i>
      <x v="38"/>
    </i>
    <i>
      <x v="59"/>
    </i>
    <i t="grand">
      <x/>
    </i>
  </rowItems>
  <colFields count="1">
    <field x="-2"/>
  </colFields>
  <colItems count="4">
    <i>
      <x/>
    </i>
    <i i="1">
      <x v="1"/>
    </i>
    <i i="2">
      <x v="2"/>
    </i>
    <i i="3">
      <x v="3"/>
    </i>
  </colItems>
  <pageFields count="2">
    <pageField fld="0" hier="-1"/>
    <pageField fld="7" item="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0.xml><?xml version="1.0" encoding="utf-8"?>
<pivotTableDefinition xmlns="http://schemas.openxmlformats.org/spreadsheetml/2006/main" name="PivotTable71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5"/>
    </i>
    <i t="grand">
      <x/>
    </i>
  </rowItems>
  <colFields count="1">
    <field x="-2"/>
  </colFields>
  <colItems count="4">
    <i>
      <x/>
    </i>
    <i i="1">
      <x v="1"/>
    </i>
    <i i="2">
      <x v="2"/>
    </i>
    <i i="3">
      <x v="3"/>
    </i>
  </colItems>
  <pageFields count="2">
    <pageField fld="0" hier="-1"/>
    <pageField fld="7" item="7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1.xml><?xml version="1.0" encoding="utf-8"?>
<pivotTableDefinition xmlns="http://schemas.openxmlformats.org/spreadsheetml/2006/main" name="PivotTable71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52"/>
    </i>
    <i>
      <x v="59"/>
    </i>
    <i>
      <x v="66"/>
    </i>
    <i t="grand">
      <x/>
    </i>
  </rowItems>
  <colFields count="1">
    <field x="-2"/>
  </colFields>
  <colItems count="4">
    <i>
      <x/>
    </i>
    <i i="1">
      <x v="1"/>
    </i>
    <i i="2">
      <x v="2"/>
    </i>
    <i i="3">
      <x v="3"/>
    </i>
  </colItems>
  <pageFields count="2">
    <pageField fld="0" hier="-1"/>
    <pageField fld="7" item="7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2.xml><?xml version="1.0" encoding="utf-8"?>
<pivotTableDefinition xmlns="http://schemas.openxmlformats.org/spreadsheetml/2006/main" name="PivotTable70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9"/>
    </i>
    <i>
      <x v="66"/>
    </i>
    <i t="grand">
      <x/>
    </i>
  </rowItems>
  <colFields count="1">
    <field x="-2"/>
  </colFields>
  <colItems count="4">
    <i>
      <x/>
    </i>
    <i i="1">
      <x v="1"/>
    </i>
    <i i="2">
      <x v="2"/>
    </i>
    <i i="3">
      <x v="3"/>
    </i>
  </colItems>
  <pageFields count="2">
    <pageField fld="0" hier="-1"/>
    <pageField fld="7" item="7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3.xml><?xml version="1.0" encoding="utf-8"?>
<pivotTableDefinition xmlns="http://schemas.openxmlformats.org/spreadsheetml/2006/main" name="PivotTable70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52"/>
    </i>
    <i>
      <x v="53"/>
    </i>
    <i>
      <x v="55"/>
    </i>
    <i>
      <x v="59"/>
    </i>
    <i>
      <x v="66"/>
    </i>
    <i>
      <x v="67"/>
    </i>
    <i t="grand">
      <x/>
    </i>
  </rowItems>
  <colFields count="1">
    <field x="-2"/>
  </colFields>
  <colItems count="4">
    <i>
      <x/>
    </i>
    <i i="1">
      <x v="1"/>
    </i>
    <i i="2">
      <x v="2"/>
    </i>
    <i i="3">
      <x v="3"/>
    </i>
  </colItems>
  <pageFields count="2">
    <pageField fld="0" hier="-1"/>
    <pageField fld="7" item="7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4.xml><?xml version="1.0" encoding="utf-8"?>
<pivotTableDefinition xmlns="http://schemas.openxmlformats.org/spreadsheetml/2006/main" name="PivotTable70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2"/>
    </i>
    <i t="grand">
      <x/>
    </i>
  </rowItems>
  <colFields count="1">
    <field x="-2"/>
  </colFields>
  <colItems count="4">
    <i>
      <x/>
    </i>
    <i i="1">
      <x v="1"/>
    </i>
    <i i="2">
      <x v="2"/>
    </i>
    <i i="3">
      <x v="3"/>
    </i>
  </colItems>
  <pageFields count="2">
    <pageField fld="0" hier="-1"/>
    <pageField fld="7" item="7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5.xml><?xml version="1.0" encoding="utf-8"?>
<pivotTableDefinition xmlns="http://schemas.openxmlformats.org/spreadsheetml/2006/main" name="PivotTable70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58"/>
    </i>
    <i t="grand">
      <x/>
    </i>
  </rowItems>
  <colFields count="1">
    <field x="-2"/>
  </colFields>
  <colItems count="4">
    <i>
      <x/>
    </i>
    <i i="1">
      <x v="1"/>
    </i>
    <i i="2">
      <x v="2"/>
    </i>
    <i i="3">
      <x v="3"/>
    </i>
  </colItems>
  <pageFields count="2">
    <pageField fld="0" hier="-1"/>
    <pageField fld="7" item="7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6.xml><?xml version="1.0" encoding="utf-8"?>
<pivotTableDefinition xmlns="http://schemas.openxmlformats.org/spreadsheetml/2006/main" name="PivotTable70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20"/>
    </i>
    <i t="grand">
      <x/>
    </i>
  </rowItems>
  <colFields count="1">
    <field x="-2"/>
  </colFields>
  <colItems count="4">
    <i>
      <x/>
    </i>
    <i i="1">
      <x v="1"/>
    </i>
    <i i="2">
      <x v="2"/>
    </i>
    <i i="3">
      <x v="3"/>
    </i>
  </colItems>
  <pageFields count="2">
    <pageField fld="0" hier="-1"/>
    <pageField fld="7" item="7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7.xml><?xml version="1.0" encoding="utf-8"?>
<pivotTableDefinition xmlns="http://schemas.openxmlformats.org/spreadsheetml/2006/main" name="PivotTable70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2">
    <i>
      <x v="2"/>
    </i>
    <i>
      <x v="3"/>
    </i>
    <i>
      <x v="6"/>
    </i>
    <i>
      <x v="7"/>
    </i>
    <i>
      <x v="12"/>
    </i>
    <i>
      <x v="13"/>
    </i>
    <i>
      <x v="15"/>
    </i>
    <i>
      <x v="17"/>
    </i>
    <i>
      <x v="29"/>
    </i>
    <i>
      <x v="52"/>
    </i>
    <i>
      <x v="66"/>
    </i>
    <i t="grand">
      <x/>
    </i>
  </rowItems>
  <colFields count="1">
    <field x="-2"/>
  </colFields>
  <colItems count="4">
    <i>
      <x/>
    </i>
    <i i="1">
      <x v="1"/>
    </i>
    <i i="2">
      <x v="2"/>
    </i>
    <i i="3">
      <x v="3"/>
    </i>
  </colItems>
  <pageFields count="2">
    <pageField fld="0" hier="-1"/>
    <pageField fld="7" item="7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8.xml><?xml version="1.0" encoding="utf-8"?>
<pivotTableDefinition xmlns="http://schemas.openxmlformats.org/spreadsheetml/2006/main" name="PivotTable70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12"/>
    </i>
    <i>
      <x v="13"/>
    </i>
    <i t="grand">
      <x/>
    </i>
  </rowItems>
  <colFields count="1">
    <field x="-2"/>
  </colFields>
  <colItems count="4">
    <i>
      <x/>
    </i>
    <i i="1">
      <x v="1"/>
    </i>
    <i i="2">
      <x v="2"/>
    </i>
    <i i="3">
      <x v="3"/>
    </i>
  </colItems>
  <pageFields count="2">
    <pageField fld="0" hier="-1"/>
    <pageField fld="7" item="7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9.xml><?xml version="1.0" encoding="utf-8"?>
<pivotTableDefinition xmlns="http://schemas.openxmlformats.org/spreadsheetml/2006/main" name="PivotTable70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9"/>
    </i>
    <i>
      <x v="20"/>
    </i>
    <i>
      <x v="27"/>
    </i>
    <i>
      <x v="59"/>
    </i>
    <i>
      <x v="66"/>
    </i>
    <i t="grand">
      <x/>
    </i>
  </rowItems>
  <colFields count="1">
    <field x="-2"/>
  </colFields>
  <colItems count="4">
    <i>
      <x/>
    </i>
    <i i="1">
      <x v="1"/>
    </i>
    <i i="2">
      <x v="2"/>
    </i>
    <i i="3">
      <x v="3"/>
    </i>
  </colItems>
  <pageFields count="2">
    <pageField fld="0" hier="-1"/>
    <pageField fld="7" item="7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77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2"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8">
    <i>
      <x v="17"/>
    </i>
    <i>
      <x v="19"/>
    </i>
    <i>
      <x v="20"/>
    </i>
    <i>
      <x v="24"/>
    </i>
    <i>
      <x v="26"/>
    </i>
    <i>
      <x v="38"/>
    </i>
    <i>
      <x v="66"/>
    </i>
    <i t="grand">
      <x/>
    </i>
  </rowItems>
  <colFields count="1">
    <field x="-2"/>
  </colFields>
  <colItems count="4">
    <i>
      <x/>
    </i>
    <i i="1">
      <x v="1"/>
    </i>
    <i i="2">
      <x v="2"/>
    </i>
    <i i="3">
      <x v="3"/>
    </i>
  </colItems>
  <pageFields count="2">
    <pageField fld="0" hier="-1"/>
    <pageField fld="7" item="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0.xml><?xml version="1.0" encoding="utf-8"?>
<pivotTableDefinition xmlns="http://schemas.openxmlformats.org/spreadsheetml/2006/main" name="PivotTable70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12"/>
    </i>
    <i>
      <x v="13"/>
    </i>
    <i>
      <x v="20"/>
    </i>
    <i>
      <x v="27"/>
    </i>
    <i>
      <x v="66"/>
    </i>
    <i t="grand">
      <x/>
    </i>
  </rowItems>
  <colFields count="1">
    <field x="-2"/>
  </colFields>
  <colItems count="4">
    <i>
      <x/>
    </i>
    <i i="1">
      <x v="1"/>
    </i>
    <i i="2">
      <x v="2"/>
    </i>
    <i i="3">
      <x v="3"/>
    </i>
  </colItems>
  <pageFields count="2">
    <pageField fld="0" hier="-1"/>
    <pageField fld="7" item="8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1.xml><?xml version="1.0" encoding="utf-8"?>
<pivotTableDefinition xmlns="http://schemas.openxmlformats.org/spreadsheetml/2006/main" name="PivotTable70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3"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9">
    <i>
      <x v="12"/>
    </i>
    <i>
      <x v="13"/>
    </i>
    <i>
      <x v="15"/>
    </i>
    <i>
      <x v="20"/>
    </i>
    <i>
      <x v="25"/>
    </i>
    <i>
      <x v="39"/>
    </i>
    <i>
      <x v="60"/>
    </i>
    <i>
      <x v="66"/>
    </i>
    <i t="grand">
      <x/>
    </i>
  </rowItems>
  <colFields count="1">
    <field x="-2"/>
  </colFields>
  <colItems count="4">
    <i>
      <x/>
    </i>
    <i i="1">
      <x v="1"/>
    </i>
    <i i="2">
      <x v="2"/>
    </i>
    <i i="3">
      <x v="3"/>
    </i>
  </colItems>
  <pageFields count="2">
    <pageField fld="0" hier="-1"/>
    <pageField fld="7" item="8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2.xml><?xml version="1.0" encoding="utf-8"?>
<pivotTableDefinition xmlns="http://schemas.openxmlformats.org/spreadsheetml/2006/main" name="PivotTable69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19"/>
    </i>
    <i>
      <x v="20"/>
    </i>
    <i>
      <x v="27"/>
    </i>
    <i t="grand">
      <x/>
    </i>
  </rowItems>
  <colFields count="1">
    <field x="-2"/>
  </colFields>
  <colItems count="4">
    <i>
      <x/>
    </i>
    <i i="1">
      <x v="1"/>
    </i>
    <i i="2">
      <x v="2"/>
    </i>
    <i i="3">
      <x v="3"/>
    </i>
  </colItems>
  <pageFields count="2">
    <pageField fld="0" hier="-1"/>
    <pageField fld="7" item="8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3.xml><?xml version="1.0" encoding="utf-8"?>
<pivotTableDefinition xmlns="http://schemas.openxmlformats.org/spreadsheetml/2006/main" name="PivotTable69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20"/>
    </i>
    <i>
      <x v="66"/>
    </i>
    <i t="grand">
      <x/>
    </i>
  </rowItems>
  <colFields count="1">
    <field x="-2"/>
  </colFields>
  <colItems count="4">
    <i>
      <x/>
    </i>
    <i i="1">
      <x v="1"/>
    </i>
    <i i="2">
      <x v="2"/>
    </i>
    <i i="3">
      <x v="3"/>
    </i>
  </colItems>
  <pageFields count="2">
    <pageField fld="0" hier="-1"/>
    <pageField fld="7" item="8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4.xml><?xml version="1.0" encoding="utf-8"?>
<pivotTableDefinition xmlns="http://schemas.openxmlformats.org/spreadsheetml/2006/main" name="PivotTable69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12"/>
    </i>
    <i>
      <x v="13"/>
    </i>
    <i t="grand">
      <x/>
    </i>
  </rowItems>
  <colFields count="1">
    <field x="-2"/>
  </colFields>
  <colItems count="4">
    <i>
      <x/>
    </i>
    <i i="1">
      <x v="1"/>
    </i>
    <i i="2">
      <x v="2"/>
    </i>
    <i i="3">
      <x v="3"/>
    </i>
  </colItems>
  <pageFields count="2">
    <pageField fld="0" hier="-1"/>
    <pageField fld="7" item="8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5.xml><?xml version="1.0" encoding="utf-8"?>
<pivotTableDefinition xmlns="http://schemas.openxmlformats.org/spreadsheetml/2006/main" name="PivotTable69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13">
    <i>
      <x v="10"/>
    </i>
    <i>
      <x v="11"/>
    </i>
    <i>
      <x v="15"/>
    </i>
    <i>
      <x v="19"/>
    </i>
    <i>
      <x v="20"/>
    </i>
    <i>
      <x v="21"/>
    </i>
    <i>
      <x v="26"/>
    </i>
    <i>
      <x v="27"/>
    </i>
    <i>
      <x v="29"/>
    </i>
    <i>
      <x v="58"/>
    </i>
    <i>
      <x v="59"/>
    </i>
    <i>
      <x v="66"/>
    </i>
    <i t="grand">
      <x/>
    </i>
  </rowItems>
  <colFields count="1">
    <field x="-2"/>
  </colFields>
  <colItems count="4">
    <i>
      <x/>
    </i>
    <i i="1">
      <x v="1"/>
    </i>
    <i i="2">
      <x v="2"/>
    </i>
    <i i="3">
      <x v="3"/>
    </i>
  </colItems>
  <pageFields count="2">
    <pageField fld="0" hier="-1"/>
    <pageField fld="7" item="8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6.xml><?xml version="1.0" encoding="utf-8"?>
<pivotTableDefinition xmlns="http://schemas.openxmlformats.org/spreadsheetml/2006/main" name="PivotTable69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1"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7">
    <i>
      <x v="31"/>
    </i>
    <i>
      <x v="36"/>
    </i>
    <i>
      <x v="58"/>
    </i>
    <i>
      <x v="59"/>
    </i>
    <i>
      <x v="66"/>
    </i>
    <i>
      <x v="69"/>
    </i>
    <i t="grand">
      <x/>
    </i>
  </rowItems>
  <colFields count="1">
    <field x="-2"/>
  </colFields>
  <colItems count="4">
    <i>
      <x/>
    </i>
    <i i="1">
      <x v="1"/>
    </i>
    <i i="2">
      <x v="2"/>
    </i>
    <i i="3">
      <x v="3"/>
    </i>
  </colItems>
  <pageFields count="2">
    <pageField fld="0" hier="-1"/>
    <pageField fld="7" item="8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7.xml><?xml version="1.0" encoding="utf-8"?>
<pivotTableDefinition xmlns="http://schemas.openxmlformats.org/spreadsheetml/2006/main" name="PivotTable69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26"/>
    </i>
    <i>
      <x v="59"/>
    </i>
    <i>
      <x v="66"/>
    </i>
    <i t="grand">
      <x/>
    </i>
  </rowItems>
  <colFields count="1">
    <field x="-2"/>
  </colFields>
  <colItems count="4">
    <i>
      <x/>
    </i>
    <i i="1">
      <x v="1"/>
    </i>
    <i i="2">
      <x v="2"/>
    </i>
    <i i="3">
      <x v="3"/>
    </i>
  </colItems>
  <pageFields count="2">
    <pageField fld="0" hier="-1"/>
    <pageField fld="7" item="8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8.xml><?xml version="1.0" encoding="utf-8"?>
<pivotTableDefinition xmlns="http://schemas.openxmlformats.org/spreadsheetml/2006/main" name="PivotTable69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8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9.xml><?xml version="1.0" encoding="utf-8"?>
<pivotTableDefinition xmlns="http://schemas.openxmlformats.org/spreadsheetml/2006/main" name="PivotTable69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57"/>
    </i>
    <i>
      <x v="66"/>
    </i>
    <i t="grand">
      <x/>
    </i>
  </rowItems>
  <colFields count="1">
    <field x="-2"/>
  </colFields>
  <colItems count="4">
    <i>
      <x/>
    </i>
    <i i="1">
      <x v="1"/>
    </i>
    <i i="2">
      <x v="2"/>
    </i>
    <i i="3">
      <x v="3"/>
    </i>
  </colItems>
  <pageFields count="2">
    <pageField fld="0" hier="-1"/>
    <pageField fld="7" item="8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77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9"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5">
    <i>
      <x v="17"/>
    </i>
    <i>
      <x v="29"/>
    </i>
    <i>
      <x v="59"/>
    </i>
    <i>
      <x v="66"/>
    </i>
    <i t="grand">
      <x/>
    </i>
  </rowItems>
  <colFields count="1">
    <field x="-2"/>
  </colFields>
  <colItems count="4">
    <i>
      <x/>
    </i>
    <i i="1">
      <x v="1"/>
    </i>
    <i i="2">
      <x v="2"/>
    </i>
    <i i="3">
      <x v="3"/>
    </i>
  </colItems>
  <pageFields count="2">
    <pageField fld="0" hier="-1"/>
    <pageField fld="7" item="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0.xml><?xml version="1.0" encoding="utf-8"?>
<pivotTableDefinition xmlns="http://schemas.openxmlformats.org/spreadsheetml/2006/main" name="PivotTable691"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3"/>
    </i>
    <i t="grand">
      <x/>
    </i>
  </rowItems>
  <colFields count="1">
    <field x="-2"/>
  </colFields>
  <colItems count="4">
    <i>
      <x/>
    </i>
    <i i="1">
      <x v="1"/>
    </i>
    <i i="2">
      <x v="2"/>
    </i>
    <i i="3">
      <x v="3"/>
    </i>
  </colItems>
  <pageFields count="2">
    <pageField fld="0" hier="-1"/>
    <pageField fld="7" item="90"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1.xml><?xml version="1.0" encoding="utf-8"?>
<pivotTableDefinition xmlns="http://schemas.openxmlformats.org/spreadsheetml/2006/main" name="PivotTable690"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91"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2.xml><?xml version="1.0" encoding="utf-8"?>
<pivotTableDefinition xmlns="http://schemas.openxmlformats.org/spreadsheetml/2006/main" name="PivotTable689"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92"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3.xml><?xml version="1.0" encoding="utf-8"?>
<pivotTableDefinition xmlns="http://schemas.openxmlformats.org/spreadsheetml/2006/main" name="PivotTable688"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6"/>
    </i>
    <i>
      <x v="68"/>
    </i>
    <i t="grand">
      <x/>
    </i>
  </rowItems>
  <colFields count="1">
    <field x="-2"/>
  </colFields>
  <colItems count="4">
    <i>
      <x/>
    </i>
    <i i="1">
      <x v="1"/>
    </i>
    <i i="2">
      <x v="2"/>
    </i>
    <i i="3">
      <x v="3"/>
    </i>
  </colItems>
  <pageFields count="2">
    <pageField fld="0" hier="-1"/>
    <pageField fld="7" item="93"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4.xml><?xml version="1.0" encoding="utf-8"?>
<pivotTableDefinition xmlns="http://schemas.openxmlformats.org/spreadsheetml/2006/main" name="PivotTable687"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94"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5.xml><?xml version="1.0" encoding="utf-8"?>
<pivotTableDefinition xmlns="http://schemas.openxmlformats.org/spreadsheetml/2006/main" name="PivotTable686"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6"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2">
    <i>
      <x v="66"/>
    </i>
    <i t="grand">
      <x/>
    </i>
  </rowItems>
  <colFields count="1">
    <field x="-2"/>
  </colFields>
  <colItems count="4">
    <i>
      <x/>
    </i>
    <i i="1">
      <x v="1"/>
    </i>
    <i i="2">
      <x v="2"/>
    </i>
    <i i="3">
      <x v="3"/>
    </i>
  </colItems>
  <pageFields count="2">
    <pageField fld="0" hier="-1"/>
    <pageField fld="7" item="95"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6.xml><?xml version="1.0" encoding="utf-8"?>
<pivotTableDefinition xmlns="http://schemas.openxmlformats.org/spreadsheetml/2006/main" name="PivotTable685"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66"/>
    </i>
    <i>
      <x v="67"/>
    </i>
    <i t="grand">
      <x/>
    </i>
  </rowItems>
  <colFields count="1">
    <field x="-2"/>
  </colFields>
  <colItems count="4">
    <i>
      <x/>
    </i>
    <i i="1">
      <x v="1"/>
    </i>
    <i i="2">
      <x v="2"/>
    </i>
    <i i="3">
      <x v="3"/>
    </i>
  </colItems>
  <pageFields count="2">
    <pageField fld="0" hier="-1"/>
    <pageField fld="7" item="96"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7.xml><?xml version="1.0" encoding="utf-8"?>
<pivotTableDefinition xmlns="http://schemas.openxmlformats.org/spreadsheetml/2006/main" name="PivotTable684"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10"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6">
    <i>
      <x v="30"/>
    </i>
    <i>
      <x v="31"/>
    </i>
    <i>
      <x v="60"/>
    </i>
    <i>
      <x v="66"/>
    </i>
    <i>
      <x v="69"/>
    </i>
    <i t="grand">
      <x/>
    </i>
  </rowItems>
  <colFields count="1">
    <field x="-2"/>
  </colFields>
  <colItems count="4">
    <i>
      <x/>
    </i>
    <i i="1">
      <x v="1"/>
    </i>
    <i i="2">
      <x v="2"/>
    </i>
    <i i="3">
      <x v="3"/>
    </i>
  </colItems>
  <pageFields count="2">
    <pageField fld="0" hier="-1"/>
    <pageField fld="7" item="97"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8.xml><?xml version="1.0" encoding="utf-8"?>
<pivotTableDefinition xmlns="http://schemas.openxmlformats.org/spreadsheetml/2006/main" name="PivotTable683"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7"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3">
    <i>
      <x v="33"/>
    </i>
    <i>
      <x v="60"/>
    </i>
    <i t="grand">
      <x/>
    </i>
  </rowItems>
  <colFields count="1">
    <field x="-2"/>
  </colFields>
  <colItems count="4">
    <i>
      <x/>
    </i>
    <i i="1">
      <x v="1"/>
    </i>
    <i i="2">
      <x v="2"/>
    </i>
    <i i="3">
      <x v="3"/>
    </i>
  </colItems>
  <pageFields count="2">
    <pageField fld="0" hier="-1"/>
    <pageField fld="7" item="98"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9.xml><?xml version="1.0" encoding="utf-8"?>
<pivotTableDefinition xmlns="http://schemas.openxmlformats.org/spreadsheetml/2006/main" name="PivotTable682" cacheId="11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8" firstHeaderRow="0" firstDataRow="1" firstDataCol="1" rowPageCount="2" colPageCount="1"/>
  <pivotFields count="27">
    <pivotField axis="axisPage" showAll="0" defaultSubtotal="0">
      <items count="3">
        <item x="0"/>
        <item x="1"/>
        <item x="2"/>
      </items>
    </pivotField>
    <pivotField showAll="0" defaultSubtotal="0"/>
    <pivotField showAll="0" defaultSubtotal="0"/>
    <pivotField showAll="0" defaultSubtotal="0"/>
    <pivotField showAll="0" defaultSubtotal="0"/>
    <pivotField axis="axisRow" showAll="0" defaultSubtota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5"/>
        <item x="66"/>
        <item x="67"/>
        <item x="63"/>
        <item x="64"/>
        <item x="68"/>
        <item x="69"/>
      </items>
    </pivotField>
    <pivotField showAll="0"/>
    <pivotField axis="axisPage" showAll="0">
      <items count="211">
        <item x="162"/>
        <item x="0"/>
        <item x="1"/>
        <item x="166"/>
        <item x="167"/>
        <item x="2"/>
        <item x="17"/>
        <item x="26"/>
        <item x="19"/>
        <item x="20"/>
        <item x="25"/>
        <item x="168"/>
        <item x="169"/>
        <item x="170"/>
        <item x="122"/>
        <item x="171"/>
        <item x="18"/>
        <item x="172"/>
        <item x="24"/>
        <item x="27"/>
        <item x="152"/>
        <item x="105"/>
        <item x="3"/>
        <item x="4"/>
        <item x="5"/>
        <item x="23"/>
        <item x="21"/>
        <item x="6"/>
        <item x="65"/>
        <item x="138"/>
        <item x="66"/>
        <item x="67"/>
        <item x="68"/>
        <item x="106"/>
        <item x="107"/>
        <item x="69"/>
        <item x="149"/>
        <item x="145"/>
        <item x="7"/>
        <item x="77"/>
        <item x="70"/>
        <item x="28"/>
        <item x="29"/>
        <item x="30"/>
        <item x="71"/>
        <item x="72"/>
        <item x="73"/>
        <item x="108"/>
        <item x="74"/>
        <item x="112"/>
        <item x="32"/>
        <item x="164"/>
        <item x="33"/>
        <item x="75"/>
        <item x="76"/>
        <item x="207"/>
        <item x="79"/>
        <item x="35"/>
        <item x="8"/>
        <item x="80"/>
        <item x="36"/>
        <item x="37"/>
        <item x="81"/>
        <item x="9"/>
        <item x="82"/>
        <item x="83"/>
        <item x="109"/>
        <item x="176"/>
        <item x="22"/>
        <item x="10"/>
        <item x="84"/>
        <item x="139"/>
        <item x="156"/>
        <item x="140"/>
        <item x="85"/>
        <item x="86"/>
        <item x="87"/>
        <item x="11"/>
        <item x="13"/>
        <item x="38"/>
        <item x="14"/>
        <item x="15"/>
        <item x="39"/>
        <item x="88"/>
        <item x="16"/>
        <item x="12"/>
        <item x="115"/>
        <item x="103"/>
        <item x="177"/>
        <item x="144"/>
        <item x="206"/>
        <item x="178"/>
        <item x="179"/>
        <item x="180"/>
        <item x="182"/>
        <item x="181"/>
        <item x="183"/>
        <item x="114"/>
        <item x="119"/>
        <item x="120"/>
        <item x="127"/>
        <item x="110"/>
        <item x="121"/>
        <item x="40"/>
        <item x="101"/>
        <item x="126"/>
        <item x="184"/>
        <item x="194"/>
        <item x="195"/>
        <item x="157"/>
        <item x="185"/>
        <item x="186"/>
        <item x="187"/>
        <item x="188"/>
        <item x="189"/>
        <item x="190"/>
        <item x="191"/>
        <item x="143"/>
        <item x="117"/>
        <item x="192"/>
        <item x="99"/>
        <item x="193"/>
        <item x="116"/>
        <item x="196"/>
        <item x="158"/>
        <item x="125"/>
        <item x="89"/>
        <item x="208"/>
        <item x="90"/>
        <item x="41"/>
        <item x="42"/>
        <item x="102"/>
        <item x="159"/>
        <item x="142"/>
        <item x="91"/>
        <item x="92"/>
        <item x="43"/>
        <item x="93"/>
        <item x="44"/>
        <item x="94"/>
        <item x="135"/>
        <item x="160"/>
        <item x="134"/>
        <item x="161"/>
        <item x="137"/>
        <item x="111"/>
        <item x="197"/>
        <item x="198"/>
        <item x="165"/>
        <item x="128"/>
        <item x="163"/>
        <item x="141"/>
        <item x="201"/>
        <item x="129"/>
        <item x="151"/>
        <item x="45"/>
        <item x="202"/>
        <item x="203"/>
        <item x="113"/>
        <item x="100"/>
        <item x="46"/>
        <item x="130"/>
        <item x="133"/>
        <item x="118"/>
        <item x="47"/>
        <item x="48"/>
        <item x="131"/>
        <item x="97"/>
        <item x="136"/>
        <item x="49"/>
        <item x="123"/>
        <item x="98"/>
        <item x="51"/>
        <item x="132"/>
        <item x="124"/>
        <item x="209"/>
        <item x="52"/>
        <item x="53"/>
        <item x="54"/>
        <item x="55"/>
        <item x="56"/>
        <item x="57"/>
        <item x="58"/>
        <item x="59"/>
        <item x="60"/>
        <item x="61"/>
        <item x="62"/>
        <item x="63"/>
        <item x="64"/>
        <item x="95"/>
        <item x="31"/>
        <item x="34"/>
        <item x="50"/>
        <item x="78"/>
        <item x="96"/>
        <item x="104"/>
        <item x="146"/>
        <item x="147"/>
        <item x="148"/>
        <item x="150"/>
        <item x="153"/>
        <item x="154"/>
        <item x="155"/>
        <item x="173"/>
        <item x="174"/>
        <item x="175"/>
        <item x="199"/>
        <item x="200"/>
        <item x="204"/>
        <item x="205"/>
        <item t="default"/>
      </items>
    </pivotField>
    <pivotField numFmtId="8" showAll="0" defaultSubtotal="0"/>
    <pivotField numFmtId="8" showAll="0" defaultSubtotal="0"/>
    <pivotField numFmtId="8" showAll="0" defaultSubtotal="0"/>
    <pivotField numFmtId="8" showAll="0" defaultSubtotal="0"/>
    <pivotField dataField="1" numFmtId="8" showAll="0" defaultSubtotal="0"/>
    <pivotField numFmtId="8" showAll="0"/>
    <pivotField numFmtId="8" showAll="0"/>
    <pivotField numFmtId="8" showAll="0"/>
    <pivotField numFmtId="8" showAll="0"/>
    <pivotField dataField="1" numFmtId="8" showAll="0" defaultSubtotal="0"/>
    <pivotField numFmtId="8" showAll="0"/>
    <pivotField numFmtId="8" showAll="0"/>
    <pivotField numFmtId="8" showAll="0" defaultSubtotal="0"/>
    <pivotField numFmtId="8" showAll="0" defaultSubtotal="0"/>
    <pivotField numFmtId="8" showAll="0" defaultSubtotal="0"/>
    <pivotField numFmtId="8" showAll="0" defaultSubtotal="0"/>
    <pivotField numFmtId="8" showAll="0" defaultSubtotal="0"/>
    <pivotField dataField="1" numFmtId="8" showAll="0" defaultSubtotal="0"/>
    <pivotField dataField="1" numFmtId="8" showAll="0" defaultSubtotal="0"/>
  </pivotFields>
  <rowFields count="1">
    <field x="5"/>
  </rowFields>
  <rowItems count="4">
    <i>
      <x v="33"/>
    </i>
    <i>
      <x v="60"/>
    </i>
    <i>
      <x v="66"/>
    </i>
    <i t="grand">
      <x/>
    </i>
  </rowItems>
  <colFields count="1">
    <field x="-2"/>
  </colFields>
  <colItems count="4">
    <i>
      <x/>
    </i>
    <i i="1">
      <x v="1"/>
    </i>
    <i i="2">
      <x v="2"/>
    </i>
    <i i="3">
      <x v="3"/>
    </i>
  </colItems>
  <pageFields count="2">
    <pageField fld="0" hier="-1"/>
    <pageField fld="7" item="99" hier="-1"/>
  </pageFields>
  <dataFields count="4">
    <dataField name="Sum of FY18 Final" fld="12" baseField="5" baseItem="0" numFmtId="8"/>
    <dataField name="Sum of FY19 Final" fld="17" baseField="5" baseItem="0" numFmtId="8"/>
    <dataField name="Sum of FY21 Preliminary Estimate" fld="25" baseField="5" baseItem="0" numFmtId="8"/>
    <dataField name="Sum of difference from FY 19 final" fld="26" baseField="5"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00.xml.rels><?xml version="1.0" encoding="UTF-8" standalone="yes"?>
<Relationships xmlns="http://schemas.openxmlformats.org/package/2006/relationships"><Relationship Id="rId1" Type="http://schemas.openxmlformats.org/officeDocument/2006/relationships/pivotTable" Target="../pivotTables/pivotTable97.xml"/></Relationships>
</file>

<file path=xl/worksheets/_rels/sheet101.xml.rels><?xml version="1.0" encoding="UTF-8" standalone="yes"?>
<Relationships xmlns="http://schemas.openxmlformats.org/package/2006/relationships"><Relationship Id="rId1" Type="http://schemas.openxmlformats.org/officeDocument/2006/relationships/pivotTable" Target="../pivotTables/pivotTable98.xml"/></Relationships>
</file>

<file path=xl/worksheets/_rels/sheet102.xml.rels><?xml version="1.0" encoding="UTF-8" standalone="yes"?>
<Relationships xmlns="http://schemas.openxmlformats.org/package/2006/relationships"><Relationship Id="rId1" Type="http://schemas.openxmlformats.org/officeDocument/2006/relationships/pivotTable" Target="../pivotTables/pivotTable99.xml"/></Relationships>
</file>

<file path=xl/worksheets/_rels/sheet103.xml.rels><?xml version="1.0" encoding="UTF-8" standalone="yes"?>
<Relationships xmlns="http://schemas.openxmlformats.org/package/2006/relationships"><Relationship Id="rId1" Type="http://schemas.openxmlformats.org/officeDocument/2006/relationships/pivotTable" Target="../pivotTables/pivotTable100.xml"/></Relationships>
</file>

<file path=xl/worksheets/_rels/sheet104.xml.rels><?xml version="1.0" encoding="UTF-8" standalone="yes"?>
<Relationships xmlns="http://schemas.openxmlformats.org/package/2006/relationships"><Relationship Id="rId1" Type="http://schemas.openxmlformats.org/officeDocument/2006/relationships/pivotTable" Target="../pivotTables/pivotTable101.xml"/></Relationships>
</file>

<file path=xl/worksheets/_rels/sheet105.xml.rels><?xml version="1.0" encoding="UTF-8" standalone="yes"?>
<Relationships xmlns="http://schemas.openxmlformats.org/package/2006/relationships"><Relationship Id="rId1" Type="http://schemas.openxmlformats.org/officeDocument/2006/relationships/pivotTable" Target="../pivotTables/pivotTable102.xml"/></Relationships>
</file>

<file path=xl/worksheets/_rels/sheet106.xml.rels><?xml version="1.0" encoding="UTF-8" standalone="yes"?>
<Relationships xmlns="http://schemas.openxmlformats.org/package/2006/relationships"><Relationship Id="rId1" Type="http://schemas.openxmlformats.org/officeDocument/2006/relationships/pivotTable" Target="../pivotTables/pivotTable103.xml"/></Relationships>
</file>

<file path=xl/worksheets/_rels/sheet107.xml.rels><?xml version="1.0" encoding="UTF-8" standalone="yes"?>
<Relationships xmlns="http://schemas.openxmlformats.org/package/2006/relationships"><Relationship Id="rId1" Type="http://schemas.openxmlformats.org/officeDocument/2006/relationships/pivotTable" Target="../pivotTables/pivotTable104.xml"/></Relationships>
</file>

<file path=xl/worksheets/_rels/sheet108.xml.rels><?xml version="1.0" encoding="UTF-8" standalone="yes"?>
<Relationships xmlns="http://schemas.openxmlformats.org/package/2006/relationships"><Relationship Id="rId1" Type="http://schemas.openxmlformats.org/officeDocument/2006/relationships/pivotTable" Target="../pivotTables/pivotTable105.xml"/></Relationships>
</file>

<file path=xl/worksheets/_rels/sheet109.xml.rels><?xml version="1.0" encoding="UTF-8" standalone="yes"?>
<Relationships xmlns="http://schemas.openxmlformats.org/package/2006/relationships"><Relationship Id="rId1" Type="http://schemas.openxmlformats.org/officeDocument/2006/relationships/pivotTable" Target="../pivotTables/pivotTable106.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10.xml.rels><?xml version="1.0" encoding="UTF-8" standalone="yes"?>
<Relationships xmlns="http://schemas.openxmlformats.org/package/2006/relationships"><Relationship Id="rId1" Type="http://schemas.openxmlformats.org/officeDocument/2006/relationships/pivotTable" Target="../pivotTables/pivotTable107.xml"/></Relationships>
</file>

<file path=xl/worksheets/_rels/sheet111.xml.rels><?xml version="1.0" encoding="UTF-8" standalone="yes"?>
<Relationships xmlns="http://schemas.openxmlformats.org/package/2006/relationships"><Relationship Id="rId1" Type="http://schemas.openxmlformats.org/officeDocument/2006/relationships/pivotTable" Target="../pivotTables/pivotTable108.xml"/></Relationships>
</file>

<file path=xl/worksheets/_rels/sheet112.xml.rels><?xml version="1.0" encoding="UTF-8" standalone="yes"?>
<Relationships xmlns="http://schemas.openxmlformats.org/package/2006/relationships"><Relationship Id="rId1" Type="http://schemas.openxmlformats.org/officeDocument/2006/relationships/pivotTable" Target="../pivotTables/pivotTable109.xml"/></Relationships>
</file>

<file path=xl/worksheets/_rels/sheet113.xml.rels><?xml version="1.0" encoding="UTF-8" standalone="yes"?>
<Relationships xmlns="http://schemas.openxmlformats.org/package/2006/relationships"><Relationship Id="rId1" Type="http://schemas.openxmlformats.org/officeDocument/2006/relationships/pivotTable" Target="../pivotTables/pivotTable110.xml"/></Relationships>
</file>

<file path=xl/worksheets/_rels/sheet114.xml.rels><?xml version="1.0" encoding="UTF-8" standalone="yes"?>
<Relationships xmlns="http://schemas.openxmlformats.org/package/2006/relationships"><Relationship Id="rId1" Type="http://schemas.openxmlformats.org/officeDocument/2006/relationships/pivotTable" Target="../pivotTables/pivotTable111.xml"/></Relationships>
</file>

<file path=xl/worksheets/_rels/sheet115.xml.rels><?xml version="1.0" encoding="UTF-8" standalone="yes"?>
<Relationships xmlns="http://schemas.openxmlformats.org/package/2006/relationships"><Relationship Id="rId1" Type="http://schemas.openxmlformats.org/officeDocument/2006/relationships/pivotTable" Target="../pivotTables/pivotTable112.xml"/></Relationships>
</file>

<file path=xl/worksheets/_rels/sheet116.xml.rels><?xml version="1.0" encoding="UTF-8" standalone="yes"?>
<Relationships xmlns="http://schemas.openxmlformats.org/package/2006/relationships"><Relationship Id="rId1" Type="http://schemas.openxmlformats.org/officeDocument/2006/relationships/pivotTable" Target="../pivotTables/pivotTable113.xml"/></Relationships>
</file>

<file path=xl/worksheets/_rels/sheet117.xml.rels><?xml version="1.0" encoding="UTF-8" standalone="yes"?>
<Relationships xmlns="http://schemas.openxmlformats.org/package/2006/relationships"><Relationship Id="rId1" Type="http://schemas.openxmlformats.org/officeDocument/2006/relationships/pivotTable" Target="../pivotTables/pivotTable114.xml"/></Relationships>
</file>

<file path=xl/worksheets/_rels/sheet118.xml.rels><?xml version="1.0" encoding="UTF-8" standalone="yes"?>
<Relationships xmlns="http://schemas.openxmlformats.org/package/2006/relationships"><Relationship Id="rId1" Type="http://schemas.openxmlformats.org/officeDocument/2006/relationships/pivotTable" Target="../pivotTables/pivotTable115.xml"/></Relationships>
</file>

<file path=xl/worksheets/_rels/sheet119.xml.rels><?xml version="1.0" encoding="UTF-8" standalone="yes"?>
<Relationships xmlns="http://schemas.openxmlformats.org/package/2006/relationships"><Relationship Id="rId1" Type="http://schemas.openxmlformats.org/officeDocument/2006/relationships/pivotTable" Target="../pivotTables/pivotTable116.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20.xml.rels><?xml version="1.0" encoding="UTF-8" standalone="yes"?>
<Relationships xmlns="http://schemas.openxmlformats.org/package/2006/relationships"><Relationship Id="rId1" Type="http://schemas.openxmlformats.org/officeDocument/2006/relationships/pivotTable" Target="../pivotTables/pivotTable117.xml"/></Relationships>
</file>

<file path=xl/worksheets/_rels/sheet121.xml.rels><?xml version="1.0" encoding="UTF-8" standalone="yes"?>
<Relationships xmlns="http://schemas.openxmlformats.org/package/2006/relationships"><Relationship Id="rId1" Type="http://schemas.openxmlformats.org/officeDocument/2006/relationships/pivotTable" Target="../pivotTables/pivotTable118.xml"/></Relationships>
</file>

<file path=xl/worksheets/_rels/sheet122.xml.rels><?xml version="1.0" encoding="UTF-8" standalone="yes"?>
<Relationships xmlns="http://schemas.openxmlformats.org/package/2006/relationships"><Relationship Id="rId1" Type="http://schemas.openxmlformats.org/officeDocument/2006/relationships/pivotTable" Target="../pivotTables/pivotTable119.xml"/></Relationships>
</file>

<file path=xl/worksheets/_rels/sheet123.xml.rels><?xml version="1.0" encoding="UTF-8" standalone="yes"?>
<Relationships xmlns="http://schemas.openxmlformats.org/package/2006/relationships"><Relationship Id="rId1" Type="http://schemas.openxmlformats.org/officeDocument/2006/relationships/pivotTable" Target="../pivotTables/pivotTable120.xml"/></Relationships>
</file>

<file path=xl/worksheets/_rels/sheet124.xml.rels><?xml version="1.0" encoding="UTF-8" standalone="yes"?>
<Relationships xmlns="http://schemas.openxmlformats.org/package/2006/relationships"><Relationship Id="rId1" Type="http://schemas.openxmlformats.org/officeDocument/2006/relationships/pivotTable" Target="../pivotTables/pivotTable121.xml"/></Relationships>
</file>

<file path=xl/worksheets/_rels/sheet125.xml.rels><?xml version="1.0" encoding="UTF-8" standalone="yes"?>
<Relationships xmlns="http://schemas.openxmlformats.org/package/2006/relationships"><Relationship Id="rId1" Type="http://schemas.openxmlformats.org/officeDocument/2006/relationships/pivotTable" Target="../pivotTables/pivotTable122.xml"/></Relationships>
</file>

<file path=xl/worksheets/_rels/sheet126.xml.rels><?xml version="1.0" encoding="UTF-8" standalone="yes"?>
<Relationships xmlns="http://schemas.openxmlformats.org/package/2006/relationships"><Relationship Id="rId1" Type="http://schemas.openxmlformats.org/officeDocument/2006/relationships/pivotTable" Target="../pivotTables/pivotTable123.xml"/></Relationships>
</file>

<file path=xl/worksheets/_rels/sheet127.xml.rels><?xml version="1.0" encoding="UTF-8" standalone="yes"?>
<Relationships xmlns="http://schemas.openxmlformats.org/package/2006/relationships"><Relationship Id="rId1" Type="http://schemas.openxmlformats.org/officeDocument/2006/relationships/pivotTable" Target="../pivotTables/pivotTable124.xml"/></Relationships>
</file>

<file path=xl/worksheets/_rels/sheet128.xml.rels><?xml version="1.0" encoding="UTF-8" standalone="yes"?>
<Relationships xmlns="http://schemas.openxmlformats.org/package/2006/relationships"><Relationship Id="rId1" Type="http://schemas.openxmlformats.org/officeDocument/2006/relationships/pivotTable" Target="../pivotTables/pivotTable125.xml"/></Relationships>
</file>

<file path=xl/worksheets/_rels/sheet129.xml.rels><?xml version="1.0" encoding="UTF-8" standalone="yes"?>
<Relationships xmlns="http://schemas.openxmlformats.org/package/2006/relationships"><Relationship Id="rId1" Type="http://schemas.openxmlformats.org/officeDocument/2006/relationships/pivotTable" Target="../pivotTables/pivotTable126.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30.xml.rels><?xml version="1.0" encoding="UTF-8" standalone="yes"?>
<Relationships xmlns="http://schemas.openxmlformats.org/package/2006/relationships"><Relationship Id="rId1" Type="http://schemas.openxmlformats.org/officeDocument/2006/relationships/pivotTable" Target="../pivotTables/pivotTable127.xml"/></Relationships>
</file>

<file path=xl/worksheets/_rels/sheet131.xml.rels><?xml version="1.0" encoding="UTF-8" standalone="yes"?>
<Relationships xmlns="http://schemas.openxmlformats.org/package/2006/relationships"><Relationship Id="rId1" Type="http://schemas.openxmlformats.org/officeDocument/2006/relationships/pivotTable" Target="../pivotTables/pivotTable128.xml"/></Relationships>
</file>

<file path=xl/worksheets/_rels/sheet132.xml.rels><?xml version="1.0" encoding="UTF-8" standalone="yes"?>
<Relationships xmlns="http://schemas.openxmlformats.org/package/2006/relationships"><Relationship Id="rId1" Type="http://schemas.openxmlformats.org/officeDocument/2006/relationships/pivotTable" Target="../pivotTables/pivotTable129.xml"/></Relationships>
</file>

<file path=xl/worksheets/_rels/sheet133.xml.rels><?xml version="1.0" encoding="UTF-8" standalone="yes"?>
<Relationships xmlns="http://schemas.openxmlformats.org/package/2006/relationships"><Relationship Id="rId1" Type="http://schemas.openxmlformats.org/officeDocument/2006/relationships/pivotTable" Target="../pivotTables/pivotTable130.xml"/></Relationships>
</file>

<file path=xl/worksheets/_rels/sheet134.xml.rels><?xml version="1.0" encoding="UTF-8" standalone="yes"?>
<Relationships xmlns="http://schemas.openxmlformats.org/package/2006/relationships"><Relationship Id="rId1" Type="http://schemas.openxmlformats.org/officeDocument/2006/relationships/pivotTable" Target="../pivotTables/pivotTable131.xml"/></Relationships>
</file>

<file path=xl/worksheets/_rels/sheet135.xml.rels><?xml version="1.0" encoding="UTF-8" standalone="yes"?>
<Relationships xmlns="http://schemas.openxmlformats.org/package/2006/relationships"><Relationship Id="rId1" Type="http://schemas.openxmlformats.org/officeDocument/2006/relationships/pivotTable" Target="../pivotTables/pivotTable132.xml"/></Relationships>
</file>

<file path=xl/worksheets/_rels/sheet136.xml.rels><?xml version="1.0" encoding="UTF-8" standalone="yes"?>
<Relationships xmlns="http://schemas.openxmlformats.org/package/2006/relationships"><Relationship Id="rId1" Type="http://schemas.openxmlformats.org/officeDocument/2006/relationships/pivotTable" Target="../pivotTables/pivotTable133.xml"/></Relationships>
</file>

<file path=xl/worksheets/_rels/sheet137.xml.rels><?xml version="1.0" encoding="UTF-8" standalone="yes"?>
<Relationships xmlns="http://schemas.openxmlformats.org/package/2006/relationships"><Relationship Id="rId1" Type="http://schemas.openxmlformats.org/officeDocument/2006/relationships/pivotTable" Target="../pivotTables/pivotTable134.xml"/></Relationships>
</file>

<file path=xl/worksheets/_rels/sheet138.xml.rels><?xml version="1.0" encoding="UTF-8" standalone="yes"?>
<Relationships xmlns="http://schemas.openxmlformats.org/package/2006/relationships"><Relationship Id="rId1" Type="http://schemas.openxmlformats.org/officeDocument/2006/relationships/pivotTable" Target="../pivotTables/pivotTable135.xml"/></Relationships>
</file>

<file path=xl/worksheets/_rels/sheet139.xml.rels><?xml version="1.0" encoding="UTF-8" standalone="yes"?>
<Relationships xmlns="http://schemas.openxmlformats.org/package/2006/relationships"><Relationship Id="rId1" Type="http://schemas.openxmlformats.org/officeDocument/2006/relationships/pivotTable" Target="../pivotTables/pivotTable136.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140.xml.rels><?xml version="1.0" encoding="UTF-8" standalone="yes"?>
<Relationships xmlns="http://schemas.openxmlformats.org/package/2006/relationships"><Relationship Id="rId1" Type="http://schemas.openxmlformats.org/officeDocument/2006/relationships/pivotTable" Target="../pivotTables/pivotTable137.xml"/></Relationships>
</file>

<file path=xl/worksheets/_rels/sheet141.xml.rels><?xml version="1.0" encoding="UTF-8" standalone="yes"?>
<Relationships xmlns="http://schemas.openxmlformats.org/package/2006/relationships"><Relationship Id="rId1" Type="http://schemas.openxmlformats.org/officeDocument/2006/relationships/pivotTable" Target="../pivotTables/pivotTable138.xml"/></Relationships>
</file>

<file path=xl/worksheets/_rels/sheet142.xml.rels><?xml version="1.0" encoding="UTF-8" standalone="yes"?>
<Relationships xmlns="http://schemas.openxmlformats.org/package/2006/relationships"><Relationship Id="rId1" Type="http://schemas.openxmlformats.org/officeDocument/2006/relationships/pivotTable" Target="../pivotTables/pivotTable139.xml"/></Relationships>
</file>

<file path=xl/worksheets/_rels/sheet143.xml.rels><?xml version="1.0" encoding="UTF-8" standalone="yes"?>
<Relationships xmlns="http://schemas.openxmlformats.org/package/2006/relationships"><Relationship Id="rId1" Type="http://schemas.openxmlformats.org/officeDocument/2006/relationships/pivotTable" Target="../pivotTables/pivotTable140.xml"/></Relationships>
</file>

<file path=xl/worksheets/_rels/sheet144.xml.rels><?xml version="1.0" encoding="UTF-8" standalone="yes"?>
<Relationships xmlns="http://schemas.openxmlformats.org/package/2006/relationships"><Relationship Id="rId1" Type="http://schemas.openxmlformats.org/officeDocument/2006/relationships/pivotTable" Target="../pivotTables/pivotTable141.xml"/></Relationships>
</file>

<file path=xl/worksheets/_rels/sheet145.xml.rels><?xml version="1.0" encoding="UTF-8" standalone="yes"?>
<Relationships xmlns="http://schemas.openxmlformats.org/package/2006/relationships"><Relationship Id="rId1" Type="http://schemas.openxmlformats.org/officeDocument/2006/relationships/pivotTable" Target="../pivotTables/pivotTable142.xml"/></Relationships>
</file>

<file path=xl/worksheets/_rels/sheet146.xml.rels><?xml version="1.0" encoding="UTF-8" standalone="yes"?>
<Relationships xmlns="http://schemas.openxmlformats.org/package/2006/relationships"><Relationship Id="rId1" Type="http://schemas.openxmlformats.org/officeDocument/2006/relationships/pivotTable" Target="../pivotTables/pivotTable143.xml"/></Relationships>
</file>

<file path=xl/worksheets/_rels/sheet147.xml.rels><?xml version="1.0" encoding="UTF-8" standalone="yes"?>
<Relationships xmlns="http://schemas.openxmlformats.org/package/2006/relationships"><Relationship Id="rId1" Type="http://schemas.openxmlformats.org/officeDocument/2006/relationships/pivotTable" Target="../pivotTables/pivotTable144.xml"/></Relationships>
</file>

<file path=xl/worksheets/_rels/sheet148.xml.rels><?xml version="1.0" encoding="UTF-8" standalone="yes"?>
<Relationships xmlns="http://schemas.openxmlformats.org/package/2006/relationships"><Relationship Id="rId1" Type="http://schemas.openxmlformats.org/officeDocument/2006/relationships/pivotTable" Target="../pivotTables/pivotTable145.xml"/></Relationships>
</file>

<file path=xl/worksheets/_rels/sheet149.xml.rels><?xml version="1.0" encoding="UTF-8" standalone="yes"?>
<Relationships xmlns="http://schemas.openxmlformats.org/package/2006/relationships"><Relationship Id="rId1" Type="http://schemas.openxmlformats.org/officeDocument/2006/relationships/pivotTable" Target="../pivotTables/pivotTable146.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12.xml"/></Relationships>
</file>

<file path=xl/worksheets/_rels/sheet150.xml.rels><?xml version="1.0" encoding="UTF-8" standalone="yes"?>
<Relationships xmlns="http://schemas.openxmlformats.org/package/2006/relationships"><Relationship Id="rId1" Type="http://schemas.openxmlformats.org/officeDocument/2006/relationships/pivotTable" Target="../pivotTables/pivotTable147.xml"/></Relationships>
</file>

<file path=xl/worksheets/_rels/sheet151.xml.rels><?xml version="1.0" encoding="UTF-8" standalone="yes"?>
<Relationships xmlns="http://schemas.openxmlformats.org/package/2006/relationships"><Relationship Id="rId1" Type="http://schemas.openxmlformats.org/officeDocument/2006/relationships/pivotTable" Target="../pivotTables/pivotTable148.xml"/></Relationships>
</file>

<file path=xl/worksheets/_rels/sheet152.xml.rels><?xml version="1.0" encoding="UTF-8" standalone="yes"?>
<Relationships xmlns="http://schemas.openxmlformats.org/package/2006/relationships"><Relationship Id="rId1" Type="http://schemas.openxmlformats.org/officeDocument/2006/relationships/pivotTable" Target="../pivotTables/pivotTable149.xml"/></Relationships>
</file>

<file path=xl/worksheets/_rels/sheet153.xml.rels><?xml version="1.0" encoding="UTF-8" standalone="yes"?>
<Relationships xmlns="http://schemas.openxmlformats.org/package/2006/relationships"><Relationship Id="rId1" Type="http://schemas.openxmlformats.org/officeDocument/2006/relationships/pivotTable" Target="../pivotTables/pivotTable150.xml"/></Relationships>
</file>

<file path=xl/worksheets/_rels/sheet154.xml.rels><?xml version="1.0" encoding="UTF-8" standalone="yes"?>
<Relationships xmlns="http://schemas.openxmlformats.org/package/2006/relationships"><Relationship Id="rId1" Type="http://schemas.openxmlformats.org/officeDocument/2006/relationships/pivotTable" Target="../pivotTables/pivotTable151.xml"/></Relationships>
</file>

<file path=xl/worksheets/_rels/sheet155.xml.rels><?xml version="1.0" encoding="UTF-8" standalone="yes"?>
<Relationships xmlns="http://schemas.openxmlformats.org/package/2006/relationships"><Relationship Id="rId1" Type="http://schemas.openxmlformats.org/officeDocument/2006/relationships/pivotTable" Target="../pivotTables/pivotTable152.xml"/></Relationships>
</file>

<file path=xl/worksheets/_rels/sheet156.xml.rels><?xml version="1.0" encoding="UTF-8" standalone="yes"?>
<Relationships xmlns="http://schemas.openxmlformats.org/package/2006/relationships"><Relationship Id="rId1" Type="http://schemas.openxmlformats.org/officeDocument/2006/relationships/pivotTable" Target="../pivotTables/pivotTable153.xml"/></Relationships>
</file>

<file path=xl/worksheets/_rels/sheet157.xml.rels><?xml version="1.0" encoding="UTF-8" standalone="yes"?>
<Relationships xmlns="http://schemas.openxmlformats.org/package/2006/relationships"><Relationship Id="rId1" Type="http://schemas.openxmlformats.org/officeDocument/2006/relationships/pivotTable" Target="../pivotTables/pivotTable154.xml"/></Relationships>
</file>

<file path=xl/worksheets/_rels/sheet158.xml.rels><?xml version="1.0" encoding="UTF-8" standalone="yes"?>
<Relationships xmlns="http://schemas.openxmlformats.org/package/2006/relationships"><Relationship Id="rId1" Type="http://schemas.openxmlformats.org/officeDocument/2006/relationships/pivotTable" Target="../pivotTables/pivotTable155.xml"/></Relationships>
</file>

<file path=xl/worksheets/_rels/sheet159.xml.rels><?xml version="1.0" encoding="UTF-8" standalone="yes"?>
<Relationships xmlns="http://schemas.openxmlformats.org/package/2006/relationships"><Relationship Id="rId1" Type="http://schemas.openxmlformats.org/officeDocument/2006/relationships/pivotTable" Target="../pivotTables/pivotTable156.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3.xml"/></Relationships>
</file>

<file path=xl/worksheets/_rels/sheet160.xml.rels><?xml version="1.0" encoding="UTF-8" standalone="yes"?>
<Relationships xmlns="http://schemas.openxmlformats.org/package/2006/relationships"><Relationship Id="rId1" Type="http://schemas.openxmlformats.org/officeDocument/2006/relationships/pivotTable" Target="../pivotTables/pivotTable157.xml"/></Relationships>
</file>

<file path=xl/worksheets/_rels/sheet161.xml.rels><?xml version="1.0" encoding="UTF-8" standalone="yes"?>
<Relationships xmlns="http://schemas.openxmlformats.org/package/2006/relationships"><Relationship Id="rId1" Type="http://schemas.openxmlformats.org/officeDocument/2006/relationships/pivotTable" Target="../pivotTables/pivotTable158.xml"/></Relationships>
</file>

<file path=xl/worksheets/_rels/sheet162.xml.rels><?xml version="1.0" encoding="UTF-8" standalone="yes"?>
<Relationships xmlns="http://schemas.openxmlformats.org/package/2006/relationships"><Relationship Id="rId1" Type="http://schemas.openxmlformats.org/officeDocument/2006/relationships/pivotTable" Target="../pivotTables/pivotTable159.xml"/></Relationships>
</file>

<file path=xl/worksheets/_rels/sheet163.xml.rels><?xml version="1.0" encoding="UTF-8" standalone="yes"?>
<Relationships xmlns="http://schemas.openxmlformats.org/package/2006/relationships"><Relationship Id="rId1" Type="http://schemas.openxmlformats.org/officeDocument/2006/relationships/pivotTable" Target="../pivotTables/pivotTable160.xml"/></Relationships>
</file>

<file path=xl/worksheets/_rels/sheet164.xml.rels><?xml version="1.0" encoding="UTF-8" standalone="yes"?>
<Relationships xmlns="http://schemas.openxmlformats.org/package/2006/relationships"><Relationship Id="rId1" Type="http://schemas.openxmlformats.org/officeDocument/2006/relationships/pivotTable" Target="../pivotTables/pivotTable161.xml"/></Relationships>
</file>

<file path=xl/worksheets/_rels/sheet165.xml.rels><?xml version="1.0" encoding="UTF-8" standalone="yes"?>
<Relationships xmlns="http://schemas.openxmlformats.org/package/2006/relationships"><Relationship Id="rId1" Type="http://schemas.openxmlformats.org/officeDocument/2006/relationships/pivotTable" Target="../pivotTables/pivotTable162.xml"/></Relationships>
</file>

<file path=xl/worksheets/_rels/sheet166.xml.rels><?xml version="1.0" encoding="UTF-8" standalone="yes"?>
<Relationships xmlns="http://schemas.openxmlformats.org/package/2006/relationships"><Relationship Id="rId1" Type="http://schemas.openxmlformats.org/officeDocument/2006/relationships/pivotTable" Target="../pivotTables/pivotTable163.xml"/></Relationships>
</file>

<file path=xl/worksheets/_rels/sheet167.xml.rels><?xml version="1.0" encoding="UTF-8" standalone="yes"?>
<Relationships xmlns="http://schemas.openxmlformats.org/package/2006/relationships"><Relationship Id="rId1" Type="http://schemas.openxmlformats.org/officeDocument/2006/relationships/pivotTable" Target="../pivotTables/pivotTable164.xml"/></Relationships>
</file>

<file path=xl/worksheets/_rels/sheet168.xml.rels><?xml version="1.0" encoding="UTF-8" standalone="yes"?>
<Relationships xmlns="http://schemas.openxmlformats.org/package/2006/relationships"><Relationship Id="rId1" Type="http://schemas.openxmlformats.org/officeDocument/2006/relationships/pivotTable" Target="../pivotTables/pivotTable165.xml"/></Relationships>
</file>

<file path=xl/worksheets/_rels/sheet169.xml.rels><?xml version="1.0" encoding="UTF-8" standalone="yes"?>
<Relationships xmlns="http://schemas.openxmlformats.org/package/2006/relationships"><Relationship Id="rId1" Type="http://schemas.openxmlformats.org/officeDocument/2006/relationships/pivotTable" Target="../pivotTables/pivotTable166.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170.xml.rels><?xml version="1.0" encoding="UTF-8" standalone="yes"?>
<Relationships xmlns="http://schemas.openxmlformats.org/package/2006/relationships"><Relationship Id="rId1" Type="http://schemas.openxmlformats.org/officeDocument/2006/relationships/pivotTable" Target="../pivotTables/pivotTable167.xml"/></Relationships>
</file>

<file path=xl/worksheets/_rels/sheet171.xml.rels><?xml version="1.0" encoding="UTF-8" standalone="yes"?>
<Relationships xmlns="http://schemas.openxmlformats.org/package/2006/relationships"><Relationship Id="rId1" Type="http://schemas.openxmlformats.org/officeDocument/2006/relationships/pivotTable" Target="../pivotTables/pivotTable168.xml"/></Relationships>
</file>

<file path=xl/worksheets/_rels/sheet172.xml.rels><?xml version="1.0" encoding="UTF-8" standalone="yes"?>
<Relationships xmlns="http://schemas.openxmlformats.org/package/2006/relationships"><Relationship Id="rId1" Type="http://schemas.openxmlformats.org/officeDocument/2006/relationships/pivotTable" Target="../pivotTables/pivotTable169.xml"/></Relationships>
</file>

<file path=xl/worksheets/_rels/sheet173.xml.rels><?xml version="1.0" encoding="UTF-8" standalone="yes"?>
<Relationships xmlns="http://schemas.openxmlformats.org/package/2006/relationships"><Relationship Id="rId1" Type="http://schemas.openxmlformats.org/officeDocument/2006/relationships/pivotTable" Target="../pivotTables/pivotTable170.xml"/></Relationships>
</file>

<file path=xl/worksheets/_rels/sheet174.xml.rels><?xml version="1.0" encoding="UTF-8" standalone="yes"?>
<Relationships xmlns="http://schemas.openxmlformats.org/package/2006/relationships"><Relationship Id="rId1" Type="http://schemas.openxmlformats.org/officeDocument/2006/relationships/pivotTable" Target="../pivotTables/pivotTable171.xml"/></Relationships>
</file>

<file path=xl/worksheets/_rels/sheet175.xml.rels><?xml version="1.0" encoding="UTF-8" standalone="yes"?>
<Relationships xmlns="http://schemas.openxmlformats.org/package/2006/relationships"><Relationship Id="rId1" Type="http://schemas.openxmlformats.org/officeDocument/2006/relationships/pivotTable" Target="../pivotTables/pivotTable172.xml"/></Relationships>
</file>

<file path=xl/worksheets/_rels/sheet176.xml.rels><?xml version="1.0" encoding="UTF-8" standalone="yes"?>
<Relationships xmlns="http://schemas.openxmlformats.org/package/2006/relationships"><Relationship Id="rId1" Type="http://schemas.openxmlformats.org/officeDocument/2006/relationships/pivotTable" Target="../pivotTables/pivotTable173.xml"/></Relationships>
</file>

<file path=xl/worksheets/_rels/sheet177.xml.rels><?xml version="1.0" encoding="UTF-8" standalone="yes"?>
<Relationships xmlns="http://schemas.openxmlformats.org/package/2006/relationships"><Relationship Id="rId1" Type="http://schemas.openxmlformats.org/officeDocument/2006/relationships/pivotTable" Target="../pivotTables/pivotTable174.xml"/></Relationships>
</file>

<file path=xl/worksheets/_rels/sheet178.xml.rels><?xml version="1.0" encoding="UTF-8" standalone="yes"?>
<Relationships xmlns="http://schemas.openxmlformats.org/package/2006/relationships"><Relationship Id="rId1" Type="http://schemas.openxmlformats.org/officeDocument/2006/relationships/pivotTable" Target="../pivotTables/pivotTable175.xml"/></Relationships>
</file>

<file path=xl/worksheets/_rels/sheet179.xml.rels><?xml version="1.0" encoding="UTF-8" standalone="yes"?>
<Relationships xmlns="http://schemas.openxmlformats.org/package/2006/relationships"><Relationship Id="rId1" Type="http://schemas.openxmlformats.org/officeDocument/2006/relationships/pivotTable" Target="../pivotTables/pivotTable176.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80.xml.rels><?xml version="1.0" encoding="UTF-8" standalone="yes"?>
<Relationships xmlns="http://schemas.openxmlformats.org/package/2006/relationships"><Relationship Id="rId1" Type="http://schemas.openxmlformats.org/officeDocument/2006/relationships/pivotTable" Target="../pivotTables/pivotTable177.xml"/></Relationships>
</file>

<file path=xl/worksheets/_rels/sheet181.xml.rels><?xml version="1.0" encoding="UTF-8" standalone="yes"?>
<Relationships xmlns="http://schemas.openxmlformats.org/package/2006/relationships"><Relationship Id="rId1" Type="http://schemas.openxmlformats.org/officeDocument/2006/relationships/pivotTable" Target="../pivotTables/pivotTable178.xml"/></Relationships>
</file>

<file path=xl/worksheets/_rels/sheet182.xml.rels><?xml version="1.0" encoding="UTF-8" standalone="yes"?>
<Relationships xmlns="http://schemas.openxmlformats.org/package/2006/relationships"><Relationship Id="rId1" Type="http://schemas.openxmlformats.org/officeDocument/2006/relationships/pivotTable" Target="../pivotTables/pivotTable179.xml"/></Relationships>
</file>

<file path=xl/worksheets/_rels/sheet183.xml.rels><?xml version="1.0" encoding="UTF-8" standalone="yes"?>
<Relationships xmlns="http://schemas.openxmlformats.org/package/2006/relationships"><Relationship Id="rId1" Type="http://schemas.openxmlformats.org/officeDocument/2006/relationships/pivotTable" Target="../pivotTables/pivotTable180.xml"/></Relationships>
</file>

<file path=xl/worksheets/_rels/sheet184.xml.rels><?xml version="1.0" encoding="UTF-8" standalone="yes"?>
<Relationships xmlns="http://schemas.openxmlformats.org/package/2006/relationships"><Relationship Id="rId1" Type="http://schemas.openxmlformats.org/officeDocument/2006/relationships/pivotTable" Target="../pivotTables/pivotTable181.xml"/></Relationships>
</file>

<file path=xl/worksheets/_rels/sheet185.xml.rels><?xml version="1.0" encoding="UTF-8" standalone="yes"?>
<Relationships xmlns="http://schemas.openxmlformats.org/package/2006/relationships"><Relationship Id="rId1" Type="http://schemas.openxmlformats.org/officeDocument/2006/relationships/pivotTable" Target="../pivotTables/pivotTable182.xml"/></Relationships>
</file>

<file path=xl/worksheets/_rels/sheet186.xml.rels><?xml version="1.0" encoding="UTF-8" standalone="yes"?>
<Relationships xmlns="http://schemas.openxmlformats.org/package/2006/relationships"><Relationship Id="rId1" Type="http://schemas.openxmlformats.org/officeDocument/2006/relationships/pivotTable" Target="../pivotTables/pivotTable183.xml"/></Relationships>
</file>

<file path=xl/worksheets/_rels/sheet187.xml.rels><?xml version="1.0" encoding="UTF-8" standalone="yes"?>
<Relationships xmlns="http://schemas.openxmlformats.org/package/2006/relationships"><Relationship Id="rId1" Type="http://schemas.openxmlformats.org/officeDocument/2006/relationships/pivotTable" Target="../pivotTables/pivotTable184.xml"/></Relationships>
</file>

<file path=xl/worksheets/_rels/sheet188.xml.rels><?xml version="1.0" encoding="UTF-8" standalone="yes"?>
<Relationships xmlns="http://schemas.openxmlformats.org/package/2006/relationships"><Relationship Id="rId1" Type="http://schemas.openxmlformats.org/officeDocument/2006/relationships/pivotTable" Target="../pivotTables/pivotTable185.xml"/></Relationships>
</file>

<file path=xl/worksheets/_rels/sheet189.xml.rels><?xml version="1.0" encoding="UTF-8" standalone="yes"?>
<Relationships xmlns="http://schemas.openxmlformats.org/package/2006/relationships"><Relationship Id="rId1" Type="http://schemas.openxmlformats.org/officeDocument/2006/relationships/pivotTable" Target="../pivotTables/pivotTable186.xml"/></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16.xml"/></Relationships>
</file>

<file path=xl/worksheets/_rels/sheet190.xml.rels><?xml version="1.0" encoding="UTF-8" standalone="yes"?>
<Relationships xmlns="http://schemas.openxmlformats.org/package/2006/relationships"><Relationship Id="rId1" Type="http://schemas.openxmlformats.org/officeDocument/2006/relationships/pivotTable" Target="../pivotTables/pivotTable187.xml"/></Relationships>
</file>

<file path=xl/worksheets/_rels/sheet191.xml.rels><?xml version="1.0" encoding="UTF-8" standalone="yes"?>
<Relationships xmlns="http://schemas.openxmlformats.org/package/2006/relationships"><Relationship Id="rId1" Type="http://schemas.openxmlformats.org/officeDocument/2006/relationships/pivotTable" Target="../pivotTables/pivotTable188.xml"/></Relationships>
</file>

<file path=xl/worksheets/_rels/sheet192.xml.rels><?xml version="1.0" encoding="UTF-8" standalone="yes"?>
<Relationships xmlns="http://schemas.openxmlformats.org/package/2006/relationships"><Relationship Id="rId1" Type="http://schemas.openxmlformats.org/officeDocument/2006/relationships/pivotTable" Target="../pivotTables/pivotTable189.xml"/></Relationships>
</file>

<file path=xl/worksheets/_rels/sheet193.xml.rels><?xml version="1.0" encoding="UTF-8" standalone="yes"?>
<Relationships xmlns="http://schemas.openxmlformats.org/package/2006/relationships"><Relationship Id="rId1" Type="http://schemas.openxmlformats.org/officeDocument/2006/relationships/pivotTable" Target="../pivotTables/pivotTable190.xml"/></Relationships>
</file>

<file path=xl/worksheets/_rels/sheet194.xml.rels><?xml version="1.0" encoding="UTF-8" standalone="yes"?>
<Relationships xmlns="http://schemas.openxmlformats.org/package/2006/relationships"><Relationship Id="rId1" Type="http://schemas.openxmlformats.org/officeDocument/2006/relationships/pivotTable" Target="../pivotTables/pivotTable191.xml"/></Relationships>
</file>

<file path=xl/worksheets/_rels/sheet195.xml.rels><?xml version="1.0" encoding="UTF-8" standalone="yes"?>
<Relationships xmlns="http://schemas.openxmlformats.org/package/2006/relationships"><Relationship Id="rId1" Type="http://schemas.openxmlformats.org/officeDocument/2006/relationships/pivotTable" Target="../pivotTables/pivotTable192.xml"/></Relationships>
</file>

<file path=xl/worksheets/_rels/sheet196.xml.rels><?xml version="1.0" encoding="UTF-8" standalone="yes"?>
<Relationships xmlns="http://schemas.openxmlformats.org/package/2006/relationships"><Relationship Id="rId1" Type="http://schemas.openxmlformats.org/officeDocument/2006/relationships/pivotTable" Target="../pivotTables/pivotTable193.xml"/></Relationships>
</file>

<file path=xl/worksheets/_rels/sheet197.xml.rels><?xml version="1.0" encoding="UTF-8" standalone="yes"?>
<Relationships xmlns="http://schemas.openxmlformats.org/package/2006/relationships"><Relationship Id="rId1" Type="http://schemas.openxmlformats.org/officeDocument/2006/relationships/pivotTable" Target="../pivotTables/pivotTable194.xml"/></Relationships>
</file>

<file path=xl/worksheets/_rels/sheet198.xml.rels><?xml version="1.0" encoding="UTF-8" standalone="yes"?>
<Relationships xmlns="http://schemas.openxmlformats.org/package/2006/relationships"><Relationship Id="rId1" Type="http://schemas.openxmlformats.org/officeDocument/2006/relationships/pivotTable" Target="../pivotTables/pivotTable195.xml"/></Relationships>
</file>

<file path=xl/worksheets/_rels/sheet199.xml.rels><?xml version="1.0" encoding="UTF-8" standalone="yes"?>
<Relationships xmlns="http://schemas.openxmlformats.org/package/2006/relationships"><Relationship Id="rId1" Type="http://schemas.openxmlformats.org/officeDocument/2006/relationships/pivotTable" Target="../pivotTables/pivotTable19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7.xml"/></Relationships>
</file>

<file path=xl/worksheets/_rels/sheet200.xml.rels><?xml version="1.0" encoding="UTF-8" standalone="yes"?>
<Relationships xmlns="http://schemas.openxmlformats.org/package/2006/relationships"><Relationship Id="rId1" Type="http://schemas.openxmlformats.org/officeDocument/2006/relationships/pivotTable" Target="../pivotTables/pivotTable197.xml"/></Relationships>
</file>

<file path=xl/worksheets/_rels/sheet201.xml.rels><?xml version="1.0" encoding="UTF-8" standalone="yes"?>
<Relationships xmlns="http://schemas.openxmlformats.org/package/2006/relationships"><Relationship Id="rId1" Type="http://schemas.openxmlformats.org/officeDocument/2006/relationships/pivotTable" Target="../pivotTables/pivotTable198.xml"/></Relationships>
</file>

<file path=xl/worksheets/_rels/sheet202.xml.rels><?xml version="1.0" encoding="UTF-8" standalone="yes"?>
<Relationships xmlns="http://schemas.openxmlformats.org/package/2006/relationships"><Relationship Id="rId1" Type="http://schemas.openxmlformats.org/officeDocument/2006/relationships/pivotTable" Target="../pivotTables/pivotTable199.xml"/></Relationships>
</file>

<file path=xl/worksheets/_rels/sheet203.xml.rels><?xml version="1.0" encoding="UTF-8" standalone="yes"?>
<Relationships xmlns="http://schemas.openxmlformats.org/package/2006/relationships"><Relationship Id="rId1" Type="http://schemas.openxmlformats.org/officeDocument/2006/relationships/pivotTable" Target="../pivotTables/pivotTable200.xml"/></Relationships>
</file>

<file path=xl/worksheets/_rels/sheet204.xml.rels><?xml version="1.0" encoding="UTF-8" standalone="yes"?>
<Relationships xmlns="http://schemas.openxmlformats.org/package/2006/relationships"><Relationship Id="rId1" Type="http://schemas.openxmlformats.org/officeDocument/2006/relationships/pivotTable" Target="../pivotTables/pivotTable201.xml"/></Relationships>
</file>

<file path=xl/worksheets/_rels/sheet205.xml.rels><?xml version="1.0" encoding="UTF-8" standalone="yes"?>
<Relationships xmlns="http://schemas.openxmlformats.org/package/2006/relationships"><Relationship Id="rId1" Type="http://schemas.openxmlformats.org/officeDocument/2006/relationships/pivotTable" Target="../pivotTables/pivotTable202.xml"/></Relationships>
</file>

<file path=xl/worksheets/_rels/sheet206.xml.rels><?xml version="1.0" encoding="UTF-8" standalone="yes"?>
<Relationships xmlns="http://schemas.openxmlformats.org/package/2006/relationships"><Relationship Id="rId1" Type="http://schemas.openxmlformats.org/officeDocument/2006/relationships/pivotTable" Target="../pivotTables/pivotTable203.xml"/></Relationships>
</file>

<file path=xl/worksheets/_rels/sheet207.xml.rels><?xml version="1.0" encoding="UTF-8" standalone="yes"?>
<Relationships xmlns="http://schemas.openxmlformats.org/package/2006/relationships"><Relationship Id="rId1" Type="http://schemas.openxmlformats.org/officeDocument/2006/relationships/pivotTable" Target="../pivotTables/pivotTable204.xml"/></Relationships>
</file>

<file path=xl/worksheets/_rels/sheet208.xml.rels><?xml version="1.0" encoding="UTF-8" standalone="yes"?>
<Relationships xmlns="http://schemas.openxmlformats.org/package/2006/relationships"><Relationship Id="rId1" Type="http://schemas.openxmlformats.org/officeDocument/2006/relationships/pivotTable" Target="../pivotTables/pivotTable205.xml"/></Relationships>
</file>

<file path=xl/worksheets/_rels/sheet209.xml.rels><?xml version="1.0" encoding="UTF-8" standalone="yes"?>
<Relationships xmlns="http://schemas.openxmlformats.org/package/2006/relationships"><Relationship Id="rId1" Type="http://schemas.openxmlformats.org/officeDocument/2006/relationships/pivotTable" Target="../pivotTables/pivotTable206.xml"/></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_rels/sheet210.xml.rels><?xml version="1.0" encoding="UTF-8" standalone="yes"?>
<Relationships xmlns="http://schemas.openxmlformats.org/package/2006/relationships"><Relationship Id="rId1" Type="http://schemas.openxmlformats.org/officeDocument/2006/relationships/pivotTable" Target="../pivotTables/pivotTable207.xml"/></Relationships>
</file>

<file path=xl/worksheets/_rels/sheet211.xml.rels><?xml version="1.0" encoding="UTF-8" standalone="yes"?>
<Relationships xmlns="http://schemas.openxmlformats.org/package/2006/relationships"><Relationship Id="rId1" Type="http://schemas.openxmlformats.org/officeDocument/2006/relationships/pivotTable" Target="../pivotTables/pivotTable208.xml"/></Relationships>
</file>

<file path=xl/worksheets/_rels/sheet212.xml.rels><?xml version="1.0" encoding="UTF-8" standalone="yes"?>
<Relationships xmlns="http://schemas.openxmlformats.org/package/2006/relationships"><Relationship Id="rId1" Type="http://schemas.openxmlformats.org/officeDocument/2006/relationships/pivotTable" Target="../pivotTables/pivotTable209.xml"/></Relationships>
</file>

<file path=xl/worksheets/_rels/sheet21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10.xml"/></Relationships>
</file>

<file path=xl/worksheets/_rels/sheet22.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4.xml.rels><?xml version="1.0" encoding="UTF-8" standalone="yes"?>
<Relationships xmlns="http://schemas.openxmlformats.org/package/2006/relationships"><Relationship Id="rId1" Type="http://schemas.openxmlformats.org/officeDocument/2006/relationships/pivotTable" Target="../pivotTables/pivotTable21.xml"/></Relationships>
</file>

<file path=xl/worksheets/_rels/sheet25.xml.rels><?xml version="1.0" encoding="UTF-8" standalone="yes"?>
<Relationships xmlns="http://schemas.openxmlformats.org/package/2006/relationships"><Relationship Id="rId1" Type="http://schemas.openxmlformats.org/officeDocument/2006/relationships/pivotTable" Target="../pivotTables/pivotTable22.xml"/></Relationships>
</file>

<file path=xl/worksheets/_rels/sheet26.xml.rels><?xml version="1.0" encoding="UTF-8" standalone="yes"?>
<Relationships xmlns="http://schemas.openxmlformats.org/package/2006/relationships"><Relationship Id="rId1" Type="http://schemas.openxmlformats.org/officeDocument/2006/relationships/pivotTable" Target="../pivotTables/pivotTable23.xml"/></Relationships>
</file>

<file path=xl/worksheets/_rels/sheet27.xml.rels><?xml version="1.0" encoding="UTF-8" standalone="yes"?>
<Relationships xmlns="http://schemas.openxmlformats.org/package/2006/relationships"><Relationship Id="rId1" Type="http://schemas.openxmlformats.org/officeDocument/2006/relationships/pivotTable" Target="../pivotTables/pivotTable24.xml"/></Relationships>
</file>

<file path=xl/worksheets/_rels/sheet28.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29.xml.rels><?xml version="1.0" encoding="UTF-8" standalone="yes"?>
<Relationships xmlns="http://schemas.openxmlformats.org/package/2006/relationships"><Relationship Id="rId1" Type="http://schemas.openxmlformats.org/officeDocument/2006/relationships/pivotTable" Target="../pivotTables/pivotTable26.xml"/></Relationships>
</file>

<file path=xl/worksheets/_rels/sheet30.xml.rels><?xml version="1.0" encoding="UTF-8" standalone="yes"?>
<Relationships xmlns="http://schemas.openxmlformats.org/package/2006/relationships"><Relationship Id="rId1" Type="http://schemas.openxmlformats.org/officeDocument/2006/relationships/pivotTable" Target="../pivotTables/pivotTable27.xml"/></Relationships>
</file>

<file path=xl/worksheets/_rels/sheet31.xml.rels><?xml version="1.0" encoding="UTF-8" standalone="yes"?>
<Relationships xmlns="http://schemas.openxmlformats.org/package/2006/relationships"><Relationship Id="rId1" Type="http://schemas.openxmlformats.org/officeDocument/2006/relationships/pivotTable" Target="../pivotTables/pivotTable28.xml"/></Relationships>
</file>

<file path=xl/worksheets/_rels/sheet32.xml.rels><?xml version="1.0" encoding="UTF-8" standalone="yes"?>
<Relationships xmlns="http://schemas.openxmlformats.org/package/2006/relationships"><Relationship Id="rId1" Type="http://schemas.openxmlformats.org/officeDocument/2006/relationships/pivotTable" Target="../pivotTables/pivotTable29.xml"/></Relationships>
</file>

<file path=xl/worksheets/_rels/sheet33.xml.rels><?xml version="1.0" encoding="UTF-8" standalone="yes"?>
<Relationships xmlns="http://schemas.openxmlformats.org/package/2006/relationships"><Relationship Id="rId1" Type="http://schemas.openxmlformats.org/officeDocument/2006/relationships/pivotTable" Target="../pivotTables/pivotTable30.xml"/></Relationships>
</file>

<file path=xl/worksheets/_rels/sheet34.xml.rels><?xml version="1.0" encoding="UTF-8" standalone="yes"?>
<Relationships xmlns="http://schemas.openxmlformats.org/package/2006/relationships"><Relationship Id="rId1" Type="http://schemas.openxmlformats.org/officeDocument/2006/relationships/pivotTable" Target="../pivotTables/pivotTable31.xml"/></Relationships>
</file>

<file path=xl/worksheets/_rels/sheet35.xml.rels><?xml version="1.0" encoding="UTF-8" standalone="yes"?>
<Relationships xmlns="http://schemas.openxmlformats.org/package/2006/relationships"><Relationship Id="rId1" Type="http://schemas.openxmlformats.org/officeDocument/2006/relationships/pivotTable" Target="../pivotTables/pivotTable32.xml"/></Relationships>
</file>

<file path=xl/worksheets/_rels/sheet36.xml.rels><?xml version="1.0" encoding="UTF-8" standalone="yes"?>
<Relationships xmlns="http://schemas.openxmlformats.org/package/2006/relationships"><Relationship Id="rId1" Type="http://schemas.openxmlformats.org/officeDocument/2006/relationships/pivotTable" Target="../pivotTables/pivotTable33.xml"/></Relationships>
</file>

<file path=xl/worksheets/_rels/sheet37.xml.rels><?xml version="1.0" encoding="UTF-8" standalone="yes"?>
<Relationships xmlns="http://schemas.openxmlformats.org/package/2006/relationships"><Relationship Id="rId1" Type="http://schemas.openxmlformats.org/officeDocument/2006/relationships/pivotTable" Target="../pivotTables/pivotTable34.xml"/></Relationships>
</file>

<file path=xl/worksheets/_rels/sheet38.xml.rels><?xml version="1.0" encoding="UTF-8" standalone="yes"?>
<Relationships xmlns="http://schemas.openxmlformats.org/package/2006/relationships"><Relationship Id="rId1" Type="http://schemas.openxmlformats.org/officeDocument/2006/relationships/pivotTable" Target="../pivotTables/pivotTable35.xml"/></Relationships>
</file>

<file path=xl/worksheets/_rels/sheet39.xml.rels><?xml version="1.0" encoding="UTF-8" standalone="yes"?>
<Relationships xmlns="http://schemas.openxmlformats.org/package/2006/relationships"><Relationship Id="rId1" Type="http://schemas.openxmlformats.org/officeDocument/2006/relationships/pivotTable" Target="../pivotTables/pivotTable36.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0.xml.rels><?xml version="1.0" encoding="UTF-8" standalone="yes"?>
<Relationships xmlns="http://schemas.openxmlformats.org/package/2006/relationships"><Relationship Id="rId1" Type="http://schemas.openxmlformats.org/officeDocument/2006/relationships/pivotTable" Target="../pivotTables/pivotTable37.xml"/></Relationships>
</file>

<file path=xl/worksheets/_rels/sheet41.xml.rels><?xml version="1.0" encoding="UTF-8" standalone="yes"?>
<Relationships xmlns="http://schemas.openxmlformats.org/package/2006/relationships"><Relationship Id="rId1" Type="http://schemas.openxmlformats.org/officeDocument/2006/relationships/pivotTable" Target="../pivotTables/pivotTable38.xml"/></Relationships>
</file>

<file path=xl/worksheets/_rels/sheet42.xml.rels><?xml version="1.0" encoding="UTF-8" standalone="yes"?>
<Relationships xmlns="http://schemas.openxmlformats.org/package/2006/relationships"><Relationship Id="rId1" Type="http://schemas.openxmlformats.org/officeDocument/2006/relationships/pivotTable" Target="../pivotTables/pivotTable39.xml"/></Relationships>
</file>

<file path=xl/worksheets/_rels/sheet43.xml.rels><?xml version="1.0" encoding="UTF-8" standalone="yes"?>
<Relationships xmlns="http://schemas.openxmlformats.org/package/2006/relationships"><Relationship Id="rId1" Type="http://schemas.openxmlformats.org/officeDocument/2006/relationships/pivotTable" Target="../pivotTables/pivotTable40.xml"/></Relationships>
</file>

<file path=xl/worksheets/_rels/sheet44.xml.rels><?xml version="1.0" encoding="UTF-8" standalone="yes"?>
<Relationships xmlns="http://schemas.openxmlformats.org/package/2006/relationships"><Relationship Id="rId1" Type="http://schemas.openxmlformats.org/officeDocument/2006/relationships/pivotTable" Target="../pivotTables/pivotTable41.xml"/></Relationships>
</file>

<file path=xl/worksheets/_rels/sheet45.xml.rels><?xml version="1.0" encoding="UTF-8" standalone="yes"?>
<Relationships xmlns="http://schemas.openxmlformats.org/package/2006/relationships"><Relationship Id="rId1" Type="http://schemas.openxmlformats.org/officeDocument/2006/relationships/pivotTable" Target="../pivotTables/pivotTable42.xml"/></Relationships>
</file>

<file path=xl/worksheets/_rels/sheet46.xml.rels><?xml version="1.0" encoding="UTF-8" standalone="yes"?>
<Relationships xmlns="http://schemas.openxmlformats.org/package/2006/relationships"><Relationship Id="rId1" Type="http://schemas.openxmlformats.org/officeDocument/2006/relationships/pivotTable" Target="../pivotTables/pivotTable43.xml"/></Relationships>
</file>

<file path=xl/worksheets/_rels/sheet47.xml.rels><?xml version="1.0" encoding="UTF-8" standalone="yes"?>
<Relationships xmlns="http://schemas.openxmlformats.org/package/2006/relationships"><Relationship Id="rId1" Type="http://schemas.openxmlformats.org/officeDocument/2006/relationships/pivotTable" Target="../pivotTables/pivotTable44.xml"/></Relationships>
</file>

<file path=xl/worksheets/_rels/sheet48.xml.rels><?xml version="1.0" encoding="UTF-8" standalone="yes"?>
<Relationships xmlns="http://schemas.openxmlformats.org/package/2006/relationships"><Relationship Id="rId1" Type="http://schemas.openxmlformats.org/officeDocument/2006/relationships/pivotTable" Target="../pivotTables/pivotTable45.xml"/></Relationships>
</file>

<file path=xl/worksheets/_rels/sheet49.xml.rels><?xml version="1.0" encoding="UTF-8" standalone="yes"?>
<Relationships xmlns="http://schemas.openxmlformats.org/package/2006/relationships"><Relationship Id="rId1" Type="http://schemas.openxmlformats.org/officeDocument/2006/relationships/pivotTable" Target="../pivotTables/pivotTable46.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0.xml.rels><?xml version="1.0" encoding="UTF-8" standalone="yes"?>
<Relationships xmlns="http://schemas.openxmlformats.org/package/2006/relationships"><Relationship Id="rId1" Type="http://schemas.openxmlformats.org/officeDocument/2006/relationships/pivotTable" Target="../pivotTables/pivotTable47.xml"/></Relationships>
</file>

<file path=xl/worksheets/_rels/sheet51.xml.rels><?xml version="1.0" encoding="UTF-8" standalone="yes"?>
<Relationships xmlns="http://schemas.openxmlformats.org/package/2006/relationships"><Relationship Id="rId1" Type="http://schemas.openxmlformats.org/officeDocument/2006/relationships/pivotTable" Target="../pivotTables/pivotTable48.xml"/></Relationships>
</file>

<file path=xl/worksheets/_rels/sheet52.xml.rels><?xml version="1.0" encoding="UTF-8" standalone="yes"?>
<Relationships xmlns="http://schemas.openxmlformats.org/package/2006/relationships"><Relationship Id="rId1" Type="http://schemas.openxmlformats.org/officeDocument/2006/relationships/pivotTable" Target="../pivotTables/pivotTable49.xml"/></Relationships>
</file>

<file path=xl/worksheets/_rels/sheet53.xml.rels><?xml version="1.0" encoding="UTF-8" standalone="yes"?>
<Relationships xmlns="http://schemas.openxmlformats.org/package/2006/relationships"><Relationship Id="rId1" Type="http://schemas.openxmlformats.org/officeDocument/2006/relationships/pivotTable" Target="../pivotTables/pivotTable50.xml"/></Relationships>
</file>

<file path=xl/worksheets/_rels/sheet54.xml.rels><?xml version="1.0" encoding="UTF-8" standalone="yes"?>
<Relationships xmlns="http://schemas.openxmlformats.org/package/2006/relationships"><Relationship Id="rId1" Type="http://schemas.openxmlformats.org/officeDocument/2006/relationships/pivotTable" Target="../pivotTables/pivotTable51.xml"/></Relationships>
</file>

<file path=xl/worksheets/_rels/sheet55.xml.rels><?xml version="1.0" encoding="UTF-8" standalone="yes"?>
<Relationships xmlns="http://schemas.openxmlformats.org/package/2006/relationships"><Relationship Id="rId1" Type="http://schemas.openxmlformats.org/officeDocument/2006/relationships/pivotTable" Target="../pivotTables/pivotTable52.xml"/></Relationships>
</file>

<file path=xl/worksheets/_rels/sheet56.xml.rels><?xml version="1.0" encoding="UTF-8" standalone="yes"?>
<Relationships xmlns="http://schemas.openxmlformats.org/package/2006/relationships"><Relationship Id="rId1" Type="http://schemas.openxmlformats.org/officeDocument/2006/relationships/pivotTable" Target="../pivotTables/pivotTable53.xml"/></Relationships>
</file>

<file path=xl/worksheets/_rels/sheet57.xml.rels><?xml version="1.0" encoding="UTF-8" standalone="yes"?>
<Relationships xmlns="http://schemas.openxmlformats.org/package/2006/relationships"><Relationship Id="rId1" Type="http://schemas.openxmlformats.org/officeDocument/2006/relationships/pivotTable" Target="../pivotTables/pivotTable54.xml"/></Relationships>
</file>

<file path=xl/worksheets/_rels/sheet58.xml.rels><?xml version="1.0" encoding="UTF-8" standalone="yes"?>
<Relationships xmlns="http://schemas.openxmlformats.org/package/2006/relationships"><Relationship Id="rId1" Type="http://schemas.openxmlformats.org/officeDocument/2006/relationships/pivotTable" Target="../pivotTables/pivotTable55.xml"/></Relationships>
</file>

<file path=xl/worksheets/_rels/sheet59.xml.rels><?xml version="1.0" encoding="UTF-8" standalone="yes"?>
<Relationships xmlns="http://schemas.openxmlformats.org/package/2006/relationships"><Relationship Id="rId1" Type="http://schemas.openxmlformats.org/officeDocument/2006/relationships/pivotTable" Target="../pivotTables/pivotTable56.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0.xml.rels><?xml version="1.0" encoding="UTF-8" standalone="yes"?>
<Relationships xmlns="http://schemas.openxmlformats.org/package/2006/relationships"><Relationship Id="rId1" Type="http://schemas.openxmlformats.org/officeDocument/2006/relationships/pivotTable" Target="../pivotTables/pivotTable57.xml"/></Relationships>
</file>

<file path=xl/worksheets/_rels/sheet61.xml.rels><?xml version="1.0" encoding="UTF-8" standalone="yes"?>
<Relationships xmlns="http://schemas.openxmlformats.org/package/2006/relationships"><Relationship Id="rId1" Type="http://schemas.openxmlformats.org/officeDocument/2006/relationships/pivotTable" Target="../pivotTables/pivotTable58.xml"/></Relationships>
</file>

<file path=xl/worksheets/_rels/sheet62.xml.rels><?xml version="1.0" encoding="UTF-8" standalone="yes"?>
<Relationships xmlns="http://schemas.openxmlformats.org/package/2006/relationships"><Relationship Id="rId1" Type="http://schemas.openxmlformats.org/officeDocument/2006/relationships/pivotTable" Target="../pivotTables/pivotTable59.xml"/></Relationships>
</file>

<file path=xl/worksheets/_rels/sheet63.xml.rels><?xml version="1.0" encoding="UTF-8" standalone="yes"?>
<Relationships xmlns="http://schemas.openxmlformats.org/package/2006/relationships"><Relationship Id="rId1" Type="http://schemas.openxmlformats.org/officeDocument/2006/relationships/pivotTable" Target="../pivotTables/pivotTable60.xml"/></Relationships>
</file>

<file path=xl/worksheets/_rels/sheet64.xml.rels><?xml version="1.0" encoding="UTF-8" standalone="yes"?>
<Relationships xmlns="http://schemas.openxmlformats.org/package/2006/relationships"><Relationship Id="rId1" Type="http://schemas.openxmlformats.org/officeDocument/2006/relationships/pivotTable" Target="../pivotTables/pivotTable61.xml"/></Relationships>
</file>

<file path=xl/worksheets/_rels/sheet65.xml.rels><?xml version="1.0" encoding="UTF-8" standalone="yes"?>
<Relationships xmlns="http://schemas.openxmlformats.org/package/2006/relationships"><Relationship Id="rId1" Type="http://schemas.openxmlformats.org/officeDocument/2006/relationships/pivotTable" Target="../pivotTables/pivotTable62.xml"/></Relationships>
</file>

<file path=xl/worksheets/_rels/sheet66.xml.rels><?xml version="1.0" encoding="UTF-8" standalone="yes"?>
<Relationships xmlns="http://schemas.openxmlformats.org/package/2006/relationships"><Relationship Id="rId1" Type="http://schemas.openxmlformats.org/officeDocument/2006/relationships/pivotTable" Target="../pivotTables/pivotTable63.xml"/></Relationships>
</file>

<file path=xl/worksheets/_rels/sheet67.xml.rels><?xml version="1.0" encoding="UTF-8" standalone="yes"?>
<Relationships xmlns="http://schemas.openxmlformats.org/package/2006/relationships"><Relationship Id="rId1" Type="http://schemas.openxmlformats.org/officeDocument/2006/relationships/pivotTable" Target="../pivotTables/pivotTable64.xml"/></Relationships>
</file>

<file path=xl/worksheets/_rels/sheet68.xml.rels><?xml version="1.0" encoding="UTF-8" standalone="yes"?>
<Relationships xmlns="http://schemas.openxmlformats.org/package/2006/relationships"><Relationship Id="rId1" Type="http://schemas.openxmlformats.org/officeDocument/2006/relationships/pivotTable" Target="../pivotTables/pivotTable65.xml"/></Relationships>
</file>

<file path=xl/worksheets/_rels/sheet69.xml.rels><?xml version="1.0" encoding="UTF-8" standalone="yes"?>
<Relationships xmlns="http://schemas.openxmlformats.org/package/2006/relationships"><Relationship Id="rId1" Type="http://schemas.openxmlformats.org/officeDocument/2006/relationships/pivotTable" Target="../pivotTables/pivotTable66.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70.xml.rels><?xml version="1.0" encoding="UTF-8" standalone="yes"?>
<Relationships xmlns="http://schemas.openxmlformats.org/package/2006/relationships"><Relationship Id="rId1" Type="http://schemas.openxmlformats.org/officeDocument/2006/relationships/pivotTable" Target="../pivotTables/pivotTable67.xml"/></Relationships>
</file>

<file path=xl/worksheets/_rels/sheet71.xml.rels><?xml version="1.0" encoding="UTF-8" standalone="yes"?>
<Relationships xmlns="http://schemas.openxmlformats.org/package/2006/relationships"><Relationship Id="rId1" Type="http://schemas.openxmlformats.org/officeDocument/2006/relationships/pivotTable" Target="../pivotTables/pivotTable68.xml"/></Relationships>
</file>

<file path=xl/worksheets/_rels/sheet72.xml.rels><?xml version="1.0" encoding="UTF-8" standalone="yes"?>
<Relationships xmlns="http://schemas.openxmlformats.org/package/2006/relationships"><Relationship Id="rId1" Type="http://schemas.openxmlformats.org/officeDocument/2006/relationships/pivotTable" Target="../pivotTables/pivotTable69.xml"/></Relationships>
</file>

<file path=xl/worksheets/_rels/sheet73.xml.rels><?xml version="1.0" encoding="UTF-8" standalone="yes"?>
<Relationships xmlns="http://schemas.openxmlformats.org/package/2006/relationships"><Relationship Id="rId1" Type="http://schemas.openxmlformats.org/officeDocument/2006/relationships/pivotTable" Target="../pivotTables/pivotTable70.xml"/></Relationships>
</file>

<file path=xl/worksheets/_rels/sheet74.xml.rels><?xml version="1.0" encoding="UTF-8" standalone="yes"?>
<Relationships xmlns="http://schemas.openxmlformats.org/package/2006/relationships"><Relationship Id="rId1" Type="http://schemas.openxmlformats.org/officeDocument/2006/relationships/pivotTable" Target="../pivotTables/pivotTable71.xml"/></Relationships>
</file>

<file path=xl/worksheets/_rels/sheet75.xml.rels><?xml version="1.0" encoding="UTF-8" standalone="yes"?>
<Relationships xmlns="http://schemas.openxmlformats.org/package/2006/relationships"><Relationship Id="rId1" Type="http://schemas.openxmlformats.org/officeDocument/2006/relationships/pivotTable" Target="../pivotTables/pivotTable72.xml"/></Relationships>
</file>

<file path=xl/worksheets/_rels/sheet76.xml.rels><?xml version="1.0" encoding="UTF-8" standalone="yes"?>
<Relationships xmlns="http://schemas.openxmlformats.org/package/2006/relationships"><Relationship Id="rId1" Type="http://schemas.openxmlformats.org/officeDocument/2006/relationships/pivotTable" Target="../pivotTables/pivotTable73.xml"/></Relationships>
</file>

<file path=xl/worksheets/_rels/sheet77.xml.rels><?xml version="1.0" encoding="UTF-8" standalone="yes"?>
<Relationships xmlns="http://schemas.openxmlformats.org/package/2006/relationships"><Relationship Id="rId1" Type="http://schemas.openxmlformats.org/officeDocument/2006/relationships/pivotTable" Target="../pivotTables/pivotTable74.xml"/></Relationships>
</file>

<file path=xl/worksheets/_rels/sheet78.xml.rels><?xml version="1.0" encoding="UTF-8" standalone="yes"?>
<Relationships xmlns="http://schemas.openxmlformats.org/package/2006/relationships"><Relationship Id="rId1" Type="http://schemas.openxmlformats.org/officeDocument/2006/relationships/pivotTable" Target="../pivotTables/pivotTable75.xml"/></Relationships>
</file>

<file path=xl/worksheets/_rels/sheet79.xml.rels><?xml version="1.0" encoding="UTF-8" standalone="yes"?>
<Relationships xmlns="http://schemas.openxmlformats.org/package/2006/relationships"><Relationship Id="rId1" Type="http://schemas.openxmlformats.org/officeDocument/2006/relationships/pivotTable" Target="../pivotTables/pivotTable7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80.xml.rels><?xml version="1.0" encoding="UTF-8" standalone="yes"?>
<Relationships xmlns="http://schemas.openxmlformats.org/package/2006/relationships"><Relationship Id="rId1" Type="http://schemas.openxmlformats.org/officeDocument/2006/relationships/pivotTable" Target="../pivotTables/pivotTable77.xml"/></Relationships>
</file>

<file path=xl/worksheets/_rels/sheet81.xml.rels><?xml version="1.0" encoding="UTF-8" standalone="yes"?>
<Relationships xmlns="http://schemas.openxmlformats.org/package/2006/relationships"><Relationship Id="rId1" Type="http://schemas.openxmlformats.org/officeDocument/2006/relationships/pivotTable" Target="../pivotTables/pivotTable78.xml"/></Relationships>
</file>

<file path=xl/worksheets/_rels/sheet82.xml.rels><?xml version="1.0" encoding="UTF-8" standalone="yes"?>
<Relationships xmlns="http://schemas.openxmlformats.org/package/2006/relationships"><Relationship Id="rId1" Type="http://schemas.openxmlformats.org/officeDocument/2006/relationships/pivotTable" Target="../pivotTables/pivotTable79.xml"/></Relationships>
</file>

<file path=xl/worksheets/_rels/sheet83.xml.rels><?xml version="1.0" encoding="UTF-8" standalone="yes"?>
<Relationships xmlns="http://schemas.openxmlformats.org/package/2006/relationships"><Relationship Id="rId1" Type="http://schemas.openxmlformats.org/officeDocument/2006/relationships/pivotTable" Target="../pivotTables/pivotTable80.xml"/></Relationships>
</file>

<file path=xl/worksheets/_rels/sheet84.xml.rels><?xml version="1.0" encoding="UTF-8" standalone="yes"?>
<Relationships xmlns="http://schemas.openxmlformats.org/package/2006/relationships"><Relationship Id="rId1" Type="http://schemas.openxmlformats.org/officeDocument/2006/relationships/pivotTable" Target="../pivotTables/pivotTable81.xml"/></Relationships>
</file>

<file path=xl/worksheets/_rels/sheet85.xml.rels><?xml version="1.0" encoding="UTF-8" standalone="yes"?>
<Relationships xmlns="http://schemas.openxmlformats.org/package/2006/relationships"><Relationship Id="rId1" Type="http://schemas.openxmlformats.org/officeDocument/2006/relationships/pivotTable" Target="../pivotTables/pivotTable82.xml"/></Relationships>
</file>

<file path=xl/worksheets/_rels/sheet86.xml.rels><?xml version="1.0" encoding="UTF-8" standalone="yes"?>
<Relationships xmlns="http://schemas.openxmlformats.org/package/2006/relationships"><Relationship Id="rId1" Type="http://schemas.openxmlformats.org/officeDocument/2006/relationships/pivotTable" Target="../pivotTables/pivotTable83.xml"/></Relationships>
</file>

<file path=xl/worksheets/_rels/sheet87.xml.rels><?xml version="1.0" encoding="UTF-8" standalone="yes"?>
<Relationships xmlns="http://schemas.openxmlformats.org/package/2006/relationships"><Relationship Id="rId1" Type="http://schemas.openxmlformats.org/officeDocument/2006/relationships/pivotTable" Target="../pivotTables/pivotTable84.xml"/></Relationships>
</file>

<file path=xl/worksheets/_rels/sheet88.xml.rels><?xml version="1.0" encoding="UTF-8" standalone="yes"?>
<Relationships xmlns="http://schemas.openxmlformats.org/package/2006/relationships"><Relationship Id="rId1" Type="http://schemas.openxmlformats.org/officeDocument/2006/relationships/pivotTable" Target="../pivotTables/pivotTable85.xml"/></Relationships>
</file>

<file path=xl/worksheets/_rels/sheet89.xml.rels><?xml version="1.0" encoding="UTF-8" standalone="yes"?>
<Relationships xmlns="http://schemas.openxmlformats.org/package/2006/relationships"><Relationship Id="rId1" Type="http://schemas.openxmlformats.org/officeDocument/2006/relationships/pivotTable" Target="../pivotTables/pivotTable86.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90.xml.rels><?xml version="1.0" encoding="UTF-8" standalone="yes"?>
<Relationships xmlns="http://schemas.openxmlformats.org/package/2006/relationships"><Relationship Id="rId1" Type="http://schemas.openxmlformats.org/officeDocument/2006/relationships/pivotTable" Target="../pivotTables/pivotTable87.xml"/></Relationships>
</file>

<file path=xl/worksheets/_rels/sheet91.xml.rels><?xml version="1.0" encoding="UTF-8" standalone="yes"?>
<Relationships xmlns="http://schemas.openxmlformats.org/package/2006/relationships"><Relationship Id="rId1" Type="http://schemas.openxmlformats.org/officeDocument/2006/relationships/pivotTable" Target="../pivotTables/pivotTable88.xml"/></Relationships>
</file>

<file path=xl/worksheets/_rels/sheet92.xml.rels><?xml version="1.0" encoding="UTF-8" standalone="yes"?>
<Relationships xmlns="http://schemas.openxmlformats.org/package/2006/relationships"><Relationship Id="rId1" Type="http://schemas.openxmlformats.org/officeDocument/2006/relationships/pivotTable" Target="../pivotTables/pivotTable89.xml"/></Relationships>
</file>

<file path=xl/worksheets/_rels/sheet93.xml.rels><?xml version="1.0" encoding="UTF-8" standalone="yes"?>
<Relationships xmlns="http://schemas.openxmlformats.org/package/2006/relationships"><Relationship Id="rId1" Type="http://schemas.openxmlformats.org/officeDocument/2006/relationships/pivotTable" Target="../pivotTables/pivotTable90.xml"/></Relationships>
</file>

<file path=xl/worksheets/_rels/sheet94.xml.rels><?xml version="1.0" encoding="UTF-8" standalone="yes"?>
<Relationships xmlns="http://schemas.openxmlformats.org/package/2006/relationships"><Relationship Id="rId1" Type="http://schemas.openxmlformats.org/officeDocument/2006/relationships/pivotTable" Target="../pivotTables/pivotTable91.xml"/></Relationships>
</file>

<file path=xl/worksheets/_rels/sheet95.xml.rels><?xml version="1.0" encoding="UTF-8" standalone="yes"?>
<Relationships xmlns="http://schemas.openxmlformats.org/package/2006/relationships"><Relationship Id="rId1" Type="http://schemas.openxmlformats.org/officeDocument/2006/relationships/pivotTable" Target="../pivotTables/pivotTable92.xml"/></Relationships>
</file>

<file path=xl/worksheets/_rels/sheet96.xml.rels><?xml version="1.0" encoding="UTF-8" standalone="yes"?>
<Relationships xmlns="http://schemas.openxmlformats.org/package/2006/relationships"><Relationship Id="rId1" Type="http://schemas.openxmlformats.org/officeDocument/2006/relationships/pivotTable" Target="../pivotTables/pivotTable93.xml"/></Relationships>
</file>

<file path=xl/worksheets/_rels/sheet97.xml.rels><?xml version="1.0" encoding="UTF-8" standalone="yes"?>
<Relationships xmlns="http://schemas.openxmlformats.org/package/2006/relationships"><Relationship Id="rId1" Type="http://schemas.openxmlformats.org/officeDocument/2006/relationships/pivotTable" Target="../pivotTables/pivotTable94.xml"/></Relationships>
</file>

<file path=xl/worksheets/_rels/sheet98.xml.rels><?xml version="1.0" encoding="UTF-8" standalone="yes"?>
<Relationships xmlns="http://schemas.openxmlformats.org/package/2006/relationships"><Relationship Id="rId1" Type="http://schemas.openxmlformats.org/officeDocument/2006/relationships/pivotTable" Target="../pivotTables/pivotTable95.xml"/></Relationships>
</file>

<file path=xl/worksheets/_rels/sheet99.xml.rels><?xml version="1.0" encoding="UTF-8" standalone="yes"?>
<Relationships xmlns="http://schemas.openxmlformats.org/package/2006/relationships"><Relationship Id="rId1" Type="http://schemas.openxmlformats.org/officeDocument/2006/relationships/pivotTable" Target="../pivotTables/pivotTable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25"/>
  <sheetViews>
    <sheetView topLeftCell="E1" workbookViewId="0">
      <pane xSplit="4" ySplit="1" topLeftCell="V2" activePane="bottomRight" state="frozen"/>
      <selection activeCell="E1" sqref="E1"/>
      <selection pane="topRight" activeCell="I1" sqref="I1"/>
      <selection pane="bottomLeft" activeCell="E2" sqref="E2"/>
      <selection pane="bottomRight" activeCell="G21" sqref="G21"/>
    </sheetView>
  </sheetViews>
  <sheetFormatPr defaultRowHeight="15" x14ac:dyDescent="0.25"/>
  <cols>
    <col min="5" max="5" width="60.28515625" bestFit="1" customWidth="1"/>
    <col min="6" max="6" width="65.85546875" bestFit="1" customWidth="1"/>
    <col min="9" max="9" width="16.28515625" bestFit="1" customWidth="1"/>
    <col min="10" max="10" width="14.28515625" bestFit="1" customWidth="1"/>
    <col min="11" max="12" width="15.28515625" bestFit="1" customWidth="1"/>
    <col min="13" max="14" width="16.28515625" bestFit="1" customWidth="1"/>
    <col min="15" max="17" width="15.28515625" bestFit="1" customWidth="1"/>
    <col min="18" max="19" width="16.28515625" bestFit="1" customWidth="1"/>
    <col min="20" max="20" width="14.28515625" bestFit="1" customWidth="1"/>
    <col min="21" max="21" width="16.28515625" bestFit="1" customWidth="1"/>
    <col min="22" max="25" width="16.28515625" customWidth="1"/>
    <col min="26" max="26" width="17.7109375" customWidth="1"/>
    <col min="27" max="27" width="15.28515625" bestFit="1" customWidth="1"/>
  </cols>
  <sheetData>
    <row r="1" spans="1:27" ht="30" x14ac:dyDescent="0.25">
      <c r="A1" t="s">
        <v>194</v>
      </c>
      <c r="B1" s="1" t="s">
        <v>195</v>
      </c>
      <c r="C1" s="1" t="s">
        <v>208</v>
      </c>
      <c r="D1" s="1" t="s">
        <v>624</v>
      </c>
      <c r="E1" s="1" t="s">
        <v>215</v>
      </c>
      <c r="F1" s="1" t="s">
        <v>209</v>
      </c>
      <c r="G1" s="1" t="s">
        <v>196</v>
      </c>
      <c r="H1" s="1" t="s">
        <v>197</v>
      </c>
      <c r="I1" s="1" t="s">
        <v>1445</v>
      </c>
      <c r="J1" s="1" t="s">
        <v>1446</v>
      </c>
      <c r="K1" s="1" t="s">
        <v>1447</v>
      </c>
      <c r="L1" s="1" t="s">
        <v>1448</v>
      </c>
      <c r="M1" s="1" t="s">
        <v>1469</v>
      </c>
      <c r="N1" s="2" t="s">
        <v>198</v>
      </c>
      <c r="O1" s="2" t="s">
        <v>199</v>
      </c>
      <c r="P1" s="2" t="s">
        <v>200</v>
      </c>
      <c r="Q1" s="2" t="s">
        <v>201</v>
      </c>
      <c r="R1" s="2" t="s">
        <v>1470</v>
      </c>
      <c r="S1" s="2" t="s">
        <v>202</v>
      </c>
      <c r="T1" s="2" t="s">
        <v>203</v>
      </c>
      <c r="U1" s="2" t="s">
        <v>207</v>
      </c>
      <c r="V1" s="2" t="s">
        <v>1472</v>
      </c>
      <c r="W1" s="2" t="s">
        <v>1473</v>
      </c>
      <c r="X1" s="2" t="s">
        <v>1474</v>
      </c>
      <c r="Y1" s="2" t="s">
        <v>1475</v>
      </c>
      <c r="Z1" s="2" t="s">
        <v>1471</v>
      </c>
      <c r="AA1" s="2" t="s">
        <v>1476</v>
      </c>
    </row>
    <row r="2" spans="1:27" x14ac:dyDescent="0.25">
      <c r="A2" t="s">
        <v>191</v>
      </c>
      <c r="B2" t="s">
        <v>210</v>
      </c>
      <c r="C2">
        <v>40001</v>
      </c>
      <c r="D2" t="s">
        <v>625</v>
      </c>
      <c r="E2" t="str">
        <f>VLOOKUP(C2,'Natural Accounts'!$A$3:$D$250,2,FALSE)</f>
        <v xml:space="preserve">Tuition Undergraduate Resident </v>
      </c>
      <c r="F2" t="str">
        <f>CONCATENATE(C2,D2,E2)</f>
        <v xml:space="preserve">40001 Tuition Undergraduate Resident </v>
      </c>
      <c r="G2" t="s">
        <v>0</v>
      </c>
      <c r="H2" t="s">
        <v>1</v>
      </c>
      <c r="I2" s="4">
        <v>-8603827.2200000007</v>
      </c>
      <c r="J2" s="4">
        <v>33962.829999999994</v>
      </c>
      <c r="K2" s="4">
        <v>-7599422.25</v>
      </c>
      <c r="L2" s="4">
        <v>-288394.53999999998</v>
      </c>
      <c r="M2" s="4">
        <f>SUM(I2:L2)</f>
        <v>-16457681.18</v>
      </c>
      <c r="N2" s="4">
        <v>-8876116.6300000008</v>
      </c>
      <c r="O2" s="4">
        <v>50213.66</v>
      </c>
      <c r="P2" s="4">
        <v>-7692270.0800000001</v>
      </c>
      <c r="Q2" s="4">
        <v>1470812</v>
      </c>
      <c r="R2" s="4">
        <f>SUM(N2:Q2)</f>
        <v>-15047361.050000001</v>
      </c>
      <c r="S2" s="4">
        <v>-8680923.8800000008</v>
      </c>
      <c r="T2" s="4">
        <v>-14714</v>
      </c>
      <c r="U2" s="4">
        <f>AVERAGE(I2,N2,S2)</f>
        <v>-8720289.2433333341</v>
      </c>
      <c r="V2" s="4">
        <f>AVERAGE(I2,N2,S2)</f>
        <v>-8720289.2433333341</v>
      </c>
      <c r="W2" s="4">
        <f>AVERAGE(J2,O2)</f>
        <v>42088.244999999995</v>
      </c>
      <c r="X2" s="4">
        <f>AVERAGE(K2,P2)</f>
        <v>-7645846.165</v>
      </c>
      <c r="Y2" s="4">
        <f>AVERAGE(Q2,L2)</f>
        <v>591208.73</v>
      </c>
      <c r="Z2" s="4">
        <f>IF(M2&gt;-1,IF(R2&gt;-1,R2,SUM(V2:Y2)),SUM(V2:Y2))</f>
        <v>-15732838.433333334</v>
      </c>
      <c r="AA2" s="4">
        <f>Z2-R2</f>
        <v>-685477.38333333284</v>
      </c>
    </row>
    <row r="3" spans="1:27" x14ac:dyDescent="0.25">
      <c r="A3" t="s">
        <v>191</v>
      </c>
      <c r="B3" t="s">
        <v>210</v>
      </c>
      <c r="C3">
        <v>40002</v>
      </c>
      <c r="D3" t="s">
        <v>625</v>
      </c>
      <c r="E3" t="str">
        <f>VLOOKUP(C3,'Natural Accounts'!$A$3:$D$250,2,FALSE)</f>
        <v xml:space="preserve">Tuition Undergraduate Non resident </v>
      </c>
      <c r="F3" t="str">
        <f t="shared" ref="F3:F66" si="0">CONCATENATE(C3,D3,E3)</f>
        <v xml:space="preserve">40002 Tuition Undergraduate Non resident </v>
      </c>
      <c r="G3" t="s">
        <v>0</v>
      </c>
      <c r="H3" t="s">
        <v>1</v>
      </c>
      <c r="I3" s="4">
        <v>-19901785.030000001</v>
      </c>
      <c r="J3" s="4">
        <v>131018.84999999998</v>
      </c>
      <c r="K3" s="4">
        <v>-17859721.699999999</v>
      </c>
      <c r="L3" s="4">
        <v>35055851.739999995</v>
      </c>
      <c r="M3" s="4">
        <f t="shared" ref="M3:M66" si="1">SUM(I3:L3)</f>
        <v>-2574636.1400000006</v>
      </c>
      <c r="N3" s="4">
        <v>-22232944.550000001</v>
      </c>
      <c r="O3" s="4">
        <v>183337.44</v>
      </c>
      <c r="P3" s="4">
        <v>-19261534.5</v>
      </c>
      <c r="Q3" s="4">
        <v>40548890.210000001</v>
      </c>
      <c r="R3" s="4">
        <f t="shared" ref="R3:R66" si="2">SUM(N3:Q3)</f>
        <v>-762251.39999999851</v>
      </c>
      <c r="S3" s="4">
        <v>-22510683.629999999</v>
      </c>
      <c r="T3" s="4">
        <v>120639.35999999999</v>
      </c>
      <c r="U3" s="4">
        <f t="shared" ref="U3:U66" si="3">AVERAGE(I3,N3,S3)</f>
        <v>-21548471.069999997</v>
      </c>
      <c r="V3" s="4">
        <f t="shared" ref="V3:V66" si="4">AVERAGE(I3,N3,S3)</f>
        <v>-21548471.069999997</v>
      </c>
      <c r="W3" s="4">
        <f t="shared" ref="W3:W66" si="5">AVERAGE(J3,O3)</f>
        <v>157178.14499999999</v>
      </c>
      <c r="X3" s="4">
        <f t="shared" ref="X3:X66" si="6">AVERAGE(K3,P3)</f>
        <v>-18560628.100000001</v>
      </c>
      <c r="Y3" s="4">
        <f t="shared" ref="Y3:Y66" si="7">AVERAGE(Q3,L3)</f>
        <v>37802370.974999994</v>
      </c>
      <c r="Z3" s="4">
        <f t="shared" ref="Z3:Z66" si="8">IF(M3&gt;-1,IF(R3&gt;-1,R3,SUM(V3:Y3)),SUM(V3:Y3))</f>
        <v>-2149550.0500000045</v>
      </c>
      <c r="AA3" s="4">
        <f t="shared" ref="AA3:AA66" si="9">Z3-R3</f>
        <v>-1387298.650000006</v>
      </c>
    </row>
    <row r="4" spans="1:27" x14ac:dyDescent="0.25">
      <c r="A4" t="s">
        <v>191</v>
      </c>
      <c r="B4" t="s">
        <v>210</v>
      </c>
      <c r="C4">
        <v>40005</v>
      </c>
      <c r="D4" t="s">
        <v>625</v>
      </c>
      <c r="E4" t="str">
        <f>VLOOKUP(C4,'Natural Accounts'!$A$3:$D$250,2,FALSE)</f>
        <v xml:space="preserve">Tuition Undergraduate Resident Distance </v>
      </c>
      <c r="F4" t="str">
        <f t="shared" si="0"/>
        <v xml:space="preserve">40005 Tuition Undergraduate Resident Distance </v>
      </c>
      <c r="G4" t="s">
        <v>0</v>
      </c>
      <c r="H4" t="s">
        <v>1</v>
      </c>
      <c r="I4" s="4">
        <v>-95130</v>
      </c>
      <c r="J4" s="4">
        <v>-7597.6</v>
      </c>
      <c r="K4" s="4">
        <v>-114009.29</v>
      </c>
      <c r="L4" s="4">
        <v>-47278.75</v>
      </c>
      <c r="M4" s="4">
        <f t="shared" si="1"/>
        <v>-264015.64</v>
      </c>
      <c r="N4" s="4">
        <v>-69624.2</v>
      </c>
      <c r="O4" s="4">
        <v>-10790.8</v>
      </c>
      <c r="P4" s="4">
        <v>-6080</v>
      </c>
      <c r="Q4" s="4">
        <v>-3190</v>
      </c>
      <c r="R4" s="4">
        <f t="shared" si="2"/>
        <v>-89685</v>
      </c>
      <c r="S4" s="4">
        <v>-6960</v>
      </c>
      <c r="T4" s="4">
        <v>-280</v>
      </c>
      <c r="U4" s="4">
        <f t="shared" si="3"/>
        <v>-57238.066666666673</v>
      </c>
      <c r="V4" s="4">
        <f t="shared" si="4"/>
        <v>-57238.066666666673</v>
      </c>
      <c r="W4" s="4">
        <f t="shared" si="5"/>
        <v>-9194.2000000000007</v>
      </c>
      <c r="X4" s="4">
        <f t="shared" si="6"/>
        <v>-60044.644999999997</v>
      </c>
      <c r="Y4" s="4">
        <f t="shared" si="7"/>
        <v>-25234.375</v>
      </c>
      <c r="Z4" s="4">
        <f t="shared" si="8"/>
        <v>-151711.28666666668</v>
      </c>
      <c r="AA4" s="4">
        <f t="shared" si="9"/>
        <v>-62026.286666666681</v>
      </c>
    </row>
    <row r="5" spans="1:27" x14ac:dyDescent="0.25">
      <c r="A5" t="s">
        <v>191</v>
      </c>
      <c r="B5" t="s">
        <v>210</v>
      </c>
      <c r="C5">
        <v>40005</v>
      </c>
      <c r="D5" t="s">
        <v>625</v>
      </c>
      <c r="E5" t="str">
        <f>VLOOKUP(C5,'Natural Accounts'!$A$3:$D$250,2,FALSE)</f>
        <v xml:space="preserve">Tuition Undergraduate Resident Distance </v>
      </c>
      <c r="F5" t="str">
        <f t="shared" si="0"/>
        <v xml:space="preserve">40005 Tuition Undergraduate Resident Distance </v>
      </c>
      <c r="G5" t="s">
        <v>0</v>
      </c>
      <c r="H5" t="s">
        <v>2</v>
      </c>
      <c r="I5" s="4">
        <v>0</v>
      </c>
      <c r="J5" s="4">
        <v>0</v>
      </c>
      <c r="K5" s="4">
        <v>0</v>
      </c>
      <c r="L5" s="4">
        <v>0</v>
      </c>
      <c r="M5" s="4">
        <f t="shared" si="1"/>
        <v>0</v>
      </c>
      <c r="N5" s="4">
        <v>0</v>
      </c>
      <c r="O5" s="4">
        <v>0</v>
      </c>
      <c r="P5" s="4">
        <v>0</v>
      </c>
      <c r="Q5" s="4">
        <v>-321730.65000000002</v>
      </c>
      <c r="R5" s="4">
        <f t="shared" si="2"/>
        <v>-321730.65000000002</v>
      </c>
      <c r="S5" s="4">
        <v>9605.7900000000009</v>
      </c>
      <c r="T5" s="4">
        <v>0</v>
      </c>
      <c r="U5" s="4">
        <f t="shared" si="3"/>
        <v>3201.9300000000003</v>
      </c>
      <c r="V5" s="4">
        <f t="shared" si="4"/>
        <v>3201.9300000000003</v>
      </c>
      <c r="W5" s="4">
        <f t="shared" si="5"/>
        <v>0</v>
      </c>
      <c r="X5" s="4">
        <f t="shared" si="6"/>
        <v>0</v>
      </c>
      <c r="Y5" s="4">
        <f t="shared" si="7"/>
        <v>-160865.32500000001</v>
      </c>
      <c r="Z5" s="4">
        <f t="shared" si="8"/>
        <v>-157663.39500000002</v>
      </c>
      <c r="AA5" s="4">
        <f t="shared" si="9"/>
        <v>164067.255</v>
      </c>
    </row>
    <row r="6" spans="1:27" x14ac:dyDescent="0.25">
      <c r="A6" t="s">
        <v>191</v>
      </c>
      <c r="B6" t="s">
        <v>210</v>
      </c>
      <c r="C6">
        <v>40005</v>
      </c>
      <c r="D6" t="s">
        <v>625</v>
      </c>
      <c r="E6" t="str">
        <f>VLOOKUP(C6,'Natural Accounts'!$A$3:$D$250,2,FALSE)</f>
        <v xml:space="preserve">Tuition Undergraduate Resident Distance </v>
      </c>
      <c r="F6" t="str">
        <f t="shared" si="0"/>
        <v xml:space="preserve">40005 Tuition Undergraduate Resident Distance </v>
      </c>
      <c r="G6" t="s">
        <v>0</v>
      </c>
      <c r="H6" t="s">
        <v>3</v>
      </c>
      <c r="I6" s="4">
        <v>-978965.48</v>
      </c>
      <c r="J6" s="4">
        <v>7996.6200000000008</v>
      </c>
      <c r="K6" s="4">
        <v>-1079717.5</v>
      </c>
      <c r="L6" s="4">
        <v>-484652.82</v>
      </c>
      <c r="M6" s="4">
        <f t="shared" si="1"/>
        <v>-2535339.1799999997</v>
      </c>
      <c r="N6" s="4">
        <v>-941970.26</v>
      </c>
      <c r="O6" s="4">
        <v>9222.8900000000012</v>
      </c>
      <c r="P6" s="4">
        <v>-1222851.77</v>
      </c>
      <c r="Q6" s="4">
        <v>-2344.75</v>
      </c>
      <c r="R6" s="4">
        <f t="shared" si="2"/>
        <v>-2157943.89</v>
      </c>
      <c r="S6" s="4">
        <v>-783661.25</v>
      </c>
      <c r="T6" s="4">
        <v>1107.3499999999999</v>
      </c>
      <c r="U6" s="4">
        <f t="shared" si="3"/>
        <v>-901532.33000000007</v>
      </c>
      <c r="V6" s="4">
        <f t="shared" si="4"/>
        <v>-901532.33000000007</v>
      </c>
      <c r="W6" s="4">
        <f t="shared" si="5"/>
        <v>8609.755000000001</v>
      </c>
      <c r="X6" s="4">
        <f t="shared" si="6"/>
        <v>-1151284.635</v>
      </c>
      <c r="Y6" s="4">
        <f t="shared" si="7"/>
        <v>-243498.785</v>
      </c>
      <c r="Z6" s="4">
        <f t="shared" si="8"/>
        <v>-2287705.9950000001</v>
      </c>
      <c r="AA6" s="4">
        <f t="shared" si="9"/>
        <v>-129762.10499999998</v>
      </c>
    </row>
    <row r="7" spans="1:27" x14ac:dyDescent="0.25">
      <c r="A7" t="s">
        <v>191</v>
      </c>
      <c r="B7" t="s">
        <v>210</v>
      </c>
      <c r="C7">
        <v>40005</v>
      </c>
      <c r="D7" t="s">
        <v>625</v>
      </c>
      <c r="E7" t="str">
        <f>VLOOKUP(C7,'Natural Accounts'!$A$3:$D$250,2,FALSE)</f>
        <v xml:space="preserve">Tuition Undergraduate Resident Distance </v>
      </c>
      <c r="F7" t="str">
        <f t="shared" si="0"/>
        <v xml:space="preserve">40005 Tuition Undergraduate Resident Distance </v>
      </c>
      <c r="G7" t="s">
        <v>0</v>
      </c>
      <c r="H7" t="s">
        <v>4</v>
      </c>
      <c r="I7" s="4">
        <v>0</v>
      </c>
      <c r="J7" s="4">
        <v>0</v>
      </c>
      <c r="K7" s="4">
        <v>0</v>
      </c>
      <c r="L7" s="4">
        <v>0</v>
      </c>
      <c r="M7" s="4">
        <f t="shared" si="1"/>
        <v>0</v>
      </c>
      <c r="N7" s="4">
        <v>0</v>
      </c>
      <c r="O7" s="4">
        <v>0</v>
      </c>
      <c r="P7" s="4">
        <v>0</v>
      </c>
      <c r="Q7" s="4">
        <v>0</v>
      </c>
      <c r="R7" s="4">
        <f t="shared" si="2"/>
        <v>0</v>
      </c>
      <c r="S7" s="4">
        <v>-583.79999999999995</v>
      </c>
      <c r="T7" s="4">
        <v>0</v>
      </c>
      <c r="U7" s="4">
        <f t="shared" si="3"/>
        <v>-194.6</v>
      </c>
      <c r="V7" s="4">
        <f t="shared" si="4"/>
        <v>-194.6</v>
      </c>
      <c r="W7" s="4">
        <f t="shared" si="5"/>
        <v>0</v>
      </c>
      <c r="X7" s="4">
        <f t="shared" si="6"/>
        <v>0</v>
      </c>
      <c r="Y7" s="4">
        <f t="shared" si="7"/>
        <v>0</v>
      </c>
      <c r="Z7" s="4">
        <f t="shared" si="8"/>
        <v>0</v>
      </c>
      <c r="AA7" s="4">
        <f t="shared" si="9"/>
        <v>0</v>
      </c>
    </row>
    <row r="8" spans="1:27" x14ac:dyDescent="0.25">
      <c r="A8" t="s">
        <v>191</v>
      </c>
      <c r="B8" t="s">
        <v>210</v>
      </c>
      <c r="C8">
        <v>40005</v>
      </c>
      <c r="D8" t="s">
        <v>625</v>
      </c>
      <c r="E8" t="str">
        <f>VLOOKUP(C8,'Natural Accounts'!$A$3:$D$250,2,FALSE)</f>
        <v xml:space="preserve">Tuition Undergraduate Resident Distance </v>
      </c>
      <c r="F8" t="str">
        <f t="shared" si="0"/>
        <v xml:space="preserve">40005 Tuition Undergraduate Resident Distance </v>
      </c>
      <c r="G8" t="s">
        <v>0</v>
      </c>
      <c r="H8" t="s">
        <v>5</v>
      </c>
      <c r="I8" s="4">
        <v>-10062</v>
      </c>
      <c r="J8" s="4">
        <v>96.75</v>
      </c>
      <c r="K8" s="4">
        <v>-27283.500000000004</v>
      </c>
      <c r="L8" s="4">
        <v>-9965.25</v>
      </c>
      <c r="M8" s="4">
        <f t="shared" si="1"/>
        <v>-47214</v>
      </c>
      <c r="N8" s="4">
        <v>-13544.7</v>
      </c>
      <c r="O8" s="4">
        <v>241.2</v>
      </c>
      <c r="P8" s="4">
        <v>-19738.2</v>
      </c>
      <c r="Q8" s="4">
        <v>-23919</v>
      </c>
      <c r="R8" s="4">
        <f t="shared" si="2"/>
        <v>-56960.7</v>
      </c>
      <c r="S8" s="4">
        <v>-21564.38</v>
      </c>
      <c r="T8" s="4">
        <v>145.94999999999999</v>
      </c>
      <c r="U8" s="4">
        <f t="shared" si="3"/>
        <v>-15057.026666666667</v>
      </c>
      <c r="V8" s="4">
        <f t="shared" si="4"/>
        <v>-15057.026666666667</v>
      </c>
      <c r="W8" s="4">
        <f t="shared" si="5"/>
        <v>168.97499999999999</v>
      </c>
      <c r="X8" s="4">
        <f t="shared" si="6"/>
        <v>-23510.850000000002</v>
      </c>
      <c r="Y8" s="4">
        <f t="shared" si="7"/>
        <v>-16942.125</v>
      </c>
      <c r="Z8" s="4">
        <f t="shared" si="8"/>
        <v>-55341.026666666672</v>
      </c>
      <c r="AA8" s="4">
        <f t="shared" si="9"/>
        <v>1619.673333333325</v>
      </c>
    </row>
    <row r="9" spans="1:27" x14ac:dyDescent="0.25">
      <c r="A9" t="s">
        <v>191</v>
      </c>
      <c r="B9" t="s">
        <v>210</v>
      </c>
      <c r="C9">
        <v>40005</v>
      </c>
      <c r="D9" t="s">
        <v>625</v>
      </c>
      <c r="E9" t="str">
        <f>VLOOKUP(C9,'Natural Accounts'!$A$3:$D$250,2,FALSE)</f>
        <v xml:space="preserve">Tuition Undergraduate Resident Distance </v>
      </c>
      <c r="F9" t="str">
        <f t="shared" si="0"/>
        <v xml:space="preserve">40005 Tuition Undergraduate Resident Distance </v>
      </c>
      <c r="G9" t="s">
        <v>0</v>
      </c>
      <c r="H9" t="s">
        <v>6</v>
      </c>
      <c r="I9" s="4">
        <v>-7411.05</v>
      </c>
      <c r="J9" s="4">
        <v>129</v>
      </c>
      <c r="K9" s="4">
        <v>-2380.0500000000002</v>
      </c>
      <c r="L9" s="4">
        <v>-3853.88</v>
      </c>
      <c r="M9" s="4">
        <f t="shared" si="1"/>
        <v>-13515.98</v>
      </c>
      <c r="N9" s="4">
        <v>-4958</v>
      </c>
      <c r="O9" s="4">
        <v>268</v>
      </c>
      <c r="P9" s="4">
        <v>-3819</v>
      </c>
      <c r="Q9" s="4">
        <v>-8602.8000000000011</v>
      </c>
      <c r="R9" s="4">
        <f t="shared" si="2"/>
        <v>-17111.800000000003</v>
      </c>
      <c r="S9" s="4">
        <v>-13312.6</v>
      </c>
      <c r="T9" s="4">
        <v>72.97</v>
      </c>
      <c r="U9" s="4">
        <f t="shared" si="3"/>
        <v>-8560.5500000000011</v>
      </c>
      <c r="V9" s="4">
        <f t="shared" si="4"/>
        <v>-8560.5500000000011</v>
      </c>
      <c r="W9" s="4">
        <f t="shared" si="5"/>
        <v>198.5</v>
      </c>
      <c r="X9" s="4">
        <f t="shared" si="6"/>
        <v>-3099.5250000000001</v>
      </c>
      <c r="Y9" s="4">
        <f t="shared" si="7"/>
        <v>-6228.34</v>
      </c>
      <c r="Z9" s="4">
        <f t="shared" si="8"/>
        <v>-17689.915000000001</v>
      </c>
      <c r="AA9" s="4">
        <f t="shared" si="9"/>
        <v>-578.11499999999796</v>
      </c>
    </row>
    <row r="10" spans="1:27" x14ac:dyDescent="0.25">
      <c r="A10" t="s">
        <v>191</v>
      </c>
      <c r="B10" t="s">
        <v>210</v>
      </c>
      <c r="C10">
        <v>40005</v>
      </c>
      <c r="D10" t="s">
        <v>625</v>
      </c>
      <c r="E10" t="str">
        <f>VLOOKUP(C10,'Natural Accounts'!$A$3:$D$250,2,FALSE)</f>
        <v xml:space="preserve">Tuition Undergraduate Resident Distance </v>
      </c>
      <c r="F10" t="str">
        <f t="shared" si="0"/>
        <v xml:space="preserve">40005 Tuition Undergraduate Resident Distance </v>
      </c>
      <c r="G10" t="s">
        <v>0</v>
      </c>
      <c r="H10" t="s">
        <v>7</v>
      </c>
      <c r="I10" s="4">
        <v>-94869.75</v>
      </c>
      <c r="J10" s="4">
        <v>322.5</v>
      </c>
      <c r="K10" s="4">
        <v>-110136.32999999999</v>
      </c>
      <c r="L10" s="4">
        <v>-66080.27</v>
      </c>
      <c r="M10" s="4">
        <f t="shared" si="1"/>
        <v>-270763.84999999998</v>
      </c>
      <c r="N10" s="4">
        <v>-101493.57</v>
      </c>
      <c r="O10" s="4">
        <v>884.4</v>
      </c>
      <c r="P10" s="4">
        <v>-111202.58</v>
      </c>
      <c r="Q10" s="4">
        <v>-100108.04999999999</v>
      </c>
      <c r="R10" s="4">
        <f t="shared" si="2"/>
        <v>-311919.8</v>
      </c>
      <c r="S10" s="4">
        <v>-137866.77000000002</v>
      </c>
      <c r="T10" s="4">
        <v>521.12</v>
      </c>
      <c r="U10" s="4">
        <f t="shared" si="3"/>
        <v>-111410.03000000001</v>
      </c>
      <c r="V10" s="4">
        <f t="shared" si="4"/>
        <v>-111410.03000000001</v>
      </c>
      <c r="W10" s="4">
        <f t="shared" si="5"/>
        <v>603.45000000000005</v>
      </c>
      <c r="X10" s="4">
        <f t="shared" si="6"/>
        <v>-110669.45499999999</v>
      </c>
      <c r="Y10" s="4">
        <f t="shared" si="7"/>
        <v>-83094.16</v>
      </c>
      <c r="Z10" s="4">
        <f t="shared" si="8"/>
        <v>-304570.19500000001</v>
      </c>
      <c r="AA10" s="4">
        <f t="shared" si="9"/>
        <v>7349.6049999999814</v>
      </c>
    </row>
    <row r="11" spans="1:27" x14ac:dyDescent="0.25">
      <c r="A11" t="s">
        <v>191</v>
      </c>
      <c r="B11" t="s">
        <v>210</v>
      </c>
      <c r="C11">
        <v>40005</v>
      </c>
      <c r="D11" t="s">
        <v>625</v>
      </c>
      <c r="E11" t="str">
        <f>VLOOKUP(C11,'Natural Accounts'!$A$3:$D$250,2,FALSE)</f>
        <v xml:space="preserve">Tuition Undergraduate Resident Distance </v>
      </c>
      <c r="F11" t="str">
        <f t="shared" si="0"/>
        <v xml:space="preserve">40005 Tuition Undergraduate Resident Distance </v>
      </c>
      <c r="G11" t="s">
        <v>0</v>
      </c>
      <c r="H11" t="s">
        <v>8</v>
      </c>
      <c r="I11" s="4">
        <v>-464253.99</v>
      </c>
      <c r="J11" s="4">
        <v>5473.77</v>
      </c>
      <c r="K11" s="4">
        <v>-448777.62</v>
      </c>
      <c r="L11" s="4">
        <v>-218429.29</v>
      </c>
      <c r="M11" s="4">
        <f t="shared" si="1"/>
        <v>-1125987.1299999999</v>
      </c>
      <c r="N11" s="4">
        <v>-463814.83</v>
      </c>
      <c r="O11" s="4">
        <v>4408.8</v>
      </c>
      <c r="P11" s="4">
        <v>-478912.64999999997</v>
      </c>
      <c r="Q11" s="4">
        <v>-343345.64999999997</v>
      </c>
      <c r="R11" s="4">
        <f t="shared" si="2"/>
        <v>-1281664.3299999998</v>
      </c>
      <c r="S11" s="4">
        <v>-807055.8899999999</v>
      </c>
      <c r="T11" s="4">
        <v>1283.9099999999989</v>
      </c>
      <c r="U11" s="4">
        <f t="shared" si="3"/>
        <v>-578374.90333333332</v>
      </c>
      <c r="V11" s="4">
        <f t="shared" si="4"/>
        <v>-578374.90333333332</v>
      </c>
      <c r="W11" s="4">
        <f t="shared" si="5"/>
        <v>4941.2849999999999</v>
      </c>
      <c r="X11" s="4">
        <f t="shared" si="6"/>
        <v>-463845.13500000001</v>
      </c>
      <c r="Y11" s="4">
        <f t="shared" si="7"/>
        <v>-280887.46999999997</v>
      </c>
      <c r="Z11" s="4">
        <f t="shared" si="8"/>
        <v>-1318166.2233333332</v>
      </c>
      <c r="AA11" s="4">
        <f t="shared" si="9"/>
        <v>-36501.893333333312</v>
      </c>
    </row>
    <row r="12" spans="1:27" x14ac:dyDescent="0.25">
      <c r="A12" t="s">
        <v>191</v>
      </c>
      <c r="B12" t="s">
        <v>210</v>
      </c>
      <c r="C12">
        <v>40005</v>
      </c>
      <c r="D12" t="s">
        <v>625</v>
      </c>
      <c r="E12" t="str">
        <f>VLOOKUP(C12,'Natural Accounts'!$A$3:$D$250,2,FALSE)</f>
        <v xml:space="preserve">Tuition Undergraduate Resident Distance </v>
      </c>
      <c r="F12" t="str">
        <f t="shared" si="0"/>
        <v xml:space="preserve">40005 Tuition Undergraduate Resident Distance </v>
      </c>
      <c r="G12" t="s">
        <v>0</v>
      </c>
      <c r="H12" t="s">
        <v>9</v>
      </c>
      <c r="I12" s="4">
        <v>-72352.800000000003</v>
      </c>
      <c r="J12" s="4">
        <v>638.54999999999995</v>
      </c>
      <c r="K12" s="4">
        <v>-62515.98</v>
      </c>
      <c r="L12" s="4">
        <v>-51954.8</v>
      </c>
      <c r="M12" s="4">
        <f t="shared" si="1"/>
        <v>-186185.03000000003</v>
      </c>
      <c r="N12" s="4">
        <v>-73986.759999999995</v>
      </c>
      <c r="O12" s="4">
        <v>534.66</v>
      </c>
      <c r="P12" s="4">
        <v>-71535.899999999994</v>
      </c>
      <c r="Q12" s="4">
        <v>-79495.5</v>
      </c>
      <c r="R12" s="4">
        <f t="shared" si="2"/>
        <v>-224483.5</v>
      </c>
      <c r="S12" s="4">
        <v>-181340.78000000003</v>
      </c>
      <c r="T12" s="4">
        <v>-364.89</v>
      </c>
      <c r="U12" s="4">
        <f t="shared" si="3"/>
        <v>-109226.78000000001</v>
      </c>
      <c r="V12" s="4">
        <f t="shared" si="4"/>
        <v>-109226.78000000001</v>
      </c>
      <c r="W12" s="4">
        <f t="shared" si="5"/>
        <v>586.60500000000002</v>
      </c>
      <c r="X12" s="4">
        <f t="shared" si="6"/>
        <v>-67025.94</v>
      </c>
      <c r="Y12" s="4">
        <f t="shared" si="7"/>
        <v>-65725.149999999994</v>
      </c>
      <c r="Z12" s="4">
        <f t="shared" si="8"/>
        <v>-241391.26500000001</v>
      </c>
      <c r="AA12" s="4">
        <f t="shared" si="9"/>
        <v>-16907.765000000014</v>
      </c>
    </row>
    <row r="13" spans="1:27" x14ac:dyDescent="0.25">
      <c r="A13" t="s">
        <v>191</v>
      </c>
      <c r="B13" t="s">
        <v>210</v>
      </c>
      <c r="C13">
        <v>40005</v>
      </c>
      <c r="D13" t="s">
        <v>625</v>
      </c>
      <c r="E13" t="str">
        <f>VLOOKUP(C13,'Natural Accounts'!$A$3:$D$250,2,FALSE)</f>
        <v xml:space="preserve">Tuition Undergraduate Resident Distance </v>
      </c>
      <c r="F13" t="str">
        <f t="shared" si="0"/>
        <v xml:space="preserve">40005 Tuition Undergraduate Resident Distance </v>
      </c>
      <c r="G13" t="s">
        <v>0</v>
      </c>
      <c r="H13" t="s">
        <v>10</v>
      </c>
      <c r="I13" s="4">
        <v>-62294.7</v>
      </c>
      <c r="J13" s="4">
        <v>-12.9</v>
      </c>
      <c r="K13" s="4">
        <v>-193906.35</v>
      </c>
      <c r="L13" s="4">
        <v>-17772.989999999998</v>
      </c>
      <c r="M13" s="4">
        <f t="shared" si="1"/>
        <v>-273986.94</v>
      </c>
      <c r="N13" s="4">
        <v>-49276.35</v>
      </c>
      <c r="O13" s="4">
        <v>-201</v>
      </c>
      <c r="P13" s="4">
        <v>-195579.7</v>
      </c>
      <c r="Q13" s="4">
        <v>-30696.05</v>
      </c>
      <c r="R13" s="4">
        <f t="shared" si="2"/>
        <v>-275753.10000000003</v>
      </c>
      <c r="S13" s="4">
        <v>-74156.429999999993</v>
      </c>
      <c r="T13" s="4">
        <v>97.3</v>
      </c>
      <c r="U13" s="4">
        <f t="shared" si="3"/>
        <v>-61909.159999999996</v>
      </c>
      <c r="V13" s="4">
        <f t="shared" si="4"/>
        <v>-61909.159999999996</v>
      </c>
      <c r="W13" s="4">
        <f t="shared" si="5"/>
        <v>-106.95</v>
      </c>
      <c r="X13" s="4">
        <f t="shared" si="6"/>
        <v>-194743.02500000002</v>
      </c>
      <c r="Y13" s="4">
        <f t="shared" si="7"/>
        <v>-24234.519999999997</v>
      </c>
      <c r="Z13" s="4">
        <f t="shared" si="8"/>
        <v>-280993.65500000003</v>
      </c>
      <c r="AA13" s="4">
        <f t="shared" si="9"/>
        <v>-5240.554999999993</v>
      </c>
    </row>
    <row r="14" spans="1:27" x14ac:dyDescent="0.25">
      <c r="A14" t="s">
        <v>191</v>
      </c>
      <c r="B14" t="s">
        <v>210</v>
      </c>
      <c r="C14">
        <v>40005</v>
      </c>
      <c r="D14" t="s">
        <v>625</v>
      </c>
      <c r="E14" t="str">
        <f>VLOOKUP(C14,'Natural Accounts'!$A$3:$D$250,2,FALSE)</f>
        <v xml:space="preserve">Tuition Undergraduate Resident Distance </v>
      </c>
      <c r="F14" t="str">
        <f t="shared" si="0"/>
        <v xml:space="preserve">40005 Tuition Undergraduate Resident Distance </v>
      </c>
      <c r="G14" t="s">
        <v>0</v>
      </c>
      <c r="H14" t="s">
        <v>11</v>
      </c>
      <c r="I14" s="4">
        <v>-66721.8</v>
      </c>
      <c r="J14" s="4">
        <v>796.05</v>
      </c>
      <c r="K14" s="4">
        <v>-105317.63</v>
      </c>
      <c r="L14" s="4">
        <v>-19640.259999999998</v>
      </c>
      <c r="M14" s="4">
        <f t="shared" si="1"/>
        <v>-190883.64</v>
      </c>
      <c r="N14" s="4">
        <v>-68778.78</v>
      </c>
      <c r="O14" s="4">
        <v>5313.37</v>
      </c>
      <c r="P14" s="4">
        <v>-88910.61</v>
      </c>
      <c r="Q14" s="4">
        <v>-28337.85</v>
      </c>
      <c r="R14" s="4">
        <f t="shared" si="2"/>
        <v>-180713.87</v>
      </c>
      <c r="S14" s="4">
        <v>-68327.399999999994</v>
      </c>
      <c r="T14" s="4">
        <v>0</v>
      </c>
      <c r="U14" s="4">
        <f t="shared" si="3"/>
        <v>-67942.66</v>
      </c>
      <c r="V14" s="4">
        <f t="shared" si="4"/>
        <v>-67942.66</v>
      </c>
      <c r="W14" s="4">
        <f t="shared" si="5"/>
        <v>3054.71</v>
      </c>
      <c r="X14" s="4">
        <f t="shared" si="6"/>
        <v>-97114.12</v>
      </c>
      <c r="Y14" s="4">
        <f t="shared" si="7"/>
        <v>-23989.055</v>
      </c>
      <c r="Z14" s="4">
        <f t="shared" si="8"/>
        <v>-185991.125</v>
      </c>
      <c r="AA14" s="4">
        <f t="shared" si="9"/>
        <v>-5277.2550000000047</v>
      </c>
    </row>
    <row r="15" spans="1:27" x14ac:dyDescent="0.25">
      <c r="A15" t="s">
        <v>191</v>
      </c>
      <c r="B15" t="s">
        <v>210</v>
      </c>
      <c r="C15">
        <v>40005</v>
      </c>
      <c r="D15" t="s">
        <v>625</v>
      </c>
      <c r="E15" t="str">
        <f>VLOOKUP(C15,'Natural Accounts'!$A$3:$D$250,2,FALSE)</f>
        <v xml:space="preserve">Tuition Undergraduate Resident Distance </v>
      </c>
      <c r="F15" t="str">
        <f t="shared" si="0"/>
        <v xml:space="preserve">40005 Tuition Undergraduate Resident Distance </v>
      </c>
      <c r="G15" t="s">
        <v>0</v>
      </c>
      <c r="H15" t="s">
        <v>12</v>
      </c>
      <c r="I15" s="4">
        <v>-156462.59</v>
      </c>
      <c r="J15" s="4">
        <v>1083.5999999999999</v>
      </c>
      <c r="K15" s="4">
        <v>-192860.81</v>
      </c>
      <c r="L15" s="4">
        <v>-96956.44</v>
      </c>
      <c r="M15" s="4">
        <f t="shared" si="1"/>
        <v>-445196.24</v>
      </c>
      <c r="N15" s="4">
        <v>-186413.55</v>
      </c>
      <c r="O15" s="4">
        <v>1315.7</v>
      </c>
      <c r="P15" s="4">
        <v>-225083.15</v>
      </c>
      <c r="Q15" s="4">
        <v>-144492.19999999998</v>
      </c>
      <c r="R15" s="4">
        <f t="shared" si="2"/>
        <v>-554673.19999999995</v>
      </c>
      <c r="S15" s="4">
        <v>-312820.60000000003</v>
      </c>
      <c r="T15" s="4">
        <v>827.04</v>
      </c>
      <c r="U15" s="4">
        <f t="shared" si="3"/>
        <v>-218565.58</v>
      </c>
      <c r="V15" s="4">
        <f t="shared" si="4"/>
        <v>-218565.58</v>
      </c>
      <c r="W15" s="4">
        <f t="shared" si="5"/>
        <v>1199.6500000000001</v>
      </c>
      <c r="X15" s="4">
        <f t="shared" si="6"/>
        <v>-208971.97999999998</v>
      </c>
      <c r="Y15" s="4">
        <f t="shared" si="7"/>
        <v>-120724.31999999999</v>
      </c>
      <c r="Z15" s="4">
        <f t="shared" si="8"/>
        <v>-547062.23</v>
      </c>
      <c r="AA15" s="4">
        <f t="shared" si="9"/>
        <v>7610.9699999999721</v>
      </c>
    </row>
    <row r="16" spans="1:27" x14ac:dyDescent="0.25">
      <c r="A16" t="s">
        <v>191</v>
      </c>
      <c r="B16" t="s">
        <v>210</v>
      </c>
      <c r="C16">
        <v>40006</v>
      </c>
      <c r="D16" t="s">
        <v>625</v>
      </c>
      <c r="E16" t="str">
        <f>VLOOKUP(C16,'Natural Accounts'!$A$3:$D$250,2,FALSE)</f>
        <v xml:space="preserve">Tuition Undergraduate Non Resident Distance </v>
      </c>
      <c r="F16" t="str">
        <f t="shared" si="0"/>
        <v xml:space="preserve">40006 Tuition Undergraduate Non Resident Distance </v>
      </c>
      <c r="G16" t="s">
        <v>0</v>
      </c>
      <c r="H16" t="s">
        <v>2</v>
      </c>
      <c r="I16" s="4">
        <v>0</v>
      </c>
      <c r="J16" s="4">
        <v>0</v>
      </c>
      <c r="K16" s="4">
        <v>0</v>
      </c>
      <c r="L16" s="4">
        <v>0</v>
      </c>
      <c r="M16" s="4">
        <f t="shared" si="1"/>
        <v>0</v>
      </c>
      <c r="N16" s="4">
        <v>0</v>
      </c>
      <c r="O16" s="4">
        <v>0</v>
      </c>
      <c r="P16" s="4">
        <v>0</v>
      </c>
      <c r="Q16" s="4">
        <v>-513005.12</v>
      </c>
      <c r="R16" s="4">
        <f t="shared" si="2"/>
        <v>-513005.12</v>
      </c>
      <c r="S16" s="4">
        <v>13673.050000000001</v>
      </c>
      <c r="T16" s="4">
        <v>0</v>
      </c>
      <c r="U16" s="4">
        <f t="shared" si="3"/>
        <v>4557.6833333333334</v>
      </c>
      <c r="V16" s="4">
        <f t="shared" si="4"/>
        <v>4557.6833333333334</v>
      </c>
      <c r="W16" s="4">
        <f t="shared" si="5"/>
        <v>0</v>
      </c>
      <c r="X16" s="4">
        <f t="shared" si="6"/>
        <v>0</v>
      </c>
      <c r="Y16" s="4">
        <f t="shared" si="7"/>
        <v>-256502.56</v>
      </c>
      <c r="Z16" s="4">
        <f t="shared" si="8"/>
        <v>-251944.87666666668</v>
      </c>
      <c r="AA16" s="4">
        <f t="shared" si="9"/>
        <v>261060.24333333332</v>
      </c>
    </row>
    <row r="17" spans="1:27" x14ac:dyDescent="0.25">
      <c r="A17" t="s">
        <v>191</v>
      </c>
      <c r="B17" t="s">
        <v>210</v>
      </c>
      <c r="C17">
        <v>40006</v>
      </c>
      <c r="D17" t="s">
        <v>625</v>
      </c>
      <c r="E17" t="str">
        <f>VLOOKUP(C17,'Natural Accounts'!$A$3:$D$250,2,FALSE)</f>
        <v xml:space="preserve">Tuition Undergraduate Non Resident Distance </v>
      </c>
      <c r="F17" t="str">
        <f t="shared" si="0"/>
        <v xml:space="preserve">40006 Tuition Undergraduate Non Resident Distance </v>
      </c>
      <c r="G17" t="s">
        <v>0</v>
      </c>
      <c r="H17" t="s">
        <v>3</v>
      </c>
      <c r="I17" s="4">
        <v>-1102230.82</v>
      </c>
      <c r="J17" s="4">
        <v>5643.09</v>
      </c>
      <c r="K17" s="4">
        <v>-1371508.6099999999</v>
      </c>
      <c r="L17" s="4">
        <v>-818471.13</v>
      </c>
      <c r="M17" s="4">
        <f t="shared" si="1"/>
        <v>-3286567.4699999997</v>
      </c>
      <c r="N17" s="4">
        <v>-1229737.54</v>
      </c>
      <c r="O17" s="4">
        <v>8810.5499999999993</v>
      </c>
      <c r="P17" s="4">
        <v>-1384638.43</v>
      </c>
      <c r="Q17" s="4">
        <v>59.6</v>
      </c>
      <c r="R17" s="4">
        <f t="shared" si="2"/>
        <v>-2605505.8199999998</v>
      </c>
      <c r="S17" s="4">
        <v>-888666.98</v>
      </c>
      <c r="T17" s="4">
        <v>9391.06</v>
      </c>
      <c r="U17" s="4">
        <f t="shared" si="3"/>
        <v>-1073545.1133333335</v>
      </c>
      <c r="V17" s="4">
        <f t="shared" si="4"/>
        <v>-1073545.1133333335</v>
      </c>
      <c r="W17" s="4">
        <f t="shared" si="5"/>
        <v>7226.82</v>
      </c>
      <c r="X17" s="4">
        <f t="shared" si="6"/>
        <v>-1378073.52</v>
      </c>
      <c r="Y17" s="4">
        <f t="shared" si="7"/>
        <v>-409205.76500000001</v>
      </c>
      <c r="Z17" s="4">
        <f t="shared" si="8"/>
        <v>-2853597.5783333336</v>
      </c>
      <c r="AA17" s="4">
        <f t="shared" si="9"/>
        <v>-248091.75833333377</v>
      </c>
    </row>
    <row r="18" spans="1:27" x14ac:dyDescent="0.25">
      <c r="A18" t="s">
        <v>191</v>
      </c>
      <c r="B18" t="s">
        <v>210</v>
      </c>
      <c r="C18">
        <v>40006</v>
      </c>
      <c r="D18" t="s">
        <v>625</v>
      </c>
      <c r="E18" t="str">
        <f>VLOOKUP(C18,'Natural Accounts'!$A$3:$D$250,2,FALSE)</f>
        <v xml:space="preserve">Tuition Undergraduate Non Resident Distance </v>
      </c>
      <c r="F18" t="str">
        <f t="shared" si="0"/>
        <v xml:space="preserve">40006 Tuition Undergraduate Non Resident Distance </v>
      </c>
      <c r="G18" t="s">
        <v>0</v>
      </c>
      <c r="H18" t="s">
        <v>4</v>
      </c>
      <c r="I18" s="4">
        <v>0</v>
      </c>
      <c r="J18" s="4">
        <v>0</v>
      </c>
      <c r="K18" s="4">
        <v>0</v>
      </c>
      <c r="L18" s="4">
        <v>0</v>
      </c>
      <c r="M18" s="4">
        <f t="shared" si="1"/>
        <v>0</v>
      </c>
      <c r="N18" s="4">
        <v>0</v>
      </c>
      <c r="O18" s="4">
        <v>0</v>
      </c>
      <c r="P18" s="4">
        <v>0</v>
      </c>
      <c r="Q18" s="4">
        <v>0</v>
      </c>
      <c r="R18" s="4">
        <f t="shared" si="2"/>
        <v>0</v>
      </c>
      <c r="S18" s="4">
        <v>-1708.3500000000001</v>
      </c>
      <c r="T18" s="4">
        <v>390.6</v>
      </c>
      <c r="U18" s="4">
        <f t="shared" si="3"/>
        <v>-569.45000000000005</v>
      </c>
      <c r="V18" s="4">
        <f t="shared" si="4"/>
        <v>-569.45000000000005</v>
      </c>
      <c r="W18" s="4">
        <f t="shared" si="5"/>
        <v>0</v>
      </c>
      <c r="X18" s="4">
        <f t="shared" si="6"/>
        <v>0</v>
      </c>
      <c r="Y18" s="4">
        <f t="shared" si="7"/>
        <v>0</v>
      </c>
      <c r="Z18" s="4">
        <f t="shared" si="8"/>
        <v>0</v>
      </c>
      <c r="AA18" s="4">
        <f t="shared" si="9"/>
        <v>0</v>
      </c>
    </row>
    <row r="19" spans="1:27" x14ac:dyDescent="0.25">
      <c r="A19" t="s">
        <v>191</v>
      </c>
      <c r="B19" t="s">
        <v>210</v>
      </c>
      <c r="C19">
        <v>40006</v>
      </c>
      <c r="D19" t="s">
        <v>625</v>
      </c>
      <c r="E19" t="str">
        <f>VLOOKUP(C19,'Natural Accounts'!$A$3:$D$250,2,FALSE)</f>
        <v xml:space="preserve">Tuition Undergraduate Non Resident Distance </v>
      </c>
      <c r="F19" t="str">
        <f t="shared" si="0"/>
        <v xml:space="preserve">40006 Tuition Undergraduate Non Resident Distance </v>
      </c>
      <c r="G19" t="s">
        <v>0</v>
      </c>
      <c r="H19" t="s">
        <v>5</v>
      </c>
      <c r="I19" s="4">
        <v>-39457.800000000003</v>
      </c>
      <c r="J19" s="4">
        <v>0</v>
      </c>
      <c r="K19" s="4">
        <v>-77370.98</v>
      </c>
      <c r="L19" s="4">
        <v>-34636.5</v>
      </c>
      <c r="M19" s="4">
        <f t="shared" si="1"/>
        <v>-151465.28</v>
      </c>
      <c r="N19" s="4">
        <v>-40945.5</v>
      </c>
      <c r="O19" s="4">
        <v>0</v>
      </c>
      <c r="P19" s="4">
        <v>-64014.3</v>
      </c>
      <c r="Q19" s="4">
        <v>-81789.759999999995</v>
      </c>
      <c r="R19" s="4">
        <f t="shared" si="2"/>
        <v>-186749.56</v>
      </c>
      <c r="S19" s="4">
        <v>-80032.05</v>
      </c>
      <c r="T19" s="4">
        <v>0</v>
      </c>
      <c r="U19" s="4">
        <f t="shared" si="3"/>
        <v>-53478.450000000004</v>
      </c>
      <c r="V19" s="4">
        <f t="shared" si="4"/>
        <v>-53478.450000000004</v>
      </c>
      <c r="W19" s="4">
        <f t="shared" si="5"/>
        <v>0</v>
      </c>
      <c r="X19" s="4">
        <f t="shared" si="6"/>
        <v>-70692.639999999999</v>
      </c>
      <c r="Y19" s="4">
        <f t="shared" si="7"/>
        <v>-58213.13</v>
      </c>
      <c r="Z19" s="4">
        <f t="shared" si="8"/>
        <v>-182384.22</v>
      </c>
      <c r="AA19" s="4">
        <f t="shared" si="9"/>
        <v>4365.3399999999965</v>
      </c>
    </row>
    <row r="20" spans="1:27" x14ac:dyDescent="0.25">
      <c r="A20" t="s">
        <v>191</v>
      </c>
      <c r="B20" t="s">
        <v>210</v>
      </c>
      <c r="C20">
        <v>40006</v>
      </c>
      <c r="D20" t="s">
        <v>625</v>
      </c>
      <c r="E20" t="str">
        <f>VLOOKUP(C20,'Natural Accounts'!$A$3:$D$250,2,FALSE)</f>
        <v xml:space="preserve">Tuition Undergraduate Non Resident Distance </v>
      </c>
      <c r="F20" t="str">
        <f t="shared" si="0"/>
        <v xml:space="preserve">40006 Tuition Undergraduate Non Resident Distance </v>
      </c>
      <c r="G20" t="s">
        <v>0</v>
      </c>
      <c r="H20" t="s">
        <v>6</v>
      </c>
      <c r="I20" s="4">
        <v>-6837</v>
      </c>
      <c r="J20" s="4">
        <v>0</v>
      </c>
      <c r="K20" s="4">
        <v>-4160.25</v>
      </c>
      <c r="L20" s="4">
        <v>-15447.75</v>
      </c>
      <c r="M20" s="4">
        <f t="shared" si="1"/>
        <v>-26445</v>
      </c>
      <c r="N20" s="4">
        <v>-15169.5</v>
      </c>
      <c r="O20" s="4">
        <v>0</v>
      </c>
      <c r="P20" s="4">
        <v>-12423.15</v>
      </c>
      <c r="Q20" s="4">
        <v>-18603.899999999998</v>
      </c>
      <c r="R20" s="4">
        <f t="shared" si="2"/>
        <v>-46196.55</v>
      </c>
      <c r="S20" s="4">
        <v>-46625.25</v>
      </c>
      <c r="T20" s="4">
        <v>0</v>
      </c>
      <c r="U20" s="4">
        <f t="shared" si="3"/>
        <v>-22877.25</v>
      </c>
      <c r="V20" s="4">
        <f t="shared" si="4"/>
        <v>-22877.25</v>
      </c>
      <c r="W20" s="4">
        <f t="shared" si="5"/>
        <v>0</v>
      </c>
      <c r="X20" s="4">
        <f t="shared" si="6"/>
        <v>-8291.7000000000007</v>
      </c>
      <c r="Y20" s="4">
        <f t="shared" si="7"/>
        <v>-17025.824999999997</v>
      </c>
      <c r="Z20" s="4">
        <f t="shared" si="8"/>
        <v>-48194.774999999994</v>
      </c>
      <c r="AA20" s="4">
        <f t="shared" si="9"/>
        <v>-1998.2249999999913</v>
      </c>
    </row>
    <row r="21" spans="1:27" x14ac:dyDescent="0.25">
      <c r="A21" t="s">
        <v>191</v>
      </c>
      <c r="B21" t="s">
        <v>210</v>
      </c>
      <c r="C21">
        <v>40006</v>
      </c>
      <c r="D21" t="s">
        <v>625</v>
      </c>
      <c r="E21" t="str">
        <f>VLOOKUP(C21,'Natural Accounts'!$A$3:$D$250,2,FALSE)</f>
        <v xml:space="preserve">Tuition Undergraduate Non Resident Distance </v>
      </c>
      <c r="F21" t="str">
        <f t="shared" si="0"/>
        <v xml:space="preserve">40006 Tuition Undergraduate Non Resident Distance </v>
      </c>
      <c r="G21" t="s">
        <v>0</v>
      </c>
      <c r="H21" t="s">
        <v>7</v>
      </c>
      <c r="I21" s="4">
        <v>-90674.1</v>
      </c>
      <c r="J21" s="4">
        <v>1488</v>
      </c>
      <c r="K21" s="4">
        <v>-105425.25</v>
      </c>
      <c r="L21" s="4">
        <v>-76464.75</v>
      </c>
      <c r="M21" s="4">
        <f t="shared" si="1"/>
        <v>-271076.09999999998</v>
      </c>
      <c r="N21" s="4">
        <v>-93720.75</v>
      </c>
      <c r="O21" s="4">
        <v>-1107.8999999999999</v>
      </c>
      <c r="P21" s="4">
        <v>-145337.70000000001</v>
      </c>
      <c r="Q21" s="4">
        <v>-123747.23</v>
      </c>
      <c r="R21" s="4">
        <f t="shared" si="2"/>
        <v>-363913.58</v>
      </c>
      <c r="S21" s="4">
        <v>-186536.69999999998</v>
      </c>
      <c r="T21" s="4">
        <v>1464.75</v>
      </c>
      <c r="U21" s="4">
        <f t="shared" si="3"/>
        <v>-123643.84999999999</v>
      </c>
      <c r="V21" s="4">
        <f t="shared" si="4"/>
        <v>-123643.84999999999</v>
      </c>
      <c r="W21" s="4">
        <f t="shared" si="5"/>
        <v>190.05000000000007</v>
      </c>
      <c r="X21" s="4">
        <f t="shared" si="6"/>
        <v>-125381.47500000001</v>
      </c>
      <c r="Y21" s="4">
        <f t="shared" si="7"/>
        <v>-100105.98999999999</v>
      </c>
      <c r="Z21" s="4">
        <f t="shared" si="8"/>
        <v>-348941.26500000001</v>
      </c>
      <c r="AA21" s="4">
        <f t="shared" si="9"/>
        <v>14972.315000000002</v>
      </c>
    </row>
    <row r="22" spans="1:27" x14ac:dyDescent="0.25">
      <c r="A22" t="s">
        <v>191</v>
      </c>
      <c r="B22" t="s">
        <v>210</v>
      </c>
      <c r="C22">
        <v>40006</v>
      </c>
      <c r="D22" t="s">
        <v>625</v>
      </c>
      <c r="E22" t="str">
        <f>VLOOKUP(C22,'Natural Accounts'!$A$3:$D$250,2,FALSE)</f>
        <v xml:space="preserve">Tuition Undergraduate Non Resident Distance </v>
      </c>
      <c r="F22" t="str">
        <f t="shared" si="0"/>
        <v xml:space="preserve">40006 Tuition Undergraduate Non Resident Distance </v>
      </c>
      <c r="G22" t="s">
        <v>0</v>
      </c>
      <c r="H22" t="s">
        <v>8</v>
      </c>
      <c r="I22" s="4">
        <v>-670294.80000000005</v>
      </c>
      <c r="J22" s="4">
        <v>2066.2399999999998</v>
      </c>
      <c r="K22" s="4">
        <v>-600530.48</v>
      </c>
      <c r="L22" s="4">
        <v>-402679.96</v>
      </c>
      <c r="M22" s="4">
        <f t="shared" si="1"/>
        <v>-1671439</v>
      </c>
      <c r="N22" s="4">
        <v>-719527.3899999999</v>
      </c>
      <c r="O22" s="4">
        <v>7168.05</v>
      </c>
      <c r="P22" s="4">
        <v>-690212.42</v>
      </c>
      <c r="Q22" s="4">
        <v>-544312.43999999994</v>
      </c>
      <c r="R22" s="4">
        <f t="shared" si="2"/>
        <v>-1946884.1999999997</v>
      </c>
      <c r="S22" s="4">
        <v>-1179155.8</v>
      </c>
      <c r="T22" s="4">
        <v>16736.989999999998</v>
      </c>
      <c r="U22" s="4">
        <f t="shared" si="3"/>
        <v>-856325.9966666667</v>
      </c>
      <c r="V22" s="4">
        <f t="shared" si="4"/>
        <v>-856325.9966666667</v>
      </c>
      <c r="W22" s="4">
        <f t="shared" si="5"/>
        <v>4617.1450000000004</v>
      </c>
      <c r="X22" s="4">
        <f t="shared" si="6"/>
        <v>-645371.44999999995</v>
      </c>
      <c r="Y22" s="4">
        <f t="shared" si="7"/>
        <v>-473496.19999999995</v>
      </c>
      <c r="Z22" s="4">
        <f t="shared" si="8"/>
        <v>-1970576.5016666667</v>
      </c>
      <c r="AA22" s="4">
        <f t="shared" si="9"/>
        <v>-23692.301666666986</v>
      </c>
    </row>
    <row r="23" spans="1:27" x14ac:dyDescent="0.25">
      <c r="A23" t="s">
        <v>191</v>
      </c>
      <c r="B23" t="s">
        <v>210</v>
      </c>
      <c r="C23">
        <v>40006</v>
      </c>
      <c r="D23" t="s">
        <v>625</v>
      </c>
      <c r="E23" t="str">
        <f>VLOOKUP(C23,'Natural Accounts'!$A$3:$D$250,2,FALSE)</f>
        <v xml:space="preserve">Tuition Undergraduate Non Resident Distance </v>
      </c>
      <c r="F23" t="str">
        <f t="shared" si="0"/>
        <v xml:space="preserve">40006 Tuition Undergraduate Non Resident Distance </v>
      </c>
      <c r="G23" t="s">
        <v>0</v>
      </c>
      <c r="H23" t="s">
        <v>9</v>
      </c>
      <c r="I23" s="4">
        <v>-69176.25</v>
      </c>
      <c r="J23" s="4">
        <v>1035.22</v>
      </c>
      <c r="K23" s="4">
        <v>-82876.05</v>
      </c>
      <c r="L23" s="4">
        <v>-89421.19</v>
      </c>
      <c r="M23" s="4">
        <f t="shared" si="1"/>
        <v>-240438.27000000002</v>
      </c>
      <c r="N23" s="4">
        <v>-86943.6</v>
      </c>
      <c r="O23" s="4">
        <v>0</v>
      </c>
      <c r="P23" s="4">
        <v>-89380.800000000003</v>
      </c>
      <c r="Q23" s="4">
        <v>-123960.38</v>
      </c>
      <c r="R23" s="4">
        <f t="shared" si="2"/>
        <v>-300284.78000000003</v>
      </c>
      <c r="S23" s="4">
        <v>-202055.18</v>
      </c>
      <c r="T23" s="4">
        <v>292.95</v>
      </c>
      <c r="U23" s="4">
        <f t="shared" si="3"/>
        <v>-119391.67666666668</v>
      </c>
      <c r="V23" s="4">
        <f t="shared" si="4"/>
        <v>-119391.67666666668</v>
      </c>
      <c r="W23" s="4">
        <f t="shared" si="5"/>
        <v>517.61</v>
      </c>
      <c r="X23" s="4">
        <f t="shared" si="6"/>
        <v>-86128.425000000003</v>
      </c>
      <c r="Y23" s="4">
        <f t="shared" si="7"/>
        <v>-106690.785</v>
      </c>
      <c r="Z23" s="4">
        <f t="shared" si="8"/>
        <v>-311693.27666666673</v>
      </c>
      <c r="AA23" s="4">
        <f t="shared" si="9"/>
        <v>-11408.496666666702</v>
      </c>
    </row>
    <row r="24" spans="1:27" x14ac:dyDescent="0.25">
      <c r="A24" t="s">
        <v>191</v>
      </c>
      <c r="B24" t="s">
        <v>210</v>
      </c>
      <c r="C24">
        <v>40006</v>
      </c>
      <c r="D24" t="s">
        <v>625</v>
      </c>
      <c r="E24" t="str">
        <f>VLOOKUP(C24,'Natural Accounts'!$A$3:$D$250,2,FALSE)</f>
        <v xml:space="preserve">Tuition Undergraduate Non Resident Distance </v>
      </c>
      <c r="F24" t="str">
        <f t="shared" si="0"/>
        <v xml:space="preserve">40006 Tuition Undergraduate Non Resident Distance </v>
      </c>
      <c r="G24" t="s">
        <v>0</v>
      </c>
      <c r="H24" t="s">
        <v>10</v>
      </c>
      <c r="I24" s="4">
        <v>-26582.5</v>
      </c>
      <c r="J24" s="4">
        <v>744</v>
      </c>
      <c r="K24" s="4">
        <v>-149159.47999999998</v>
      </c>
      <c r="L24" s="4">
        <v>-9384.75</v>
      </c>
      <c r="M24" s="4">
        <f t="shared" si="1"/>
        <v>-184382.72999999998</v>
      </c>
      <c r="N24" s="4">
        <v>-14464.5</v>
      </c>
      <c r="O24" s="4">
        <v>0</v>
      </c>
      <c r="P24" s="4">
        <v>-141615</v>
      </c>
      <c r="Q24" s="4">
        <v>-26025.3</v>
      </c>
      <c r="R24" s="4">
        <f t="shared" si="2"/>
        <v>-182104.8</v>
      </c>
      <c r="S24" s="4">
        <v>-37204.65</v>
      </c>
      <c r="T24" s="4">
        <v>585.9</v>
      </c>
      <c r="U24" s="4">
        <f t="shared" si="3"/>
        <v>-26083.883333333331</v>
      </c>
      <c r="V24" s="4">
        <f t="shared" si="4"/>
        <v>-26083.883333333331</v>
      </c>
      <c r="W24" s="4">
        <f t="shared" si="5"/>
        <v>372</v>
      </c>
      <c r="X24" s="4">
        <f t="shared" si="6"/>
        <v>-145387.24</v>
      </c>
      <c r="Y24" s="4">
        <f t="shared" si="7"/>
        <v>-17705.025000000001</v>
      </c>
      <c r="Z24" s="4">
        <f t="shared" si="8"/>
        <v>-188804.14833333332</v>
      </c>
      <c r="AA24" s="4">
        <f t="shared" si="9"/>
        <v>-6699.3483333333279</v>
      </c>
    </row>
    <row r="25" spans="1:27" x14ac:dyDescent="0.25">
      <c r="A25" t="s">
        <v>191</v>
      </c>
      <c r="B25" t="s">
        <v>210</v>
      </c>
      <c r="C25">
        <v>40006</v>
      </c>
      <c r="D25" t="s">
        <v>625</v>
      </c>
      <c r="E25" t="str">
        <f>VLOOKUP(C25,'Natural Accounts'!$A$3:$D$250,2,FALSE)</f>
        <v xml:space="preserve">Tuition Undergraduate Non Resident Distance </v>
      </c>
      <c r="F25" t="str">
        <f t="shared" si="0"/>
        <v xml:space="preserve">40006 Tuition Undergraduate Non Resident Distance </v>
      </c>
      <c r="G25" t="s">
        <v>0</v>
      </c>
      <c r="H25" t="s">
        <v>11</v>
      </c>
      <c r="I25" s="4">
        <v>0</v>
      </c>
      <c r="J25" s="4">
        <v>0</v>
      </c>
      <c r="K25" s="4">
        <v>-14099.699999999999</v>
      </c>
      <c r="L25" s="4">
        <v>-75400.5</v>
      </c>
      <c r="M25" s="4">
        <f t="shared" si="1"/>
        <v>-89500.2</v>
      </c>
      <c r="N25" s="4">
        <v>2902.5</v>
      </c>
      <c r="O25" s="4">
        <v>0</v>
      </c>
      <c r="P25" s="4">
        <v>-6745.5</v>
      </c>
      <c r="Q25" s="4">
        <v>-126579.62000000002</v>
      </c>
      <c r="R25" s="4">
        <f t="shared" si="2"/>
        <v>-130422.62000000002</v>
      </c>
      <c r="S25" s="4">
        <v>-6088.9500000000007</v>
      </c>
      <c r="T25" s="4">
        <v>0</v>
      </c>
      <c r="U25" s="4">
        <f t="shared" si="3"/>
        <v>-1062.1500000000003</v>
      </c>
      <c r="V25" s="4">
        <f t="shared" si="4"/>
        <v>-1062.1500000000003</v>
      </c>
      <c r="W25" s="4">
        <f t="shared" si="5"/>
        <v>0</v>
      </c>
      <c r="X25" s="4">
        <f t="shared" si="6"/>
        <v>-10422.599999999999</v>
      </c>
      <c r="Y25" s="4">
        <f t="shared" si="7"/>
        <v>-100990.06000000001</v>
      </c>
      <c r="Z25" s="4">
        <f t="shared" si="8"/>
        <v>-112474.81000000001</v>
      </c>
      <c r="AA25" s="4">
        <f t="shared" si="9"/>
        <v>17947.810000000012</v>
      </c>
    </row>
    <row r="26" spans="1:27" x14ac:dyDescent="0.25">
      <c r="A26" t="s">
        <v>191</v>
      </c>
      <c r="B26" t="s">
        <v>210</v>
      </c>
      <c r="C26">
        <v>40006</v>
      </c>
      <c r="D26" t="s">
        <v>625</v>
      </c>
      <c r="E26" t="str">
        <f>VLOOKUP(C26,'Natural Accounts'!$A$3:$D$250,2,FALSE)</f>
        <v xml:space="preserve">Tuition Undergraduate Non Resident Distance </v>
      </c>
      <c r="F26" t="str">
        <f t="shared" si="0"/>
        <v xml:space="preserve">40006 Tuition Undergraduate Non Resident Distance </v>
      </c>
      <c r="G26" t="s">
        <v>0</v>
      </c>
      <c r="H26" t="s">
        <v>12</v>
      </c>
      <c r="I26" s="4">
        <v>-189279.87</v>
      </c>
      <c r="J26" s="4">
        <v>309.60000000000002</v>
      </c>
      <c r="K26" s="4">
        <v>-235560.45</v>
      </c>
      <c r="L26" s="4">
        <v>-115035.75</v>
      </c>
      <c r="M26" s="4">
        <f t="shared" si="1"/>
        <v>-539566.47</v>
      </c>
      <c r="N26" s="4">
        <v>-205456.8</v>
      </c>
      <c r="O26" s="4">
        <v>2750.4</v>
      </c>
      <c r="P26" s="4">
        <v>-234909.6</v>
      </c>
      <c r="Q26" s="4">
        <v>-151933.9</v>
      </c>
      <c r="R26" s="4">
        <f t="shared" si="2"/>
        <v>-589549.9</v>
      </c>
      <c r="S26" s="4">
        <v>-302245.64999999997</v>
      </c>
      <c r="T26" s="4">
        <v>2441.25</v>
      </c>
      <c r="U26" s="4">
        <f t="shared" si="3"/>
        <v>-232327.43999999997</v>
      </c>
      <c r="V26" s="4">
        <f t="shared" si="4"/>
        <v>-232327.43999999997</v>
      </c>
      <c r="W26" s="4">
        <f t="shared" si="5"/>
        <v>1530</v>
      </c>
      <c r="X26" s="4">
        <f t="shared" si="6"/>
        <v>-235235.02500000002</v>
      </c>
      <c r="Y26" s="4">
        <f t="shared" si="7"/>
        <v>-133484.82500000001</v>
      </c>
      <c r="Z26" s="4">
        <f t="shared" si="8"/>
        <v>-599517.29</v>
      </c>
      <c r="AA26" s="4">
        <f t="shared" si="9"/>
        <v>-9967.390000000014</v>
      </c>
    </row>
    <row r="27" spans="1:27" x14ac:dyDescent="0.25">
      <c r="A27" t="s">
        <v>191</v>
      </c>
      <c r="B27" t="s">
        <v>210</v>
      </c>
      <c r="C27">
        <v>40101</v>
      </c>
      <c r="D27" t="s">
        <v>625</v>
      </c>
      <c r="E27" t="str">
        <f>VLOOKUP(C27,'Natural Accounts'!$A$3:$D$250,2,FALSE)</f>
        <v xml:space="preserve">Tuition Graduate Resident </v>
      </c>
      <c r="F27" t="str">
        <f t="shared" si="0"/>
        <v xml:space="preserve">40101 Tuition Graduate Resident </v>
      </c>
      <c r="G27" t="s">
        <v>0</v>
      </c>
      <c r="H27" t="s">
        <v>1</v>
      </c>
      <c r="I27" s="4">
        <v>-2047030.5</v>
      </c>
      <c r="J27" s="4">
        <v>-99095.28</v>
      </c>
      <c r="K27" s="4">
        <v>-2057698</v>
      </c>
      <c r="L27" s="4">
        <v>-316563.95</v>
      </c>
      <c r="M27" s="4">
        <f t="shared" si="1"/>
        <v>-4520387.7299999995</v>
      </c>
      <c r="N27" s="4">
        <v>-2186469.5499999998</v>
      </c>
      <c r="O27" s="4">
        <v>-31424.400000000001</v>
      </c>
      <c r="P27" s="4">
        <v>-2075253.2</v>
      </c>
      <c r="Q27" s="4">
        <v>-12716</v>
      </c>
      <c r="R27" s="4">
        <f t="shared" si="2"/>
        <v>-4305863.1499999994</v>
      </c>
      <c r="S27" s="4">
        <v>-2173397.75</v>
      </c>
      <c r="T27" s="4">
        <v>-106367.5</v>
      </c>
      <c r="U27" s="4">
        <f t="shared" si="3"/>
        <v>-2135632.6</v>
      </c>
      <c r="V27" s="4">
        <f t="shared" si="4"/>
        <v>-2135632.6</v>
      </c>
      <c r="W27" s="4">
        <f t="shared" si="5"/>
        <v>-65259.839999999997</v>
      </c>
      <c r="X27" s="4">
        <f t="shared" si="6"/>
        <v>-2066475.6</v>
      </c>
      <c r="Y27" s="4">
        <f t="shared" si="7"/>
        <v>-164639.97500000001</v>
      </c>
      <c r="Z27" s="4">
        <f t="shared" si="8"/>
        <v>-4432008.0149999997</v>
      </c>
      <c r="AA27" s="4">
        <f t="shared" si="9"/>
        <v>-126144.86500000022</v>
      </c>
    </row>
    <row r="28" spans="1:27" x14ac:dyDescent="0.25">
      <c r="A28" t="s">
        <v>191</v>
      </c>
      <c r="B28" t="s">
        <v>210</v>
      </c>
      <c r="C28">
        <v>40102</v>
      </c>
      <c r="D28" t="s">
        <v>625</v>
      </c>
      <c r="E28" t="str">
        <f>VLOOKUP(C28,'Natural Accounts'!$A$3:$D$250,2,FALSE)</f>
        <v xml:space="preserve">Tuition Graduate Non resident </v>
      </c>
      <c r="F28" t="str">
        <f t="shared" si="0"/>
        <v xml:space="preserve">40102 Tuition Graduate Non resident </v>
      </c>
      <c r="G28" t="s">
        <v>0</v>
      </c>
      <c r="H28" t="s">
        <v>1</v>
      </c>
      <c r="I28" s="4">
        <v>-738990</v>
      </c>
      <c r="J28" s="4">
        <v>253754.25</v>
      </c>
      <c r="K28" s="4">
        <v>-340395</v>
      </c>
      <c r="L28" s="4">
        <v>-51816</v>
      </c>
      <c r="M28" s="4">
        <f t="shared" si="1"/>
        <v>-877446.75</v>
      </c>
      <c r="N28" s="4">
        <v>-434388</v>
      </c>
      <c r="O28" s="4">
        <v>82278.5</v>
      </c>
      <c r="P28" s="4">
        <v>-301197</v>
      </c>
      <c r="Q28" s="4">
        <v>2416</v>
      </c>
      <c r="R28" s="4">
        <f t="shared" si="2"/>
        <v>-650890.5</v>
      </c>
      <c r="S28" s="4">
        <v>-651521.5</v>
      </c>
      <c r="T28" s="4">
        <v>270103</v>
      </c>
      <c r="U28" s="4">
        <f t="shared" si="3"/>
        <v>-608299.83333333337</v>
      </c>
      <c r="V28" s="4">
        <f t="shared" si="4"/>
        <v>-608299.83333333337</v>
      </c>
      <c r="W28" s="4">
        <f t="shared" si="5"/>
        <v>168016.375</v>
      </c>
      <c r="X28" s="4">
        <f t="shared" si="6"/>
        <v>-320796</v>
      </c>
      <c r="Y28" s="4">
        <f t="shared" si="7"/>
        <v>-24700</v>
      </c>
      <c r="Z28" s="4">
        <f t="shared" si="8"/>
        <v>-785779.45833333337</v>
      </c>
      <c r="AA28" s="4">
        <f t="shared" si="9"/>
        <v>-134888.95833333337</v>
      </c>
    </row>
    <row r="29" spans="1:27" x14ac:dyDescent="0.25">
      <c r="A29" t="s">
        <v>191</v>
      </c>
      <c r="B29" t="s">
        <v>210</v>
      </c>
      <c r="C29">
        <v>40105</v>
      </c>
      <c r="D29" t="s">
        <v>625</v>
      </c>
      <c r="E29" t="str">
        <f>VLOOKUP(C29,'Natural Accounts'!$A$3:$D$250,2,FALSE)</f>
        <v xml:space="preserve">Tuition Graduate Resident Distance </v>
      </c>
      <c r="F29" t="str">
        <f t="shared" si="0"/>
        <v xml:space="preserve">40105 Tuition Graduate Resident Distance </v>
      </c>
      <c r="G29" t="s">
        <v>0</v>
      </c>
      <c r="H29" t="s">
        <v>2</v>
      </c>
      <c r="I29" s="4">
        <v>0</v>
      </c>
      <c r="J29" s="4">
        <v>0</v>
      </c>
      <c r="K29" s="4">
        <v>0</v>
      </c>
      <c r="L29" s="4">
        <v>0</v>
      </c>
      <c r="M29" s="4">
        <f t="shared" si="1"/>
        <v>0</v>
      </c>
      <c r="N29" s="4">
        <v>0</v>
      </c>
      <c r="O29" s="4">
        <v>0</v>
      </c>
      <c r="P29" s="4">
        <v>0</v>
      </c>
      <c r="Q29" s="4">
        <v>-100100.55000000002</v>
      </c>
      <c r="R29" s="4">
        <f t="shared" si="2"/>
        <v>-100100.55000000002</v>
      </c>
      <c r="S29" s="4">
        <v>665.55</v>
      </c>
      <c r="T29" s="4">
        <v>0</v>
      </c>
      <c r="U29" s="4">
        <f t="shared" si="3"/>
        <v>221.85</v>
      </c>
      <c r="V29" s="4">
        <f t="shared" si="4"/>
        <v>221.85</v>
      </c>
      <c r="W29" s="4">
        <f t="shared" si="5"/>
        <v>0</v>
      </c>
      <c r="X29" s="4">
        <f t="shared" si="6"/>
        <v>0</v>
      </c>
      <c r="Y29" s="4">
        <f t="shared" si="7"/>
        <v>-50050.275000000009</v>
      </c>
      <c r="Z29" s="4">
        <f t="shared" si="8"/>
        <v>-49828.42500000001</v>
      </c>
      <c r="AA29" s="4">
        <f t="shared" si="9"/>
        <v>50272.125000000007</v>
      </c>
    </row>
    <row r="30" spans="1:27" x14ac:dyDescent="0.25">
      <c r="A30" t="s">
        <v>191</v>
      </c>
      <c r="B30" t="s">
        <v>210</v>
      </c>
      <c r="C30">
        <v>40105</v>
      </c>
      <c r="D30" t="s">
        <v>625</v>
      </c>
      <c r="E30" t="str">
        <f>VLOOKUP(C30,'Natural Accounts'!$A$3:$D$250,2,FALSE)</f>
        <v xml:space="preserve">Tuition Graduate Resident Distance </v>
      </c>
      <c r="F30" t="str">
        <f t="shared" si="0"/>
        <v xml:space="preserve">40105 Tuition Graduate Resident Distance </v>
      </c>
      <c r="G30" t="s">
        <v>0</v>
      </c>
      <c r="H30" t="s">
        <v>3</v>
      </c>
      <c r="I30" s="4">
        <v>-336340.4</v>
      </c>
      <c r="J30" s="4">
        <v>-25.09999999999998</v>
      </c>
      <c r="K30" s="4">
        <v>-366167.63</v>
      </c>
      <c r="L30" s="4">
        <v>-217573.05</v>
      </c>
      <c r="M30" s="4">
        <f t="shared" si="1"/>
        <v>-920106.17999999993</v>
      </c>
      <c r="N30" s="4">
        <v>-357031.83</v>
      </c>
      <c r="O30" s="4">
        <v>936.99</v>
      </c>
      <c r="P30" s="4">
        <v>-366405.35000000003</v>
      </c>
      <c r="Q30" s="4">
        <v>-3460.5</v>
      </c>
      <c r="R30" s="4">
        <f t="shared" si="2"/>
        <v>-725960.69000000006</v>
      </c>
      <c r="S30" s="4">
        <v>-214029.73999999996</v>
      </c>
      <c r="T30" s="4">
        <v>-1152.52</v>
      </c>
      <c r="U30" s="4">
        <f t="shared" si="3"/>
        <v>-302467.3233333333</v>
      </c>
      <c r="V30" s="4">
        <f t="shared" si="4"/>
        <v>-302467.3233333333</v>
      </c>
      <c r="W30" s="4">
        <f t="shared" si="5"/>
        <v>455.94499999999999</v>
      </c>
      <c r="X30" s="4">
        <f t="shared" si="6"/>
        <v>-366286.49</v>
      </c>
      <c r="Y30" s="4">
        <f t="shared" si="7"/>
        <v>-110516.77499999999</v>
      </c>
      <c r="Z30" s="4">
        <f t="shared" si="8"/>
        <v>-778814.64333333331</v>
      </c>
      <c r="AA30" s="4">
        <f t="shared" si="9"/>
        <v>-52853.953333333251</v>
      </c>
    </row>
    <row r="31" spans="1:27" x14ac:dyDescent="0.25">
      <c r="A31" t="s">
        <v>191</v>
      </c>
      <c r="B31" t="s">
        <v>210</v>
      </c>
      <c r="C31">
        <v>40105</v>
      </c>
      <c r="D31" t="s">
        <v>625</v>
      </c>
      <c r="E31" t="str">
        <f>VLOOKUP(C31,'Natural Accounts'!$A$3:$D$250,2,FALSE)</f>
        <v xml:space="preserve">Tuition Graduate Resident Distance </v>
      </c>
      <c r="F31" t="str">
        <f t="shared" si="0"/>
        <v xml:space="preserve">40105 Tuition Graduate Resident Distance </v>
      </c>
      <c r="G31" t="s">
        <v>0</v>
      </c>
      <c r="H31" t="s">
        <v>4</v>
      </c>
      <c r="I31" s="4">
        <v>0</v>
      </c>
      <c r="J31" s="4">
        <v>0</v>
      </c>
      <c r="K31" s="4">
        <v>0</v>
      </c>
      <c r="L31" s="4">
        <v>0</v>
      </c>
      <c r="M31" s="4">
        <f t="shared" si="1"/>
        <v>0</v>
      </c>
      <c r="N31" s="4">
        <v>0</v>
      </c>
      <c r="O31" s="4">
        <v>0</v>
      </c>
      <c r="P31" s="4">
        <v>0</v>
      </c>
      <c r="Q31" s="4">
        <v>0</v>
      </c>
      <c r="R31" s="4">
        <f t="shared" si="2"/>
        <v>0</v>
      </c>
      <c r="S31" s="4">
        <v>-379.4</v>
      </c>
      <c r="T31" s="4">
        <v>0</v>
      </c>
      <c r="U31" s="4">
        <f t="shared" si="3"/>
        <v>-126.46666666666665</v>
      </c>
      <c r="V31" s="4">
        <f t="shared" si="4"/>
        <v>-126.46666666666665</v>
      </c>
      <c r="W31" s="4">
        <f t="shared" si="5"/>
        <v>0</v>
      </c>
      <c r="X31" s="4">
        <f t="shared" si="6"/>
        <v>0</v>
      </c>
      <c r="Y31" s="4">
        <f t="shared" si="7"/>
        <v>0</v>
      </c>
      <c r="Z31" s="4">
        <f t="shared" si="8"/>
        <v>0</v>
      </c>
      <c r="AA31" s="4">
        <f t="shared" si="9"/>
        <v>0</v>
      </c>
    </row>
    <row r="32" spans="1:27" x14ac:dyDescent="0.25">
      <c r="A32" t="s">
        <v>191</v>
      </c>
      <c r="B32" t="s">
        <v>210</v>
      </c>
      <c r="C32">
        <v>40105</v>
      </c>
      <c r="D32" t="s">
        <v>625</v>
      </c>
      <c r="E32" t="str">
        <f>VLOOKUP(C32,'Natural Accounts'!$A$3:$D$250,2,FALSE)</f>
        <v xml:space="preserve">Tuition Graduate Resident Distance </v>
      </c>
      <c r="F32" t="str">
        <f t="shared" si="0"/>
        <v xml:space="preserve">40105 Tuition Graduate Resident Distance </v>
      </c>
      <c r="G32" t="s">
        <v>0</v>
      </c>
      <c r="H32" t="s">
        <v>5</v>
      </c>
      <c r="I32" s="4">
        <v>0</v>
      </c>
      <c r="J32" s="4">
        <v>0</v>
      </c>
      <c r="K32" s="4">
        <v>0</v>
      </c>
      <c r="L32" s="4">
        <v>-1882.5</v>
      </c>
      <c r="M32" s="4">
        <f t="shared" si="1"/>
        <v>-1882.5</v>
      </c>
      <c r="N32" s="4">
        <v>-282.38</v>
      </c>
      <c r="O32" s="4">
        <v>0</v>
      </c>
      <c r="P32" s="4">
        <v>0</v>
      </c>
      <c r="Q32" s="4">
        <v>-548.1</v>
      </c>
      <c r="R32" s="4">
        <f t="shared" si="2"/>
        <v>-830.48</v>
      </c>
      <c r="S32" s="4">
        <v>0</v>
      </c>
      <c r="T32" s="4">
        <v>0</v>
      </c>
      <c r="U32" s="4">
        <f t="shared" si="3"/>
        <v>-94.126666666666665</v>
      </c>
      <c r="V32" s="4">
        <f t="shared" si="4"/>
        <v>-94.126666666666665</v>
      </c>
      <c r="W32" s="4">
        <f t="shared" si="5"/>
        <v>0</v>
      </c>
      <c r="X32" s="4">
        <f t="shared" si="6"/>
        <v>0</v>
      </c>
      <c r="Y32" s="4">
        <f t="shared" si="7"/>
        <v>-1215.3</v>
      </c>
      <c r="Z32" s="4">
        <f t="shared" si="8"/>
        <v>-1309.4266666666667</v>
      </c>
      <c r="AA32" s="4">
        <f t="shared" si="9"/>
        <v>-478.94666666666672</v>
      </c>
    </row>
    <row r="33" spans="1:27" x14ac:dyDescent="0.25">
      <c r="A33" t="s">
        <v>191</v>
      </c>
      <c r="B33" t="s">
        <v>210</v>
      </c>
      <c r="C33">
        <v>40105</v>
      </c>
      <c r="D33" t="s">
        <v>625</v>
      </c>
      <c r="E33" t="str">
        <f>VLOOKUP(C33,'Natural Accounts'!$A$3:$D$250,2,FALSE)</f>
        <v xml:space="preserve">Tuition Graduate Resident Distance </v>
      </c>
      <c r="F33" t="str">
        <f t="shared" si="0"/>
        <v xml:space="preserve">40105 Tuition Graduate Resident Distance </v>
      </c>
      <c r="G33" t="s">
        <v>0</v>
      </c>
      <c r="H33" t="s">
        <v>6</v>
      </c>
      <c r="I33" s="4">
        <v>-1882.5</v>
      </c>
      <c r="J33" s="4">
        <v>878.5</v>
      </c>
      <c r="K33" s="4">
        <v>0</v>
      </c>
      <c r="L33" s="4">
        <v>-1255</v>
      </c>
      <c r="M33" s="4">
        <f t="shared" si="1"/>
        <v>-2259</v>
      </c>
      <c r="N33" s="4">
        <v>-1435.5</v>
      </c>
      <c r="O33" s="4">
        <v>0</v>
      </c>
      <c r="P33" s="4">
        <v>0</v>
      </c>
      <c r="Q33" s="4">
        <v>-6055.2000000000007</v>
      </c>
      <c r="R33" s="4">
        <f t="shared" si="2"/>
        <v>-7490.7000000000007</v>
      </c>
      <c r="S33" s="4">
        <v>-941.5</v>
      </c>
      <c r="T33" s="4">
        <v>0</v>
      </c>
      <c r="U33" s="4">
        <f t="shared" si="3"/>
        <v>-1419.8333333333333</v>
      </c>
      <c r="V33" s="4">
        <f t="shared" si="4"/>
        <v>-1419.8333333333333</v>
      </c>
      <c r="W33" s="4">
        <f t="shared" si="5"/>
        <v>439.25</v>
      </c>
      <c r="X33" s="4">
        <f t="shared" si="6"/>
        <v>0</v>
      </c>
      <c r="Y33" s="4">
        <f t="shared" si="7"/>
        <v>-3655.1000000000004</v>
      </c>
      <c r="Z33" s="4">
        <f t="shared" si="8"/>
        <v>-4635.6833333333334</v>
      </c>
      <c r="AA33" s="4">
        <f t="shared" si="9"/>
        <v>2855.0166666666673</v>
      </c>
    </row>
    <row r="34" spans="1:27" x14ac:dyDescent="0.25">
      <c r="A34" t="s">
        <v>191</v>
      </c>
      <c r="B34" t="s">
        <v>210</v>
      </c>
      <c r="C34">
        <v>40105</v>
      </c>
      <c r="D34" t="s">
        <v>625</v>
      </c>
      <c r="E34" t="str">
        <f>VLOOKUP(C34,'Natural Accounts'!$A$3:$D$250,2,FALSE)</f>
        <v xml:space="preserve">Tuition Graduate Resident Distance </v>
      </c>
      <c r="F34" t="str">
        <f t="shared" si="0"/>
        <v xml:space="preserve">40105 Tuition Graduate Resident Distance </v>
      </c>
      <c r="G34" t="s">
        <v>0</v>
      </c>
      <c r="H34" t="s">
        <v>7</v>
      </c>
      <c r="I34" s="4">
        <v>-6777</v>
      </c>
      <c r="J34" s="4">
        <v>0</v>
      </c>
      <c r="K34" s="4">
        <v>-2635.5</v>
      </c>
      <c r="L34" s="4">
        <v>-1380.5</v>
      </c>
      <c r="M34" s="4">
        <f t="shared" si="1"/>
        <v>-10793</v>
      </c>
      <c r="N34" s="4">
        <v>-12136.5</v>
      </c>
      <c r="O34" s="4">
        <v>0</v>
      </c>
      <c r="P34" s="4">
        <v>-6264</v>
      </c>
      <c r="Q34" s="4">
        <v>-2923.2</v>
      </c>
      <c r="R34" s="4">
        <f t="shared" si="2"/>
        <v>-21323.7</v>
      </c>
      <c r="S34" s="4">
        <v>-9674.6999999999989</v>
      </c>
      <c r="T34" s="4">
        <v>0</v>
      </c>
      <c r="U34" s="4">
        <f t="shared" si="3"/>
        <v>-9529.4</v>
      </c>
      <c r="V34" s="4">
        <f t="shared" si="4"/>
        <v>-9529.4</v>
      </c>
      <c r="W34" s="4">
        <f t="shared" si="5"/>
        <v>0</v>
      </c>
      <c r="X34" s="4">
        <f t="shared" si="6"/>
        <v>-4449.75</v>
      </c>
      <c r="Y34" s="4">
        <f t="shared" si="7"/>
        <v>-2151.85</v>
      </c>
      <c r="Z34" s="4">
        <f t="shared" si="8"/>
        <v>-16131</v>
      </c>
      <c r="AA34" s="4">
        <f t="shared" si="9"/>
        <v>5192.7000000000007</v>
      </c>
    </row>
    <row r="35" spans="1:27" x14ac:dyDescent="0.25">
      <c r="A35" t="s">
        <v>191</v>
      </c>
      <c r="B35" t="s">
        <v>210</v>
      </c>
      <c r="C35">
        <v>40105</v>
      </c>
      <c r="D35" t="s">
        <v>625</v>
      </c>
      <c r="E35" t="str">
        <f>VLOOKUP(C35,'Natural Accounts'!$A$3:$D$250,2,FALSE)</f>
        <v xml:space="preserve">Tuition Graduate Resident Distance </v>
      </c>
      <c r="F35" t="str">
        <f t="shared" si="0"/>
        <v xml:space="preserve">40105 Tuition Graduate Resident Distance </v>
      </c>
      <c r="G35" t="s">
        <v>0</v>
      </c>
      <c r="H35" t="s">
        <v>8</v>
      </c>
      <c r="I35" s="4">
        <v>-46662.1</v>
      </c>
      <c r="J35" s="4">
        <v>150.6</v>
      </c>
      <c r="K35" s="4">
        <v>-45255.45</v>
      </c>
      <c r="L35" s="4">
        <v>-38246.129999999997</v>
      </c>
      <c r="M35" s="4">
        <f t="shared" si="1"/>
        <v>-130013.07999999999</v>
      </c>
      <c r="N35" s="4">
        <v>-32323.5</v>
      </c>
      <c r="O35" s="4">
        <v>0</v>
      </c>
      <c r="P35" s="4">
        <v>-33956.6</v>
      </c>
      <c r="Q35" s="4">
        <v>-41910.299999999996</v>
      </c>
      <c r="R35" s="4">
        <f t="shared" si="2"/>
        <v>-108190.39999999999</v>
      </c>
      <c r="S35" s="4">
        <v>-63165.100000000006</v>
      </c>
      <c r="T35" s="4">
        <v>0</v>
      </c>
      <c r="U35" s="4">
        <f t="shared" si="3"/>
        <v>-47383.566666666673</v>
      </c>
      <c r="V35" s="4">
        <f t="shared" si="4"/>
        <v>-47383.566666666673</v>
      </c>
      <c r="W35" s="4">
        <f t="shared" si="5"/>
        <v>75.3</v>
      </c>
      <c r="X35" s="4">
        <f t="shared" si="6"/>
        <v>-39606.024999999994</v>
      </c>
      <c r="Y35" s="4">
        <f t="shared" si="7"/>
        <v>-40078.214999999997</v>
      </c>
      <c r="Z35" s="4">
        <f t="shared" si="8"/>
        <v>-126992.50666666665</v>
      </c>
      <c r="AA35" s="4">
        <f t="shared" si="9"/>
        <v>-18802.106666666659</v>
      </c>
    </row>
    <row r="36" spans="1:27" x14ac:dyDescent="0.25">
      <c r="A36" t="s">
        <v>191</v>
      </c>
      <c r="B36" t="s">
        <v>210</v>
      </c>
      <c r="C36">
        <v>40105</v>
      </c>
      <c r="D36" t="s">
        <v>625</v>
      </c>
      <c r="E36" t="str">
        <f>VLOOKUP(C36,'Natural Accounts'!$A$3:$D$250,2,FALSE)</f>
        <v xml:space="preserve">Tuition Graduate Resident Distance </v>
      </c>
      <c r="F36" t="str">
        <f t="shared" si="0"/>
        <v xml:space="preserve">40105 Tuition Graduate Resident Distance </v>
      </c>
      <c r="G36" t="s">
        <v>0</v>
      </c>
      <c r="H36" t="s">
        <v>9</v>
      </c>
      <c r="I36" s="4">
        <v>-1129.5</v>
      </c>
      <c r="J36" s="4">
        <v>0</v>
      </c>
      <c r="K36" s="4">
        <v>-3765</v>
      </c>
      <c r="L36" s="4">
        <v>-3765</v>
      </c>
      <c r="M36" s="4">
        <f t="shared" si="1"/>
        <v>-8659.5</v>
      </c>
      <c r="N36" s="4">
        <v>-1566</v>
      </c>
      <c r="O36" s="4">
        <v>0</v>
      </c>
      <c r="P36" s="4">
        <v>-4306.5</v>
      </c>
      <c r="Q36" s="4">
        <v>-10205.1</v>
      </c>
      <c r="R36" s="4">
        <f t="shared" si="2"/>
        <v>-16077.6</v>
      </c>
      <c r="S36" s="4">
        <v>-33007.800000000003</v>
      </c>
      <c r="T36" s="4">
        <v>-365.4</v>
      </c>
      <c r="U36" s="4">
        <f t="shared" si="3"/>
        <v>-11901.1</v>
      </c>
      <c r="V36" s="4">
        <f t="shared" si="4"/>
        <v>-11901.1</v>
      </c>
      <c r="W36" s="4">
        <f t="shared" si="5"/>
        <v>0</v>
      </c>
      <c r="X36" s="4">
        <f t="shared" si="6"/>
        <v>-4035.75</v>
      </c>
      <c r="Y36" s="4">
        <f t="shared" si="7"/>
        <v>-6985.05</v>
      </c>
      <c r="Z36" s="4">
        <f t="shared" si="8"/>
        <v>-22921.9</v>
      </c>
      <c r="AA36" s="4">
        <f t="shared" si="9"/>
        <v>-6844.3000000000011</v>
      </c>
    </row>
    <row r="37" spans="1:27" x14ac:dyDescent="0.25">
      <c r="A37" t="s">
        <v>191</v>
      </c>
      <c r="B37" t="s">
        <v>210</v>
      </c>
      <c r="C37">
        <v>40105</v>
      </c>
      <c r="D37" t="s">
        <v>625</v>
      </c>
      <c r="E37" t="str">
        <f>VLOOKUP(C37,'Natural Accounts'!$A$3:$D$250,2,FALSE)</f>
        <v xml:space="preserve">Tuition Graduate Resident Distance </v>
      </c>
      <c r="F37" t="str">
        <f t="shared" si="0"/>
        <v xml:space="preserve">40105 Tuition Graduate Resident Distance </v>
      </c>
      <c r="G37" t="s">
        <v>0</v>
      </c>
      <c r="H37" t="s">
        <v>10</v>
      </c>
      <c r="I37" s="4">
        <v>-227205.2</v>
      </c>
      <c r="J37" s="4">
        <v>-1129.5</v>
      </c>
      <c r="K37" s="4">
        <v>-276984.78000000003</v>
      </c>
      <c r="L37" s="4">
        <v>-139480.71</v>
      </c>
      <c r="M37" s="4">
        <f t="shared" si="1"/>
        <v>-644800.19000000006</v>
      </c>
      <c r="N37" s="4">
        <v>-232788.98</v>
      </c>
      <c r="O37" s="4">
        <v>743.85</v>
      </c>
      <c r="P37" s="4">
        <v>-260412.75</v>
      </c>
      <c r="Q37" s="4">
        <v>-152657.94999999998</v>
      </c>
      <c r="R37" s="4">
        <f t="shared" si="2"/>
        <v>-645115.82999999996</v>
      </c>
      <c r="S37" s="4">
        <v>-325339.01</v>
      </c>
      <c r="T37" s="4">
        <v>-2276.4</v>
      </c>
      <c r="U37" s="4">
        <f t="shared" si="3"/>
        <v>-261777.73</v>
      </c>
      <c r="V37" s="4">
        <f t="shared" si="4"/>
        <v>-261777.73</v>
      </c>
      <c r="W37" s="4">
        <f t="shared" si="5"/>
        <v>-192.82499999999999</v>
      </c>
      <c r="X37" s="4">
        <f t="shared" si="6"/>
        <v>-268698.76500000001</v>
      </c>
      <c r="Y37" s="4">
        <f t="shared" si="7"/>
        <v>-146069.32999999999</v>
      </c>
      <c r="Z37" s="4">
        <f t="shared" si="8"/>
        <v>-676738.65</v>
      </c>
      <c r="AA37" s="4">
        <f t="shared" si="9"/>
        <v>-31622.820000000065</v>
      </c>
    </row>
    <row r="38" spans="1:27" x14ac:dyDescent="0.25">
      <c r="A38" t="s">
        <v>191</v>
      </c>
      <c r="B38" t="s">
        <v>210</v>
      </c>
      <c r="C38">
        <v>40105</v>
      </c>
      <c r="D38" t="s">
        <v>625</v>
      </c>
      <c r="E38" t="str">
        <f>VLOOKUP(C38,'Natural Accounts'!$A$3:$D$250,2,FALSE)</f>
        <v xml:space="preserve">Tuition Graduate Resident Distance </v>
      </c>
      <c r="F38" t="str">
        <f t="shared" si="0"/>
        <v xml:space="preserve">40105 Tuition Graduate Resident Distance </v>
      </c>
      <c r="G38" t="s">
        <v>0</v>
      </c>
      <c r="H38" t="s">
        <v>11</v>
      </c>
      <c r="I38" s="4">
        <v>0</v>
      </c>
      <c r="J38" s="4">
        <v>0</v>
      </c>
      <c r="K38" s="4">
        <v>-1882.5</v>
      </c>
      <c r="L38" s="4">
        <v>-1129.5</v>
      </c>
      <c r="M38" s="4">
        <f t="shared" si="1"/>
        <v>-3012</v>
      </c>
      <c r="N38" s="4">
        <v>0</v>
      </c>
      <c r="O38" s="4">
        <v>0</v>
      </c>
      <c r="P38" s="4">
        <v>0</v>
      </c>
      <c r="Q38" s="4">
        <v>-548.1</v>
      </c>
      <c r="R38" s="4">
        <f t="shared" si="2"/>
        <v>-548.1</v>
      </c>
      <c r="S38" s="4">
        <v>0</v>
      </c>
      <c r="T38" s="4">
        <v>0</v>
      </c>
      <c r="U38" s="4">
        <f t="shared" si="3"/>
        <v>0</v>
      </c>
      <c r="V38" s="4">
        <f t="shared" si="4"/>
        <v>0</v>
      </c>
      <c r="W38" s="4">
        <f t="shared" si="5"/>
        <v>0</v>
      </c>
      <c r="X38" s="4">
        <f t="shared" si="6"/>
        <v>-941.25</v>
      </c>
      <c r="Y38" s="4">
        <f t="shared" si="7"/>
        <v>-838.8</v>
      </c>
      <c r="Z38" s="4">
        <f t="shared" si="8"/>
        <v>-1780.05</v>
      </c>
      <c r="AA38" s="4">
        <f t="shared" si="9"/>
        <v>-1231.9499999999998</v>
      </c>
    </row>
    <row r="39" spans="1:27" x14ac:dyDescent="0.25">
      <c r="A39" t="s">
        <v>191</v>
      </c>
      <c r="B39" t="s">
        <v>210</v>
      </c>
      <c r="C39">
        <v>40105</v>
      </c>
      <c r="D39" t="s">
        <v>625</v>
      </c>
      <c r="E39" t="str">
        <f>VLOOKUP(C39,'Natural Accounts'!$A$3:$D$250,2,FALSE)</f>
        <v xml:space="preserve">Tuition Graduate Resident Distance </v>
      </c>
      <c r="F39" t="str">
        <f t="shared" si="0"/>
        <v xml:space="preserve">40105 Tuition Graduate Resident Distance </v>
      </c>
      <c r="G39" t="s">
        <v>0</v>
      </c>
      <c r="H39" t="s">
        <v>12</v>
      </c>
      <c r="I39" s="4">
        <v>-51831.5</v>
      </c>
      <c r="J39" s="4">
        <v>75.3</v>
      </c>
      <c r="K39" s="4">
        <v>-42898.41</v>
      </c>
      <c r="L39" s="4">
        <v>-30433.759999999998</v>
      </c>
      <c r="M39" s="4">
        <f t="shared" si="1"/>
        <v>-125088.37</v>
      </c>
      <c r="N39" s="4">
        <v>-76498.990000000005</v>
      </c>
      <c r="O39" s="4">
        <v>193.14</v>
      </c>
      <c r="P39" s="4">
        <v>-61465.5</v>
      </c>
      <c r="Q39" s="4">
        <v>-28318.5</v>
      </c>
      <c r="R39" s="4">
        <f t="shared" si="2"/>
        <v>-166089.85</v>
      </c>
      <c r="S39" s="4">
        <v>-68039.3</v>
      </c>
      <c r="T39" s="4">
        <v>-47.43</v>
      </c>
      <c r="U39" s="4">
        <f t="shared" si="3"/>
        <v>-65456.596666666672</v>
      </c>
      <c r="V39" s="4">
        <f t="shared" si="4"/>
        <v>-65456.596666666672</v>
      </c>
      <c r="W39" s="4">
        <f t="shared" si="5"/>
        <v>134.22</v>
      </c>
      <c r="X39" s="4">
        <f t="shared" si="6"/>
        <v>-52181.955000000002</v>
      </c>
      <c r="Y39" s="4">
        <f t="shared" si="7"/>
        <v>-29376.129999999997</v>
      </c>
      <c r="Z39" s="4">
        <f t="shared" si="8"/>
        <v>-146880.46166666667</v>
      </c>
      <c r="AA39" s="4">
        <f t="shared" si="9"/>
        <v>19209.388333333336</v>
      </c>
    </row>
    <row r="40" spans="1:27" x14ac:dyDescent="0.25">
      <c r="A40" t="s">
        <v>191</v>
      </c>
      <c r="B40" t="s">
        <v>210</v>
      </c>
      <c r="C40">
        <v>40106</v>
      </c>
      <c r="D40" t="s">
        <v>625</v>
      </c>
      <c r="E40" t="str">
        <f>VLOOKUP(C40,'Natural Accounts'!$A$3:$D$250,2,FALSE)</f>
        <v xml:space="preserve">Tuition Graduate Non resident Distance </v>
      </c>
      <c r="F40" t="str">
        <f t="shared" si="0"/>
        <v xml:space="preserve">40106 Tuition Graduate Non resident Distance </v>
      </c>
      <c r="G40" t="s">
        <v>0</v>
      </c>
      <c r="H40" t="s">
        <v>2</v>
      </c>
      <c r="I40" s="4">
        <v>0</v>
      </c>
      <c r="J40" s="4">
        <v>0</v>
      </c>
      <c r="K40" s="4">
        <v>0</v>
      </c>
      <c r="L40" s="4">
        <v>0</v>
      </c>
      <c r="M40" s="4">
        <f t="shared" si="1"/>
        <v>0</v>
      </c>
      <c r="N40" s="4">
        <v>0</v>
      </c>
      <c r="O40" s="4">
        <v>0</v>
      </c>
      <c r="P40" s="4">
        <v>0</v>
      </c>
      <c r="Q40" s="4">
        <v>-23595.07</v>
      </c>
      <c r="R40" s="4">
        <f t="shared" si="2"/>
        <v>-23595.07</v>
      </c>
      <c r="S40" s="4">
        <v>819.45</v>
      </c>
      <c r="T40" s="4">
        <v>0</v>
      </c>
      <c r="U40" s="4">
        <f t="shared" si="3"/>
        <v>273.15000000000003</v>
      </c>
      <c r="V40" s="4">
        <f t="shared" si="4"/>
        <v>273.15000000000003</v>
      </c>
      <c r="W40" s="4">
        <f t="shared" si="5"/>
        <v>0</v>
      </c>
      <c r="X40" s="4">
        <f t="shared" si="6"/>
        <v>0</v>
      </c>
      <c r="Y40" s="4">
        <f t="shared" si="7"/>
        <v>-11797.535</v>
      </c>
      <c r="Z40" s="4">
        <f t="shared" si="8"/>
        <v>-11524.385</v>
      </c>
      <c r="AA40" s="4">
        <f t="shared" si="9"/>
        <v>12070.684999999999</v>
      </c>
    </row>
    <row r="41" spans="1:27" x14ac:dyDescent="0.25">
      <c r="A41" t="s">
        <v>191</v>
      </c>
      <c r="B41" t="s">
        <v>210</v>
      </c>
      <c r="C41">
        <v>40106</v>
      </c>
      <c r="D41" t="s">
        <v>625</v>
      </c>
      <c r="E41" t="str">
        <f>VLOOKUP(C41,'Natural Accounts'!$A$3:$D$250,2,FALSE)</f>
        <v xml:space="preserve">Tuition Graduate Non resident Distance </v>
      </c>
      <c r="F41" t="str">
        <f t="shared" si="0"/>
        <v xml:space="preserve">40106 Tuition Graduate Non resident Distance </v>
      </c>
      <c r="G41" t="s">
        <v>0</v>
      </c>
      <c r="H41" t="s">
        <v>3</v>
      </c>
      <c r="I41" s="4">
        <v>-85964.85</v>
      </c>
      <c r="J41" s="4">
        <v>2817.45</v>
      </c>
      <c r="K41" s="4">
        <v>-87230.37</v>
      </c>
      <c r="L41" s="4">
        <v>-42937.5</v>
      </c>
      <c r="M41" s="4">
        <f t="shared" si="1"/>
        <v>-213315.27000000002</v>
      </c>
      <c r="N41" s="4">
        <v>-67463.75</v>
      </c>
      <c r="O41" s="4">
        <v>3423.9</v>
      </c>
      <c r="P41" s="4">
        <v>-72036</v>
      </c>
      <c r="Q41" s="4">
        <v>0</v>
      </c>
      <c r="R41" s="4">
        <f t="shared" si="2"/>
        <v>-136075.85</v>
      </c>
      <c r="S41" s="4">
        <v>-47400.520000000004</v>
      </c>
      <c r="T41" s="4">
        <v>1018.65</v>
      </c>
      <c r="U41" s="4">
        <f t="shared" si="3"/>
        <v>-66943.039999999994</v>
      </c>
      <c r="V41" s="4">
        <f t="shared" si="4"/>
        <v>-66943.039999999994</v>
      </c>
      <c r="W41" s="4">
        <f t="shared" si="5"/>
        <v>3120.6750000000002</v>
      </c>
      <c r="X41" s="4">
        <f t="shared" si="6"/>
        <v>-79633.184999999998</v>
      </c>
      <c r="Y41" s="4">
        <f t="shared" si="7"/>
        <v>-21468.75</v>
      </c>
      <c r="Z41" s="4">
        <f t="shared" si="8"/>
        <v>-164924.29999999999</v>
      </c>
      <c r="AA41" s="4">
        <f t="shared" si="9"/>
        <v>-28848.449999999983</v>
      </c>
    </row>
    <row r="42" spans="1:27" x14ac:dyDescent="0.25">
      <c r="A42" t="s">
        <v>191</v>
      </c>
      <c r="B42" t="s">
        <v>210</v>
      </c>
      <c r="C42">
        <v>40106</v>
      </c>
      <c r="D42" t="s">
        <v>625</v>
      </c>
      <c r="E42" t="str">
        <f>VLOOKUP(C42,'Natural Accounts'!$A$3:$D$250,2,FALSE)</f>
        <v xml:space="preserve">Tuition Graduate Non resident Distance </v>
      </c>
      <c r="F42" t="str">
        <f t="shared" si="0"/>
        <v xml:space="preserve">40106 Tuition Graduate Non resident Distance </v>
      </c>
      <c r="G42" t="s">
        <v>0</v>
      </c>
      <c r="H42" t="s">
        <v>5</v>
      </c>
      <c r="I42" s="4">
        <v>0</v>
      </c>
      <c r="J42" s="4">
        <v>0</v>
      </c>
      <c r="K42" s="4">
        <v>-564.75</v>
      </c>
      <c r="L42" s="4">
        <v>-1125</v>
      </c>
      <c r="M42" s="4">
        <f t="shared" si="1"/>
        <v>-1689.75</v>
      </c>
      <c r="N42" s="4">
        <v>1125</v>
      </c>
      <c r="O42" s="4">
        <v>0</v>
      </c>
      <c r="P42" s="4">
        <v>0</v>
      </c>
      <c r="Q42" s="4">
        <v>-1638</v>
      </c>
      <c r="R42" s="4">
        <f t="shared" si="2"/>
        <v>-513</v>
      </c>
      <c r="S42" s="4">
        <v>0</v>
      </c>
      <c r="T42" s="4">
        <v>0</v>
      </c>
      <c r="U42" s="4">
        <f t="shared" si="3"/>
        <v>375</v>
      </c>
      <c r="V42" s="4">
        <f t="shared" si="4"/>
        <v>375</v>
      </c>
      <c r="W42" s="4">
        <f t="shared" si="5"/>
        <v>0</v>
      </c>
      <c r="X42" s="4">
        <f t="shared" si="6"/>
        <v>-282.375</v>
      </c>
      <c r="Y42" s="4">
        <f t="shared" si="7"/>
        <v>-1381.5</v>
      </c>
      <c r="Z42" s="4">
        <f t="shared" si="8"/>
        <v>-1288.875</v>
      </c>
      <c r="AA42" s="4">
        <f t="shared" si="9"/>
        <v>-775.875</v>
      </c>
    </row>
    <row r="43" spans="1:27" x14ac:dyDescent="0.25">
      <c r="A43" t="s">
        <v>191</v>
      </c>
      <c r="B43" t="s">
        <v>210</v>
      </c>
      <c r="C43">
        <v>40106</v>
      </c>
      <c r="D43" t="s">
        <v>625</v>
      </c>
      <c r="E43" t="str">
        <f>VLOOKUP(C43,'Natural Accounts'!$A$3:$D$250,2,FALSE)</f>
        <v xml:space="preserve">Tuition Graduate Non resident Distance </v>
      </c>
      <c r="F43" t="str">
        <f t="shared" si="0"/>
        <v xml:space="preserve">40106 Tuition Graduate Non resident Distance </v>
      </c>
      <c r="G43" t="s">
        <v>0</v>
      </c>
      <c r="H43" t="s">
        <v>6</v>
      </c>
      <c r="I43" s="4">
        <v>0</v>
      </c>
      <c r="J43" s="4">
        <v>0</v>
      </c>
      <c r="K43" s="4">
        <v>-1125</v>
      </c>
      <c r="L43" s="4">
        <v>0</v>
      </c>
      <c r="M43" s="4">
        <f t="shared" si="1"/>
        <v>-1125</v>
      </c>
      <c r="N43" s="4">
        <v>0</v>
      </c>
      <c r="O43" s="4">
        <v>0</v>
      </c>
      <c r="P43" s="4">
        <v>0</v>
      </c>
      <c r="Q43" s="4">
        <v>0</v>
      </c>
      <c r="R43" s="4">
        <f t="shared" si="2"/>
        <v>0</v>
      </c>
      <c r="S43" s="4">
        <v>0</v>
      </c>
      <c r="T43" s="4">
        <v>0</v>
      </c>
      <c r="U43" s="4">
        <f t="shared" si="3"/>
        <v>0</v>
      </c>
      <c r="V43" s="4">
        <f t="shared" si="4"/>
        <v>0</v>
      </c>
      <c r="W43" s="4">
        <f t="shared" si="5"/>
        <v>0</v>
      </c>
      <c r="X43" s="4">
        <f t="shared" si="6"/>
        <v>-562.5</v>
      </c>
      <c r="Y43" s="4">
        <f t="shared" si="7"/>
        <v>0</v>
      </c>
      <c r="Z43" s="4">
        <f t="shared" si="8"/>
        <v>-562.5</v>
      </c>
      <c r="AA43" s="4">
        <f t="shared" si="9"/>
        <v>-562.5</v>
      </c>
    </row>
    <row r="44" spans="1:27" x14ac:dyDescent="0.25">
      <c r="A44" t="s">
        <v>191</v>
      </c>
      <c r="B44" t="s">
        <v>210</v>
      </c>
      <c r="C44">
        <v>40106</v>
      </c>
      <c r="D44" t="s">
        <v>625</v>
      </c>
      <c r="E44" t="str">
        <f>VLOOKUP(C44,'Natural Accounts'!$A$3:$D$250,2,FALSE)</f>
        <v xml:space="preserve">Tuition Graduate Non resident Distance </v>
      </c>
      <c r="F44" t="str">
        <f t="shared" si="0"/>
        <v xml:space="preserve">40106 Tuition Graduate Non resident Distance </v>
      </c>
      <c r="G44" t="s">
        <v>0</v>
      </c>
      <c r="H44" t="s">
        <v>7</v>
      </c>
      <c r="I44" s="4">
        <v>-564.75</v>
      </c>
      <c r="J44" s="4">
        <v>0</v>
      </c>
      <c r="K44" s="4">
        <v>0</v>
      </c>
      <c r="L44" s="4">
        <v>0</v>
      </c>
      <c r="M44" s="4">
        <f t="shared" si="1"/>
        <v>-564.75</v>
      </c>
      <c r="N44" s="4">
        <v>0</v>
      </c>
      <c r="O44" s="4">
        <v>0</v>
      </c>
      <c r="P44" s="4">
        <v>-587.25</v>
      </c>
      <c r="Q44" s="4">
        <v>0</v>
      </c>
      <c r="R44" s="4">
        <f t="shared" si="2"/>
        <v>-587.25</v>
      </c>
      <c r="S44" s="4">
        <v>-853.65</v>
      </c>
      <c r="T44" s="4">
        <v>0</v>
      </c>
      <c r="U44" s="4">
        <f t="shared" si="3"/>
        <v>-472.8</v>
      </c>
      <c r="V44" s="4">
        <f t="shared" si="4"/>
        <v>-472.8</v>
      </c>
      <c r="W44" s="4">
        <f t="shared" si="5"/>
        <v>0</v>
      </c>
      <c r="X44" s="4">
        <f t="shared" si="6"/>
        <v>-293.625</v>
      </c>
      <c r="Y44" s="4">
        <f t="shared" si="7"/>
        <v>0</v>
      </c>
      <c r="Z44" s="4">
        <f t="shared" si="8"/>
        <v>-766.42499999999995</v>
      </c>
      <c r="AA44" s="4">
        <f t="shared" si="9"/>
        <v>-179.17499999999995</v>
      </c>
    </row>
    <row r="45" spans="1:27" x14ac:dyDescent="0.25">
      <c r="A45" t="s">
        <v>191</v>
      </c>
      <c r="B45" t="s">
        <v>210</v>
      </c>
      <c r="C45">
        <v>40106</v>
      </c>
      <c r="D45" t="s">
        <v>625</v>
      </c>
      <c r="E45" t="str">
        <f>VLOOKUP(C45,'Natural Accounts'!$A$3:$D$250,2,FALSE)</f>
        <v xml:space="preserve">Tuition Graduate Non resident Distance </v>
      </c>
      <c r="F45" t="str">
        <f t="shared" si="0"/>
        <v xml:space="preserve">40106 Tuition Graduate Non resident Distance </v>
      </c>
      <c r="G45" t="s">
        <v>0</v>
      </c>
      <c r="H45" t="s">
        <v>8</v>
      </c>
      <c r="I45" s="4">
        <v>-13719.5</v>
      </c>
      <c r="J45" s="4">
        <v>903.6</v>
      </c>
      <c r="K45" s="4">
        <v>-8925.3799999999992</v>
      </c>
      <c r="L45" s="4">
        <v>-6565</v>
      </c>
      <c r="M45" s="4">
        <f t="shared" si="1"/>
        <v>-28306.28</v>
      </c>
      <c r="N45" s="4">
        <v>-7862.75</v>
      </c>
      <c r="O45" s="4">
        <v>0</v>
      </c>
      <c r="P45" s="4">
        <v>-8781.75</v>
      </c>
      <c r="Q45" s="4">
        <v>-7108.5</v>
      </c>
      <c r="R45" s="4">
        <f t="shared" si="2"/>
        <v>-23753</v>
      </c>
      <c r="S45" s="4">
        <v>-13265.000000000004</v>
      </c>
      <c r="T45" s="4">
        <v>0</v>
      </c>
      <c r="U45" s="4">
        <f t="shared" si="3"/>
        <v>-11615.75</v>
      </c>
      <c r="V45" s="4">
        <f t="shared" si="4"/>
        <v>-11615.75</v>
      </c>
      <c r="W45" s="4">
        <f t="shared" si="5"/>
        <v>451.8</v>
      </c>
      <c r="X45" s="4">
        <f t="shared" si="6"/>
        <v>-8853.5649999999987</v>
      </c>
      <c r="Y45" s="4">
        <f t="shared" si="7"/>
        <v>-6836.75</v>
      </c>
      <c r="Z45" s="4">
        <f t="shared" si="8"/>
        <v>-26854.264999999999</v>
      </c>
      <c r="AA45" s="4">
        <f t="shared" si="9"/>
        <v>-3101.2649999999994</v>
      </c>
    </row>
    <row r="46" spans="1:27" x14ac:dyDescent="0.25">
      <c r="A46" t="s">
        <v>191</v>
      </c>
      <c r="B46" t="s">
        <v>210</v>
      </c>
      <c r="C46">
        <v>40106</v>
      </c>
      <c r="D46" t="s">
        <v>625</v>
      </c>
      <c r="E46" t="str">
        <f>VLOOKUP(C46,'Natural Accounts'!$A$3:$D$250,2,FALSE)</f>
        <v xml:space="preserve">Tuition Graduate Non resident Distance </v>
      </c>
      <c r="F46" t="str">
        <f t="shared" si="0"/>
        <v xml:space="preserve">40106 Tuition Graduate Non resident Distance </v>
      </c>
      <c r="G46" t="s">
        <v>0</v>
      </c>
      <c r="H46" t="s">
        <v>9</v>
      </c>
      <c r="I46" s="4">
        <v>0</v>
      </c>
      <c r="J46" s="4">
        <v>0</v>
      </c>
      <c r="K46" s="4">
        <v>-1694.25</v>
      </c>
      <c r="L46" s="4">
        <v>-564</v>
      </c>
      <c r="M46" s="4">
        <f t="shared" si="1"/>
        <v>-2258.25</v>
      </c>
      <c r="N46" s="4">
        <v>-2345.25</v>
      </c>
      <c r="O46" s="4">
        <v>0</v>
      </c>
      <c r="P46" s="4">
        <v>-3519</v>
      </c>
      <c r="Q46" s="4">
        <v>-4110.75</v>
      </c>
      <c r="R46" s="4">
        <f t="shared" si="2"/>
        <v>-9975</v>
      </c>
      <c r="S46" s="4">
        <v>-5975.55</v>
      </c>
      <c r="T46" s="4">
        <v>-1707.3</v>
      </c>
      <c r="U46" s="4">
        <f t="shared" si="3"/>
        <v>-2773.6</v>
      </c>
      <c r="V46" s="4">
        <f t="shared" si="4"/>
        <v>-2773.6</v>
      </c>
      <c r="W46" s="4">
        <f t="shared" si="5"/>
        <v>0</v>
      </c>
      <c r="X46" s="4">
        <f t="shared" si="6"/>
        <v>-2606.625</v>
      </c>
      <c r="Y46" s="4">
        <f t="shared" si="7"/>
        <v>-2337.375</v>
      </c>
      <c r="Z46" s="4">
        <f t="shared" si="8"/>
        <v>-7717.6</v>
      </c>
      <c r="AA46" s="4">
        <f t="shared" si="9"/>
        <v>2257.3999999999996</v>
      </c>
    </row>
    <row r="47" spans="1:27" x14ac:dyDescent="0.25">
      <c r="A47" t="s">
        <v>191</v>
      </c>
      <c r="B47" t="s">
        <v>210</v>
      </c>
      <c r="C47">
        <v>40106</v>
      </c>
      <c r="D47" t="s">
        <v>625</v>
      </c>
      <c r="E47" t="str">
        <f>VLOOKUP(C47,'Natural Accounts'!$A$3:$D$250,2,FALSE)</f>
        <v xml:space="preserve">Tuition Graduate Non resident Distance </v>
      </c>
      <c r="F47" t="str">
        <f t="shared" si="0"/>
        <v xml:space="preserve">40106 Tuition Graduate Non resident Distance </v>
      </c>
      <c r="G47" t="s">
        <v>0</v>
      </c>
      <c r="H47" t="s">
        <v>10</v>
      </c>
      <c r="I47" s="4">
        <v>-67362.86</v>
      </c>
      <c r="J47" s="4">
        <v>1938.85</v>
      </c>
      <c r="K47" s="4">
        <v>-72854.75</v>
      </c>
      <c r="L47" s="4">
        <v>-15550.5</v>
      </c>
      <c r="M47" s="4">
        <f t="shared" si="1"/>
        <v>-153829.26</v>
      </c>
      <c r="N47" s="4">
        <v>-52889.75</v>
      </c>
      <c r="O47" s="4">
        <v>2175.9</v>
      </c>
      <c r="P47" s="4">
        <v>-56211.75</v>
      </c>
      <c r="Q47" s="4">
        <v>-15983.629999999997</v>
      </c>
      <c r="R47" s="4">
        <f t="shared" si="2"/>
        <v>-122909.23000000001</v>
      </c>
      <c r="S47" s="4">
        <v>-53883.380000000005</v>
      </c>
      <c r="T47" s="4">
        <v>3410.4</v>
      </c>
      <c r="U47" s="4">
        <f t="shared" si="3"/>
        <v>-58045.329999999994</v>
      </c>
      <c r="V47" s="4">
        <f t="shared" si="4"/>
        <v>-58045.329999999994</v>
      </c>
      <c r="W47" s="4">
        <f t="shared" si="5"/>
        <v>2057.375</v>
      </c>
      <c r="X47" s="4">
        <f t="shared" si="6"/>
        <v>-64533.25</v>
      </c>
      <c r="Y47" s="4">
        <f t="shared" si="7"/>
        <v>-15767.064999999999</v>
      </c>
      <c r="Z47" s="4">
        <f t="shared" si="8"/>
        <v>-136288.26999999999</v>
      </c>
      <c r="AA47" s="4">
        <f t="shared" si="9"/>
        <v>-13379.039999999979</v>
      </c>
    </row>
    <row r="48" spans="1:27" x14ac:dyDescent="0.25">
      <c r="A48" t="s">
        <v>191</v>
      </c>
      <c r="B48" t="s">
        <v>210</v>
      </c>
      <c r="C48">
        <v>40106</v>
      </c>
      <c r="D48" t="s">
        <v>625</v>
      </c>
      <c r="E48" t="str">
        <f>VLOOKUP(C48,'Natural Accounts'!$A$3:$D$250,2,FALSE)</f>
        <v xml:space="preserve">Tuition Graduate Non resident Distance </v>
      </c>
      <c r="F48" t="str">
        <f t="shared" si="0"/>
        <v xml:space="preserve">40106 Tuition Graduate Non resident Distance </v>
      </c>
      <c r="G48" t="s">
        <v>0</v>
      </c>
      <c r="H48" t="s">
        <v>12</v>
      </c>
      <c r="I48" s="4">
        <v>-4317.75</v>
      </c>
      <c r="J48" s="4">
        <v>-25</v>
      </c>
      <c r="K48" s="4">
        <v>-2066.25</v>
      </c>
      <c r="L48" s="4">
        <v>-19133</v>
      </c>
      <c r="M48" s="4">
        <f t="shared" si="1"/>
        <v>-25542</v>
      </c>
      <c r="N48" s="4">
        <v>-5491</v>
      </c>
      <c r="O48" s="4">
        <v>1248</v>
      </c>
      <c r="P48" s="4">
        <v>-2936.25</v>
      </c>
      <c r="Q48" s="4">
        <v>-26214.300000000003</v>
      </c>
      <c r="R48" s="4">
        <f t="shared" si="2"/>
        <v>-33393.550000000003</v>
      </c>
      <c r="S48" s="4">
        <v>-34711.600000000006</v>
      </c>
      <c r="T48" s="4">
        <v>673.75</v>
      </c>
      <c r="U48" s="4">
        <f t="shared" si="3"/>
        <v>-14840.116666666669</v>
      </c>
      <c r="V48" s="4">
        <f t="shared" si="4"/>
        <v>-14840.116666666669</v>
      </c>
      <c r="W48" s="4">
        <f t="shared" si="5"/>
        <v>611.5</v>
      </c>
      <c r="X48" s="4">
        <f t="shared" si="6"/>
        <v>-2501.25</v>
      </c>
      <c r="Y48" s="4">
        <f t="shared" si="7"/>
        <v>-22673.65</v>
      </c>
      <c r="Z48" s="4">
        <f t="shared" si="8"/>
        <v>-39403.51666666667</v>
      </c>
      <c r="AA48" s="4">
        <f t="shared" si="9"/>
        <v>-6009.9666666666672</v>
      </c>
    </row>
    <row r="49" spans="1:27" x14ac:dyDescent="0.25">
      <c r="A49" t="s">
        <v>191</v>
      </c>
      <c r="B49" t="s">
        <v>210</v>
      </c>
      <c r="C49">
        <v>40151</v>
      </c>
      <c r="D49" t="s">
        <v>625</v>
      </c>
      <c r="E49" t="str">
        <f>VLOOKUP(C49,'Natural Accounts'!$A$3:$D$250,2,FALSE)</f>
        <v xml:space="preserve">Tuition Professional Business Resident </v>
      </c>
      <c r="F49" t="str">
        <f t="shared" si="0"/>
        <v xml:space="preserve">40151 Tuition Professional Business Resident </v>
      </c>
      <c r="G49" t="s">
        <v>0</v>
      </c>
      <c r="H49" t="s">
        <v>1</v>
      </c>
      <c r="I49" s="4">
        <v>-93423.46</v>
      </c>
      <c r="J49" s="4">
        <v>0</v>
      </c>
      <c r="K49" s="4">
        <v>-84110.73</v>
      </c>
      <c r="L49" s="4">
        <v>-12048</v>
      </c>
      <c r="M49" s="4">
        <f t="shared" si="1"/>
        <v>-189582.19</v>
      </c>
      <c r="N49" s="4">
        <v>-92774.299999999988</v>
      </c>
      <c r="O49" s="4">
        <v>0</v>
      </c>
      <c r="P49" s="4">
        <v>-72724.42</v>
      </c>
      <c r="Q49" s="4">
        <v>-9485.76</v>
      </c>
      <c r="R49" s="4">
        <f t="shared" si="2"/>
        <v>-174984.47999999998</v>
      </c>
      <c r="S49" s="4">
        <v>-62059</v>
      </c>
      <c r="T49" s="4">
        <v>-813</v>
      </c>
      <c r="U49" s="4">
        <f t="shared" si="3"/>
        <v>-82752.253333333341</v>
      </c>
      <c r="V49" s="4">
        <f t="shared" si="4"/>
        <v>-82752.253333333341</v>
      </c>
      <c r="W49" s="4">
        <f t="shared" si="5"/>
        <v>0</v>
      </c>
      <c r="X49" s="4">
        <f t="shared" si="6"/>
        <v>-78417.574999999997</v>
      </c>
      <c r="Y49" s="4">
        <f t="shared" si="7"/>
        <v>-10766.880000000001</v>
      </c>
      <c r="Z49" s="4">
        <f t="shared" si="8"/>
        <v>-171936.70833333334</v>
      </c>
      <c r="AA49" s="4">
        <f t="shared" si="9"/>
        <v>3047.7716666666383</v>
      </c>
    </row>
    <row r="50" spans="1:27" x14ac:dyDescent="0.25">
      <c r="A50" t="s">
        <v>191</v>
      </c>
      <c r="B50" t="s">
        <v>210</v>
      </c>
      <c r="C50">
        <v>40151</v>
      </c>
      <c r="D50" t="s">
        <v>625</v>
      </c>
      <c r="E50" t="str">
        <f>VLOOKUP(C50,'Natural Accounts'!$A$3:$D$250,2,FALSE)</f>
        <v xml:space="preserve">Tuition Professional Business Resident </v>
      </c>
      <c r="F50" t="str">
        <f t="shared" si="0"/>
        <v xml:space="preserve">40151 Tuition Professional Business Resident </v>
      </c>
      <c r="G50" t="s">
        <v>0</v>
      </c>
      <c r="H50" t="s">
        <v>9</v>
      </c>
      <c r="I50" s="4">
        <v>-160792.54</v>
      </c>
      <c r="J50" s="4">
        <v>0</v>
      </c>
      <c r="K50" s="4">
        <v>-144764.26999999999</v>
      </c>
      <c r="L50" s="4">
        <v>-20736</v>
      </c>
      <c r="M50" s="4">
        <f t="shared" si="1"/>
        <v>-326292.81</v>
      </c>
      <c r="N50" s="4">
        <v>-159675.69999999998</v>
      </c>
      <c r="O50" s="4">
        <v>0</v>
      </c>
      <c r="P50" s="4">
        <v>-125167.58</v>
      </c>
      <c r="Q50" s="4">
        <v>-16326.24</v>
      </c>
      <c r="R50" s="4">
        <f t="shared" si="2"/>
        <v>-301169.51999999996</v>
      </c>
      <c r="S50" s="4">
        <v>-110378</v>
      </c>
      <c r="T50" s="4">
        <v>-1446</v>
      </c>
      <c r="U50" s="4">
        <f t="shared" si="3"/>
        <v>-143615.41333333333</v>
      </c>
      <c r="V50" s="4">
        <f t="shared" si="4"/>
        <v>-143615.41333333333</v>
      </c>
      <c r="W50" s="4">
        <f t="shared" si="5"/>
        <v>0</v>
      </c>
      <c r="X50" s="4">
        <f t="shared" si="6"/>
        <v>-134965.92499999999</v>
      </c>
      <c r="Y50" s="4">
        <f t="shared" si="7"/>
        <v>-18531.12</v>
      </c>
      <c r="Z50" s="4">
        <f t="shared" si="8"/>
        <v>-297112.45833333331</v>
      </c>
      <c r="AA50" s="4">
        <f t="shared" si="9"/>
        <v>4057.0616666666465</v>
      </c>
    </row>
    <row r="51" spans="1:27" x14ac:dyDescent="0.25">
      <c r="A51" t="s">
        <v>191</v>
      </c>
      <c r="B51" t="s">
        <v>210</v>
      </c>
      <c r="C51">
        <v>40152</v>
      </c>
      <c r="D51" t="s">
        <v>625</v>
      </c>
      <c r="E51" t="str">
        <f>VLOOKUP(C51,'Natural Accounts'!$A$3:$D$250,2,FALSE)</f>
        <v xml:space="preserve">Tuition Professional Business Non Resident </v>
      </c>
      <c r="F51" t="str">
        <f t="shared" si="0"/>
        <v xml:space="preserve">40152 Tuition Professional Business Non Resident </v>
      </c>
      <c r="G51" t="s">
        <v>0</v>
      </c>
      <c r="H51" t="s">
        <v>1</v>
      </c>
      <c r="I51" s="4">
        <v>-38259</v>
      </c>
      <c r="J51" s="4">
        <v>0</v>
      </c>
      <c r="K51" s="4">
        <v>-40518</v>
      </c>
      <c r="L51" s="4">
        <v>-6750</v>
      </c>
      <c r="M51" s="4">
        <f t="shared" si="1"/>
        <v>-85527</v>
      </c>
      <c r="N51" s="4">
        <v>-59104.31</v>
      </c>
      <c r="O51" s="4">
        <v>0</v>
      </c>
      <c r="P51" s="4">
        <v>-40198.25</v>
      </c>
      <c r="Q51" s="4">
        <v>-7092.51</v>
      </c>
      <c r="R51" s="4">
        <f t="shared" si="2"/>
        <v>-106395.06999999999</v>
      </c>
      <c r="S51" s="4">
        <v>-36564.660000000003</v>
      </c>
      <c r="T51" s="4">
        <v>2433</v>
      </c>
      <c r="U51" s="4">
        <f t="shared" si="3"/>
        <v>-44642.656666666669</v>
      </c>
      <c r="V51" s="4">
        <f t="shared" si="4"/>
        <v>-44642.656666666669</v>
      </c>
      <c r="W51" s="4">
        <f t="shared" si="5"/>
        <v>0</v>
      </c>
      <c r="X51" s="4">
        <f t="shared" si="6"/>
        <v>-40358.125</v>
      </c>
      <c r="Y51" s="4">
        <f t="shared" si="7"/>
        <v>-6921.2550000000001</v>
      </c>
      <c r="Z51" s="4">
        <f t="shared" si="8"/>
        <v>-91922.036666666681</v>
      </c>
      <c r="AA51" s="4">
        <f t="shared" si="9"/>
        <v>14473.033333333311</v>
      </c>
    </row>
    <row r="52" spans="1:27" x14ac:dyDescent="0.25">
      <c r="A52" t="s">
        <v>191</v>
      </c>
      <c r="B52" t="s">
        <v>210</v>
      </c>
      <c r="C52">
        <v>40152</v>
      </c>
      <c r="D52" t="s">
        <v>625</v>
      </c>
      <c r="E52" t="str">
        <f>VLOOKUP(C52,'Natural Accounts'!$A$3:$D$250,2,FALSE)</f>
        <v xml:space="preserve">Tuition Professional Business Non Resident </v>
      </c>
      <c r="F52" t="str">
        <f t="shared" si="0"/>
        <v xml:space="preserve">40152 Tuition Professional Business Non Resident </v>
      </c>
      <c r="G52" t="s">
        <v>0</v>
      </c>
      <c r="H52" t="s">
        <v>9</v>
      </c>
      <c r="I52" s="4">
        <v>-22752</v>
      </c>
      <c r="J52" s="4">
        <v>0</v>
      </c>
      <c r="K52" s="4">
        <v>-26640</v>
      </c>
      <c r="L52" s="4">
        <v>-3537</v>
      </c>
      <c r="M52" s="4">
        <f t="shared" si="1"/>
        <v>-52929</v>
      </c>
      <c r="N52" s="4">
        <v>-30970.689999999995</v>
      </c>
      <c r="O52" s="4">
        <v>0</v>
      </c>
      <c r="P52" s="4">
        <v>-23902.749999999996</v>
      </c>
      <c r="Q52" s="4">
        <v>-3716.49</v>
      </c>
      <c r="R52" s="4">
        <f t="shared" si="2"/>
        <v>-58589.929999999986</v>
      </c>
      <c r="S52" s="4">
        <v>-29740.149999999998</v>
      </c>
      <c r="T52" s="4">
        <v>1350</v>
      </c>
      <c r="U52" s="4">
        <f t="shared" si="3"/>
        <v>-27820.946666666667</v>
      </c>
      <c r="V52" s="4">
        <f t="shared" si="4"/>
        <v>-27820.946666666667</v>
      </c>
      <c r="W52" s="4">
        <f t="shared" si="5"/>
        <v>0</v>
      </c>
      <c r="X52" s="4">
        <f t="shared" si="6"/>
        <v>-25271.375</v>
      </c>
      <c r="Y52" s="4">
        <f t="shared" si="7"/>
        <v>-3626.7449999999999</v>
      </c>
      <c r="Z52" s="4">
        <f t="shared" si="8"/>
        <v>-56719.066666666673</v>
      </c>
      <c r="AA52" s="4">
        <f t="shared" si="9"/>
        <v>1870.8633333333128</v>
      </c>
    </row>
    <row r="53" spans="1:27" x14ac:dyDescent="0.25">
      <c r="A53" t="s">
        <v>191</v>
      </c>
      <c r="B53" t="s">
        <v>210</v>
      </c>
      <c r="C53">
        <v>40153</v>
      </c>
      <c r="D53" t="s">
        <v>625</v>
      </c>
      <c r="E53" t="str">
        <f>VLOOKUP(C53,'Natural Accounts'!$A$3:$D$250,2,FALSE)</f>
        <v xml:space="preserve">Tuition Professional Law Resident </v>
      </c>
      <c r="F53" t="str">
        <f t="shared" si="0"/>
        <v xml:space="preserve">40153 Tuition Professional Law Resident </v>
      </c>
      <c r="G53" t="s">
        <v>0</v>
      </c>
      <c r="H53" t="s">
        <v>1</v>
      </c>
      <c r="I53" s="4">
        <v>-600495</v>
      </c>
      <c r="J53" s="4">
        <v>60.2</v>
      </c>
      <c r="K53" s="4">
        <v>-566181</v>
      </c>
      <c r="L53" s="4">
        <v>-73745</v>
      </c>
      <c r="M53" s="4">
        <f t="shared" si="1"/>
        <v>-1240360.8</v>
      </c>
      <c r="N53" s="4">
        <v>-586133.54</v>
      </c>
      <c r="O53" s="4">
        <v>-4214</v>
      </c>
      <c r="P53" s="4">
        <v>-526365</v>
      </c>
      <c r="Q53" s="4">
        <v>-63852</v>
      </c>
      <c r="R53" s="4">
        <f t="shared" si="2"/>
        <v>-1180564.54</v>
      </c>
      <c r="S53" s="4">
        <v>-621741.35</v>
      </c>
      <c r="T53" s="4">
        <v>-3598.82</v>
      </c>
      <c r="U53" s="4">
        <f t="shared" si="3"/>
        <v>-602789.96333333338</v>
      </c>
      <c r="V53" s="4">
        <f t="shared" si="4"/>
        <v>-602789.96333333338</v>
      </c>
      <c r="W53" s="4">
        <f t="shared" si="5"/>
        <v>-2076.9</v>
      </c>
      <c r="X53" s="4">
        <f t="shared" si="6"/>
        <v>-546273</v>
      </c>
      <c r="Y53" s="4">
        <f t="shared" si="7"/>
        <v>-68798.5</v>
      </c>
      <c r="Z53" s="4">
        <f t="shared" si="8"/>
        <v>-1219938.3633333333</v>
      </c>
      <c r="AA53" s="4">
        <f t="shared" si="9"/>
        <v>-39373.823333333246</v>
      </c>
    </row>
    <row r="54" spans="1:27" x14ac:dyDescent="0.25">
      <c r="A54" t="s">
        <v>191</v>
      </c>
      <c r="B54" t="s">
        <v>210</v>
      </c>
      <c r="C54">
        <v>40153</v>
      </c>
      <c r="D54" t="s">
        <v>625</v>
      </c>
      <c r="E54" t="str">
        <f>VLOOKUP(C54,'Natural Accounts'!$A$3:$D$250,2,FALSE)</f>
        <v xml:space="preserve">Tuition Professional Law Resident </v>
      </c>
      <c r="F54" t="str">
        <f t="shared" si="0"/>
        <v xml:space="preserve">40153 Tuition Professional Law Resident </v>
      </c>
      <c r="G54" t="s">
        <v>0</v>
      </c>
      <c r="H54" t="s">
        <v>13</v>
      </c>
      <c r="I54" s="4">
        <v>-325185</v>
      </c>
      <c r="J54" s="4">
        <v>32.6</v>
      </c>
      <c r="K54" s="4">
        <v>-306603</v>
      </c>
      <c r="L54" s="4">
        <v>-39935</v>
      </c>
      <c r="M54" s="4">
        <f t="shared" si="1"/>
        <v>-671690.4</v>
      </c>
      <c r="N54" s="4">
        <v>-317407.86</v>
      </c>
      <c r="O54" s="4">
        <v>-2282</v>
      </c>
      <c r="P54" s="4">
        <v>-285171</v>
      </c>
      <c r="Q54" s="4">
        <v>-30804</v>
      </c>
      <c r="R54" s="4">
        <f t="shared" si="2"/>
        <v>-635664.86</v>
      </c>
      <c r="S54" s="4">
        <v>-299429.15000000002</v>
      </c>
      <c r="T54" s="4">
        <v>-1733.18</v>
      </c>
      <c r="U54" s="4">
        <f t="shared" si="3"/>
        <v>-314007.33666666667</v>
      </c>
      <c r="V54" s="4">
        <f t="shared" si="4"/>
        <v>-314007.33666666667</v>
      </c>
      <c r="W54" s="4">
        <f t="shared" si="5"/>
        <v>-1124.7</v>
      </c>
      <c r="X54" s="4">
        <f t="shared" si="6"/>
        <v>-295887</v>
      </c>
      <c r="Y54" s="4">
        <f t="shared" si="7"/>
        <v>-35369.5</v>
      </c>
      <c r="Z54" s="4">
        <f t="shared" si="8"/>
        <v>-646388.53666666662</v>
      </c>
      <c r="AA54" s="4">
        <f t="shared" si="9"/>
        <v>-10723.676666666637</v>
      </c>
    </row>
    <row r="55" spans="1:27" x14ac:dyDescent="0.25">
      <c r="A55" t="s">
        <v>191</v>
      </c>
      <c r="B55" t="s">
        <v>210</v>
      </c>
      <c r="C55">
        <v>40154</v>
      </c>
      <c r="D55" t="s">
        <v>625</v>
      </c>
      <c r="E55" t="str">
        <f>VLOOKUP(C55,'Natural Accounts'!$A$3:$D$250,2,FALSE)</f>
        <v xml:space="preserve">Tuition Professional Law Non Resident </v>
      </c>
      <c r="F55" t="str">
        <f t="shared" si="0"/>
        <v xml:space="preserve">40154 Tuition Professional Law Non Resident </v>
      </c>
      <c r="G55" t="s">
        <v>0</v>
      </c>
      <c r="H55" t="s">
        <v>1</v>
      </c>
      <c r="I55" s="4">
        <v>-893658.7</v>
      </c>
      <c r="J55" s="4">
        <v>1056</v>
      </c>
      <c r="K55" s="4">
        <v>-795094</v>
      </c>
      <c r="L55" s="4">
        <v>-94903</v>
      </c>
      <c r="M55" s="4">
        <f t="shared" si="1"/>
        <v>-1782599.7</v>
      </c>
      <c r="N55" s="4">
        <v>-915647</v>
      </c>
      <c r="O55" s="4">
        <v>9152</v>
      </c>
      <c r="P55" s="4">
        <v>-849825.5</v>
      </c>
      <c r="Q55" s="4">
        <v>-83322</v>
      </c>
      <c r="R55" s="4">
        <f t="shared" si="2"/>
        <v>-1839642.5</v>
      </c>
      <c r="S55" s="4">
        <v>-969296.39</v>
      </c>
      <c r="T55" s="4">
        <v>6936.5400000000009</v>
      </c>
      <c r="U55" s="4">
        <f t="shared" si="3"/>
        <v>-926200.69666666666</v>
      </c>
      <c r="V55" s="4">
        <f t="shared" si="4"/>
        <v>-926200.69666666666</v>
      </c>
      <c r="W55" s="4">
        <f t="shared" si="5"/>
        <v>5104</v>
      </c>
      <c r="X55" s="4">
        <f t="shared" si="6"/>
        <v>-822459.75</v>
      </c>
      <c r="Y55" s="4">
        <f t="shared" si="7"/>
        <v>-89112.5</v>
      </c>
      <c r="Z55" s="4">
        <f t="shared" si="8"/>
        <v>-1832668.9466666668</v>
      </c>
      <c r="AA55" s="4">
        <f t="shared" si="9"/>
        <v>6973.5533333332278</v>
      </c>
    </row>
    <row r="56" spans="1:27" x14ac:dyDescent="0.25">
      <c r="A56" t="s">
        <v>191</v>
      </c>
      <c r="B56" t="s">
        <v>210</v>
      </c>
      <c r="C56">
        <v>40154</v>
      </c>
      <c r="D56" t="s">
        <v>625</v>
      </c>
      <c r="E56" t="str">
        <f>VLOOKUP(C56,'Natural Accounts'!$A$3:$D$250,2,FALSE)</f>
        <v xml:space="preserve">Tuition Professional Law Non Resident </v>
      </c>
      <c r="F56" t="str">
        <f t="shared" si="0"/>
        <v xml:space="preserve">40154 Tuition Professional Law Non Resident </v>
      </c>
      <c r="G56" t="s">
        <v>0</v>
      </c>
      <c r="H56" t="s">
        <v>13</v>
      </c>
      <c r="I56" s="4">
        <v>-370439.3</v>
      </c>
      <c r="J56" s="4">
        <v>429</v>
      </c>
      <c r="K56" s="4">
        <v>-330092</v>
      </c>
      <c r="L56" s="4">
        <v>-40631</v>
      </c>
      <c r="M56" s="4">
        <f t="shared" si="1"/>
        <v>-740733.3</v>
      </c>
      <c r="N56" s="4">
        <v>-380899</v>
      </c>
      <c r="O56" s="4">
        <v>3718</v>
      </c>
      <c r="P56" s="4">
        <v>-353708.5</v>
      </c>
      <c r="Q56" s="4">
        <v>-30588</v>
      </c>
      <c r="R56" s="4">
        <f t="shared" si="2"/>
        <v>-761477.5</v>
      </c>
      <c r="S56" s="4">
        <v>-469597.61</v>
      </c>
      <c r="T56" s="4">
        <v>3363.46</v>
      </c>
      <c r="U56" s="4">
        <f t="shared" si="3"/>
        <v>-406978.63666666672</v>
      </c>
      <c r="V56" s="4">
        <f t="shared" si="4"/>
        <v>-406978.63666666672</v>
      </c>
      <c r="W56" s="4">
        <f t="shared" si="5"/>
        <v>2073.5</v>
      </c>
      <c r="X56" s="4">
        <f t="shared" si="6"/>
        <v>-341900.25</v>
      </c>
      <c r="Y56" s="4">
        <f t="shared" si="7"/>
        <v>-35609.5</v>
      </c>
      <c r="Z56" s="4">
        <f t="shared" si="8"/>
        <v>-782414.88666666672</v>
      </c>
      <c r="AA56" s="4">
        <f t="shared" si="9"/>
        <v>-20937.386666666716</v>
      </c>
    </row>
    <row r="57" spans="1:27" x14ac:dyDescent="0.25">
      <c r="A57" t="s">
        <v>191</v>
      </c>
      <c r="B57" t="s">
        <v>210</v>
      </c>
      <c r="C57">
        <v>40155</v>
      </c>
      <c r="D57" t="s">
        <v>625</v>
      </c>
      <c r="E57" t="str">
        <f>VLOOKUP(C57,'Natural Accounts'!$A$3:$D$250,2,FALSE)</f>
        <v xml:space="preserve">Tuition Professional Health Sciences Resident </v>
      </c>
      <c r="F57" t="str">
        <f t="shared" si="0"/>
        <v xml:space="preserve">40155 Tuition Professional Health Sciences Resident </v>
      </c>
      <c r="G57" t="s">
        <v>0</v>
      </c>
      <c r="H57" t="s">
        <v>1</v>
      </c>
      <c r="I57" s="4">
        <v>-586396</v>
      </c>
      <c r="J57" s="4">
        <v>-1184</v>
      </c>
      <c r="K57" s="4">
        <v>-588361</v>
      </c>
      <c r="L57" s="4">
        <v>-156288</v>
      </c>
      <c r="M57" s="4">
        <f t="shared" si="1"/>
        <v>-1332229</v>
      </c>
      <c r="N57" s="4">
        <v>-567083.68999999994</v>
      </c>
      <c r="O57" s="4">
        <v>-1791.88</v>
      </c>
      <c r="P57" s="4">
        <v>-559702.50000000012</v>
      </c>
      <c r="Q57" s="4">
        <v>-112460.06</v>
      </c>
      <c r="R57" s="4">
        <f t="shared" si="2"/>
        <v>-1241038.1300000001</v>
      </c>
      <c r="S57" s="4">
        <v>-558598.24</v>
      </c>
      <c r="T57" s="4">
        <v>-4434</v>
      </c>
      <c r="U57" s="4">
        <f t="shared" si="3"/>
        <v>-570692.64333333331</v>
      </c>
      <c r="V57" s="4">
        <f t="shared" si="4"/>
        <v>-570692.64333333331</v>
      </c>
      <c r="W57" s="4">
        <f t="shared" si="5"/>
        <v>-1487.94</v>
      </c>
      <c r="X57" s="4">
        <f t="shared" si="6"/>
        <v>-574031.75</v>
      </c>
      <c r="Y57" s="4">
        <f t="shared" si="7"/>
        <v>-134374.03</v>
      </c>
      <c r="Z57" s="4">
        <f t="shared" si="8"/>
        <v>-1280586.3633333333</v>
      </c>
      <c r="AA57" s="4">
        <f t="shared" si="9"/>
        <v>-39548.233333333163</v>
      </c>
    </row>
    <row r="58" spans="1:27" x14ac:dyDescent="0.25">
      <c r="A58" t="s">
        <v>191</v>
      </c>
      <c r="B58" t="s">
        <v>210</v>
      </c>
      <c r="C58">
        <v>40155</v>
      </c>
      <c r="D58" t="s">
        <v>625</v>
      </c>
      <c r="E58" t="str">
        <f>VLOOKUP(C58,'Natural Accounts'!$A$3:$D$250,2,FALSE)</f>
        <v xml:space="preserve">Tuition Professional Health Sciences Resident </v>
      </c>
      <c r="F58" t="str">
        <f t="shared" si="0"/>
        <v xml:space="preserve">40155 Tuition Professional Health Sciences Resident </v>
      </c>
      <c r="G58" t="s">
        <v>0</v>
      </c>
      <c r="H58" t="s">
        <v>3</v>
      </c>
      <c r="I58" s="4">
        <v>-165838.37</v>
      </c>
      <c r="J58" s="4">
        <v>-3640.17</v>
      </c>
      <c r="K58" s="4">
        <v>-177878.25</v>
      </c>
      <c r="L58" s="4">
        <v>-74398.37</v>
      </c>
      <c r="M58" s="4">
        <f t="shared" si="1"/>
        <v>-421755.16000000003</v>
      </c>
      <c r="N58" s="4">
        <v>-137975.07</v>
      </c>
      <c r="O58" s="4">
        <v>901.77</v>
      </c>
      <c r="P58" s="4">
        <v>-148495</v>
      </c>
      <c r="Q58" s="4">
        <v>-102526</v>
      </c>
      <c r="R58" s="4">
        <f t="shared" si="2"/>
        <v>-388094.30000000005</v>
      </c>
      <c r="S58" s="4">
        <v>-148490.75</v>
      </c>
      <c r="T58" s="4">
        <v>-1787.5</v>
      </c>
      <c r="U58" s="4">
        <f t="shared" si="3"/>
        <v>-150768.06333333332</v>
      </c>
      <c r="V58" s="4">
        <f t="shared" si="4"/>
        <v>-150768.06333333332</v>
      </c>
      <c r="W58" s="4">
        <f t="shared" si="5"/>
        <v>-1369.2</v>
      </c>
      <c r="X58" s="4">
        <f t="shared" si="6"/>
        <v>-163186.625</v>
      </c>
      <c r="Y58" s="4">
        <f t="shared" si="7"/>
        <v>-88462.184999999998</v>
      </c>
      <c r="Z58" s="4">
        <f t="shared" si="8"/>
        <v>-403786.0733333333</v>
      </c>
      <c r="AA58" s="4">
        <f t="shared" si="9"/>
        <v>-15691.773333333258</v>
      </c>
    </row>
    <row r="59" spans="1:27" x14ac:dyDescent="0.25">
      <c r="A59" t="s">
        <v>191</v>
      </c>
      <c r="B59" t="s">
        <v>210</v>
      </c>
      <c r="C59">
        <v>40155</v>
      </c>
      <c r="D59" t="s">
        <v>625</v>
      </c>
      <c r="E59" t="str">
        <f>VLOOKUP(C59,'Natural Accounts'!$A$3:$D$250,2,FALSE)</f>
        <v xml:space="preserve">Tuition Professional Health Sciences Resident </v>
      </c>
      <c r="F59" t="str">
        <f t="shared" si="0"/>
        <v xml:space="preserve">40155 Tuition Professional Health Sciences Resident </v>
      </c>
      <c r="G59" t="s">
        <v>0</v>
      </c>
      <c r="H59" t="s">
        <v>12</v>
      </c>
      <c r="I59" s="4">
        <v>-387075.13</v>
      </c>
      <c r="J59" s="4">
        <v>-12652.429999999998</v>
      </c>
      <c r="K59" s="4">
        <v>-429469.75</v>
      </c>
      <c r="L59" s="4">
        <v>-165967.13</v>
      </c>
      <c r="M59" s="4">
        <f t="shared" si="1"/>
        <v>-995164.44000000006</v>
      </c>
      <c r="N59" s="4">
        <v>-288203.25</v>
      </c>
      <c r="O59" s="4">
        <v>2193.75</v>
      </c>
      <c r="P59" s="4">
        <v>-315220.5</v>
      </c>
      <c r="Q59" s="4">
        <v>0</v>
      </c>
      <c r="R59" s="4">
        <f t="shared" si="2"/>
        <v>-601230</v>
      </c>
      <c r="S59" s="4">
        <v>0</v>
      </c>
      <c r="T59" s="4">
        <v>0</v>
      </c>
      <c r="U59" s="4">
        <f t="shared" si="3"/>
        <v>-225092.79333333333</v>
      </c>
      <c r="V59" s="4">
        <f t="shared" si="4"/>
        <v>-225092.79333333333</v>
      </c>
      <c r="W59" s="4">
        <f t="shared" si="5"/>
        <v>-5229.3399999999992</v>
      </c>
      <c r="X59" s="4">
        <f t="shared" si="6"/>
        <v>-372345.125</v>
      </c>
      <c r="Y59" s="4">
        <f t="shared" si="7"/>
        <v>-82983.565000000002</v>
      </c>
      <c r="Z59" s="4">
        <f t="shared" si="8"/>
        <v>-685650.82333333325</v>
      </c>
      <c r="AA59" s="4">
        <f t="shared" si="9"/>
        <v>-84420.823333333246</v>
      </c>
    </row>
    <row r="60" spans="1:27" x14ac:dyDescent="0.25">
      <c r="A60" t="s">
        <v>191</v>
      </c>
      <c r="B60" t="s">
        <v>210</v>
      </c>
      <c r="C60">
        <v>40155</v>
      </c>
      <c r="D60" t="s">
        <v>625</v>
      </c>
      <c r="E60" t="str">
        <f>VLOOKUP(C60,'Natural Accounts'!$A$3:$D$250,2,FALSE)</f>
        <v xml:space="preserve">Tuition Professional Health Sciences Resident </v>
      </c>
      <c r="F60" t="str">
        <f t="shared" si="0"/>
        <v xml:space="preserve">40155 Tuition Professional Health Sciences Resident </v>
      </c>
      <c r="G60" t="s">
        <v>0</v>
      </c>
      <c r="H60" t="s">
        <v>14</v>
      </c>
      <c r="I60" s="4">
        <v>-35880</v>
      </c>
      <c r="J60" s="4">
        <v>0</v>
      </c>
      <c r="K60" s="4">
        <v>-25185</v>
      </c>
      <c r="L60" s="4">
        <v>0</v>
      </c>
      <c r="M60" s="4">
        <f t="shared" si="1"/>
        <v>-61065</v>
      </c>
      <c r="N60" s="4">
        <v>-33788.700000000004</v>
      </c>
      <c r="O60" s="4">
        <v>0</v>
      </c>
      <c r="P60" s="4">
        <v>-32370.97</v>
      </c>
      <c r="Q60" s="4">
        <v>0</v>
      </c>
      <c r="R60" s="4">
        <f t="shared" si="2"/>
        <v>-66159.670000000013</v>
      </c>
      <c r="S60" s="4">
        <v>-40800</v>
      </c>
      <c r="T60" s="4">
        <v>-1680</v>
      </c>
      <c r="U60" s="4">
        <f t="shared" si="3"/>
        <v>-36822.9</v>
      </c>
      <c r="V60" s="4">
        <f t="shared" si="4"/>
        <v>-36822.9</v>
      </c>
      <c r="W60" s="4">
        <f t="shared" si="5"/>
        <v>0</v>
      </c>
      <c r="X60" s="4">
        <f t="shared" si="6"/>
        <v>-28777.985000000001</v>
      </c>
      <c r="Y60" s="4">
        <f t="shared" si="7"/>
        <v>0</v>
      </c>
      <c r="Z60" s="4">
        <f t="shared" si="8"/>
        <v>-65600.885000000009</v>
      </c>
      <c r="AA60" s="4">
        <f t="shared" si="9"/>
        <v>558.78500000000349</v>
      </c>
    </row>
    <row r="61" spans="1:27" x14ac:dyDescent="0.25">
      <c r="A61" t="s">
        <v>191</v>
      </c>
      <c r="B61" t="s">
        <v>210</v>
      </c>
      <c r="C61">
        <v>40155</v>
      </c>
      <c r="D61" t="s">
        <v>625</v>
      </c>
      <c r="E61" t="str">
        <f>VLOOKUP(C61,'Natural Accounts'!$A$3:$D$250,2,FALSE)</f>
        <v xml:space="preserve">Tuition Professional Health Sciences Resident </v>
      </c>
      <c r="F61" t="str">
        <f t="shared" si="0"/>
        <v xml:space="preserve">40155 Tuition Professional Health Sciences Resident </v>
      </c>
      <c r="G61" t="s">
        <v>0</v>
      </c>
      <c r="H61" t="s">
        <v>15</v>
      </c>
      <c r="I61" s="4">
        <v>-61160</v>
      </c>
      <c r="J61" s="4">
        <v>959.1</v>
      </c>
      <c r="K61" s="4">
        <v>-57685</v>
      </c>
      <c r="L61" s="4">
        <v>-31692</v>
      </c>
      <c r="M61" s="4">
        <f t="shared" si="1"/>
        <v>-149577.9</v>
      </c>
      <c r="N61" s="4">
        <v>-125721.96</v>
      </c>
      <c r="O61" s="4">
        <v>511.56</v>
      </c>
      <c r="P61" s="4">
        <v>-111447</v>
      </c>
      <c r="Q61" s="4">
        <v>-220510.5</v>
      </c>
      <c r="R61" s="4">
        <f t="shared" si="2"/>
        <v>-457167.9</v>
      </c>
      <c r="S61" s="4">
        <v>-297028.5</v>
      </c>
      <c r="T61" s="4">
        <v>0</v>
      </c>
      <c r="U61" s="4">
        <f t="shared" si="3"/>
        <v>-161303.48666666666</v>
      </c>
      <c r="V61" s="4">
        <f t="shared" si="4"/>
        <v>-161303.48666666666</v>
      </c>
      <c r="W61" s="4">
        <f t="shared" si="5"/>
        <v>735.33</v>
      </c>
      <c r="X61" s="4">
        <f t="shared" si="6"/>
        <v>-84566</v>
      </c>
      <c r="Y61" s="4">
        <f t="shared" si="7"/>
        <v>-126101.25</v>
      </c>
      <c r="Z61" s="4">
        <f t="shared" si="8"/>
        <v>-371235.40666666668</v>
      </c>
      <c r="AA61" s="4">
        <f t="shared" si="9"/>
        <v>85932.493333333347</v>
      </c>
    </row>
    <row r="62" spans="1:27" x14ac:dyDescent="0.25">
      <c r="A62" t="s">
        <v>191</v>
      </c>
      <c r="B62" t="s">
        <v>210</v>
      </c>
      <c r="C62">
        <v>40155</v>
      </c>
      <c r="D62" t="s">
        <v>625</v>
      </c>
      <c r="E62" t="str">
        <f>VLOOKUP(C62,'Natural Accounts'!$A$3:$D$250,2,FALSE)</f>
        <v xml:space="preserve">Tuition Professional Health Sciences Resident </v>
      </c>
      <c r="F62" t="str">
        <f t="shared" si="0"/>
        <v xml:space="preserve">40155 Tuition Professional Health Sciences Resident </v>
      </c>
      <c r="G62" t="s">
        <v>0</v>
      </c>
      <c r="H62" t="s">
        <v>16</v>
      </c>
      <c r="I62" s="4">
        <v>-259191.5</v>
      </c>
      <c r="J62" s="4">
        <v>-604</v>
      </c>
      <c r="K62" s="4">
        <v>-272102</v>
      </c>
      <c r="L62" s="4">
        <v>-79728</v>
      </c>
      <c r="M62" s="4">
        <f t="shared" si="1"/>
        <v>-611625.5</v>
      </c>
      <c r="N62" s="4">
        <v>-251668.61000000002</v>
      </c>
      <c r="O62" s="4">
        <v>-914.12</v>
      </c>
      <c r="P62" s="4">
        <v>-268299.02999999997</v>
      </c>
      <c r="Q62" s="4">
        <v>-144437.44</v>
      </c>
      <c r="R62" s="4">
        <f t="shared" si="2"/>
        <v>-665319.19999999995</v>
      </c>
      <c r="S62" s="4">
        <v>-190013.76</v>
      </c>
      <c r="T62" s="4">
        <v>-316</v>
      </c>
      <c r="U62" s="4">
        <f t="shared" si="3"/>
        <v>-233624.62333333332</v>
      </c>
      <c r="V62" s="4">
        <f t="shared" si="4"/>
        <v>-233624.62333333332</v>
      </c>
      <c r="W62" s="4">
        <f t="shared" si="5"/>
        <v>-759.06</v>
      </c>
      <c r="X62" s="4">
        <f t="shared" si="6"/>
        <v>-270200.51500000001</v>
      </c>
      <c r="Y62" s="4">
        <f t="shared" si="7"/>
        <v>-112082.72</v>
      </c>
      <c r="Z62" s="4">
        <f t="shared" si="8"/>
        <v>-616666.91833333333</v>
      </c>
      <c r="AA62" s="4">
        <f t="shared" si="9"/>
        <v>48652.281666666619</v>
      </c>
    </row>
    <row r="63" spans="1:27" x14ac:dyDescent="0.25">
      <c r="A63" t="s">
        <v>191</v>
      </c>
      <c r="B63" t="s">
        <v>210</v>
      </c>
      <c r="C63">
        <v>40155</v>
      </c>
      <c r="D63" t="s">
        <v>625</v>
      </c>
      <c r="E63" t="str">
        <f>VLOOKUP(C63,'Natural Accounts'!$A$3:$D$250,2,FALSE)</f>
        <v xml:space="preserve">Tuition Professional Health Sciences Resident </v>
      </c>
      <c r="F63" t="str">
        <f t="shared" si="0"/>
        <v xml:space="preserve">40155 Tuition Professional Health Sciences Resident </v>
      </c>
      <c r="G63" t="s">
        <v>0</v>
      </c>
      <c r="H63" t="s">
        <v>17</v>
      </c>
      <c r="I63" s="4">
        <v>0</v>
      </c>
      <c r="J63" s="4">
        <v>0</v>
      </c>
      <c r="K63" s="4">
        <v>0</v>
      </c>
      <c r="L63" s="4">
        <v>0</v>
      </c>
      <c r="M63" s="4">
        <f t="shared" si="1"/>
        <v>0</v>
      </c>
      <c r="N63" s="4">
        <v>0</v>
      </c>
      <c r="O63" s="4">
        <v>0</v>
      </c>
      <c r="P63" s="4">
        <v>0</v>
      </c>
      <c r="Q63" s="4">
        <v>0</v>
      </c>
      <c r="R63" s="4">
        <f t="shared" si="2"/>
        <v>0</v>
      </c>
      <c r="S63" s="4">
        <v>-188743.75</v>
      </c>
      <c r="T63" s="4">
        <v>-5362.5</v>
      </c>
      <c r="U63" s="4">
        <f t="shared" si="3"/>
        <v>-62914.583333333336</v>
      </c>
      <c r="V63" s="4">
        <f t="shared" si="4"/>
        <v>-62914.583333333336</v>
      </c>
      <c r="W63" s="4">
        <f t="shared" si="5"/>
        <v>0</v>
      </c>
      <c r="X63" s="4">
        <f t="shared" si="6"/>
        <v>0</v>
      </c>
      <c r="Y63" s="4">
        <f t="shared" si="7"/>
        <v>0</v>
      </c>
      <c r="Z63" s="4">
        <f t="shared" si="8"/>
        <v>0</v>
      </c>
      <c r="AA63" s="4">
        <f t="shared" si="9"/>
        <v>0</v>
      </c>
    </row>
    <row r="64" spans="1:27" x14ac:dyDescent="0.25">
      <c r="A64" t="s">
        <v>191</v>
      </c>
      <c r="B64" t="s">
        <v>210</v>
      </c>
      <c r="C64">
        <v>40156</v>
      </c>
      <c r="D64" t="s">
        <v>625</v>
      </c>
      <c r="E64" t="str">
        <f>VLOOKUP(C64,'Natural Accounts'!$A$3:$D$250,2,FALSE)</f>
        <v xml:space="preserve">Tuition Professional Health Sciences Non Resident </v>
      </c>
      <c r="F64" t="str">
        <f t="shared" si="0"/>
        <v xml:space="preserve">40156 Tuition Professional Health Sciences Non Resident </v>
      </c>
      <c r="G64" t="s">
        <v>0</v>
      </c>
      <c r="H64" t="s">
        <v>1</v>
      </c>
      <c r="I64" s="4">
        <v>-814128.70000000007</v>
      </c>
      <c r="J64" s="4">
        <v>0</v>
      </c>
      <c r="K64" s="4">
        <v>-818066.65</v>
      </c>
      <c r="L64" s="4">
        <v>-206636</v>
      </c>
      <c r="M64" s="4">
        <f t="shared" si="1"/>
        <v>-1838831.35</v>
      </c>
      <c r="N64" s="4">
        <v>-889679.71</v>
      </c>
      <c r="O64" s="4">
        <v>1133.03</v>
      </c>
      <c r="P64" s="4">
        <v>-842229.21000000008</v>
      </c>
      <c r="Q64" s="4">
        <v>-241268.22</v>
      </c>
      <c r="R64" s="4">
        <f t="shared" si="2"/>
        <v>-1972044.11</v>
      </c>
      <c r="S64" s="4">
        <v>-839780.5</v>
      </c>
      <c r="T64" s="4">
        <v>5284.5</v>
      </c>
      <c r="U64" s="4">
        <f t="shared" si="3"/>
        <v>-847862.97000000009</v>
      </c>
      <c r="V64" s="4">
        <f t="shared" si="4"/>
        <v>-847862.97000000009</v>
      </c>
      <c r="W64" s="4">
        <f t="shared" si="5"/>
        <v>566.51499999999999</v>
      </c>
      <c r="X64" s="4">
        <f t="shared" si="6"/>
        <v>-830147.93</v>
      </c>
      <c r="Y64" s="4">
        <f t="shared" si="7"/>
        <v>-223952.11</v>
      </c>
      <c r="Z64" s="4">
        <f t="shared" si="8"/>
        <v>-1901396.4950000001</v>
      </c>
      <c r="AA64" s="4">
        <f t="shared" si="9"/>
        <v>70647.614999999991</v>
      </c>
    </row>
    <row r="65" spans="1:27" x14ac:dyDescent="0.25">
      <c r="A65" t="s">
        <v>191</v>
      </c>
      <c r="B65" t="s">
        <v>210</v>
      </c>
      <c r="C65">
        <v>40156</v>
      </c>
      <c r="D65" t="s">
        <v>625</v>
      </c>
      <c r="E65" t="str">
        <f>VLOOKUP(C65,'Natural Accounts'!$A$3:$D$250,2,FALSE)</f>
        <v xml:space="preserve">Tuition Professional Health Sciences Non Resident </v>
      </c>
      <c r="F65" t="str">
        <f t="shared" si="0"/>
        <v xml:space="preserve">40156 Tuition Professional Health Sciences Non Resident </v>
      </c>
      <c r="G65" t="s">
        <v>0</v>
      </c>
      <c r="H65" t="s">
        <v>3</v>
      </c>
      <c r="I65" s="4">
        <v>-15100.5</v>
      </c>
      <c r="J65" s="4">
        <v>4950</v>
      </c>
      <c r="K65" s="4">
        <v>-9774</v>
      </c>
      <c r="L65" s="4">
        <v>-3379.5</v>
      </c>
      <c r="M65" s="4">
        <f t="shared" si="1"/>
        <v>-23304</v>
      </c>
      <c r="N65" s="4">
        <v>-14359.25</v>
      </c>
      <c r="O65" s="4">
        <v>6239.71</v>
      </c>
      <c r="P65" s="4">
        <v>-6972.1100000000006</v>
      </c>
      <c r="Q65" s="4">
        <v>-505.7</v>
      </c>
      <c r="R65" s="4">
        <f t="shared" si="2"/>
        <v>-15597.350000000002</v>
      </c>
      <c r="S65" s="4">
        <v>-20578.010000000002</v>
      </c>
      <c r="T65" s="4">
        <v>287.5</v>
      </c>
      <c r="U65" s="4">
        <f t="shared" si="3"/>
        <v>-16679.253333333334</v>
      </c>
      <c r="V65" s="4">
        <f t="shared" si="4"/>
        <v>-16679.253333333334</v>
      </c>
      <c r="W65" s="4">
        <f t="shared" si="5"/>
        <v>5594.8549999999996</v>
      </c>
      <c r="X65" s="4">
        <f t="shared" si="6"/>
        <v>-8373.0550000000003</v>
      </c>
      <c r="Y65" s="4">
        <f t="shared" si="7"/>
        <v>-1942.6</v>
      </c>
      <c r="Z65" s="4">
        <f t="shared" si="8"/>
        <v>-21400.053333333333</v>
      </c>
      <c r="AA65" s="4">
        <f t="shared" si="9"/>
        <v>-5802.7033333333311</v>
      </c>
    </row>
    <row r="66" spans="1:27" x14ac:dyDescent="0.25">
      <c r="A66" t="s">
        <v>191</v>
      </c>
      <c r="B66" t="s">
        <v>210</v>
      </c>
      <c r="C66">
        <v>40156</v>
      </c>
      <c r="D66" t="s">
        <v>625</v>
      </c>
      <c r="E66" t="str">
        <f>VLOOKUP(C66,'Natural Accounts'!$A$3:$D$250,2,FALSE)</f>
        <v xml:space="preserve">Tuition Professional Health Sciences Non Resident </v>
      </c>
      <c r="F66" t="str">
        <f t="shared" si="0"/>
        <v xml:space="preserve">40156 Tuition Professional Health Sciences Non Resident </v>
      </c>
      <c r="G66" t="s">
        <v>0</v>
      </c>
      <c r="H66" t="s">
        <v>12</v>
      </c>
      <c r="I66" s="4">
        <v>-25000.5</v>
      </c>
      <c r="J66" s="4">
        <v>14850</v>
      </c>
      <c r="K66" s="4">
        <v>-9774</v>
      </c>
      <c r="L66" s="4">
        <v>-3379.5</v>
      </c>
      <c r="M66" s="4">
        <f t="shared" si="1"/>
        <v>-23304</v>
      </c>
      <c r="N66" s="4">
        <v>-18071.75</v>
      </c>
      <c r="O66" s="4">
        <v>6239.71</v>
      </c>
      <c r="P66" s="4">
        <v>-30072.11</v>
      </c>
      <c r="Q66" s="4">
        <v>-2155.6999999999998</v>
      </c>
      <c r="R66" s="4">
        <f t="shared" si="2"/>
        <v>-44059.85</v>
      </c>
      <c r="S66" s="4">
        <v>-15253.01</v>
      </c>
      <c r="T66" s="4">
        <v>0</v>
      </c>
      <c r="U66" s="4">
        <f t="shared" si="3"/>
        <v>-19441.753333333334</v>
      </c>
      <c r="V66" s="4">
        <f t="shared" si="4"/>
        <v>-19441.753333333334</v>
      </c>
      <c r="W66" s="4">
        <f t="shared" si="5"/>
        <v>10544.855</v>
      </c>
      <c r="X66" s="4">
        <f t="shared" si="6"/>
        <v>-19923.055</v>
      </c>
      <c r="Y66" s="4">
        <f t="shared" si="7"/>
        <v>-2767.6</v>
      </c>
      <c r="Z66" s="4">
        <f t="shared" si="8"/>
        <v>-31587.553333333333</v>
      </c>
      <c r="AA66" s="4">
        <f t="shared" si="9"/>
        <v>12472.296666666665</v>
      </c>
    </row>
    <row r="67" spans="1:27" x14ac:dyDescent="0.25">
      <c r="A67" t="s">
        <v>191</v>
      </c>
      <c r="B67" t="s">
        <v>210</v>
      </c>
      <c r="C67">
        <v>40156</v>
      </c>
      <c r="D67" t="s">
        <v>625</v>
      </c>
      <c r="E67" t="str">
        <f>VLOOKUP(C67,'Natural Accounts'!$A$3:$D$250,2,FALSE)</f>
        <v xml:space="preserve">Tuition Professional Health Sciences Non Resident </v>
      </c>
      <c r="F67" t="str">
        <f t="shared" ref="F67:F130" si="10">CONCATENATE(C67,D67,E67)</f>
        <v xml:space="preserve">40156 Tuition Professional Health Sciences Non Resident </v>
      </c>
      <c r="G67" t="s">
        <v>0</v>
      </c>
      <c r="H67" t="s">
        <v>14</v>
      </c>
      <c r="I67" s="4">
        <v>-19435</v>
      </c>
      <c r="J67" s="4">
        <v>0</v>
      </c>
      <c r="K67" s="4">
        <v>-10580</v>
      </c>
      <c r="L67" s="4">
        <v>0</v>
      </c>
      <c r="M67" s="4">
        <f t="shared" ref="M67:M130" si="11">SUM(I67:L67)</f>
        <v>-30015</v>
      </c>
      <c r="N67" s="4">
        <v>-16344.41</v>
      </c>
      <c r="O67" s="4">
        <v>0</v>
      </c>
      <c r="P67" s="4">
        <v>-9569.68</v>
      </c>
      <c r="Q67" s="4">
        <v>0</v>
      </c>
      <c r="R67" s="4">
        <f t="shared" ref="R67:R130" si="12">SUM(N67:Q67)</f>
        <v>-25914.09</v>
      </c>
      <c r="S67" s="4">
        <v>-14820</v>
      </c>
      <c r="T67" s="4">
        <v>2340</v>
      </c>
      <c r="U67" s="4">
        <f t="shared" ref="U67:U130" si="13">AVERAGE(I67,N67,S67)</f>
        <v>-16866.47</v>
      </c>
      <c r="V67" s="4">
        <f t="shared" ref="V67:V130" si="14">AVERAGE(I67,N67,S67)</f>
        <v>-16866.47</v>
      </c>
      <c r="W67" s="4">
        <f t="shared" ref="W67:W130" si="15">AVERAGE(J67,O67)</f>
        <v>0</v>
      </c>
      <c r="X67" s="4">
        <f t="shared" ref="X67:X130" si="16">AVERAGE(K67,P67)</f>
        <v>-10074.84</v>
      </c>
      <c r="Y67" s="4">
        <f t="shared" ref="Y67:Y130" si="17">AVERAGE(Q67,L67)</f>
        <v>0</v>
      </c>
      <c r="Z67" s="4">
        <f t="shared" ref="Z67:Z130" si="18">IF(M67&gt;-1,IF(R67&gt;-1,R67,SUM(V67:Y67)),SUM(V67:Y67))</f>
        <v>-26941.31</v>
      </c>
      <c r="AA67" s="4">
        <f t="shared" ref="AA67:AA130" si="19">Z67-R67</f>
        <v>-1027.2200000000012</v>
      </c>
    </row>
    <row r="68" spans="1:27" x14ac:dyDescent="0.25">
      <c r="A68" t="s">
        <v>191</v>
      </c>
      <c r="B68" t="s">
        <v>210</v>
      </c>
      <c r="C68">
        <v>40156</v>
      </c>
      <c r="D68" t="s">
        <v>625</v>
      </c>
      <c r="E68" t="str">
        <f>VLOOKUP(C68,'Natural Accounts'!$A$3:$D$250,2,FALSE)</f>
        <v xml:space="preserve">Tuition Professional Health Sciences Non Resident </v>
      </c>
      <c r="F68" t="str">
        <f t="shared" si="10"/>
        <v xml:space="preserve">40156 Tuition Professional Health Sciences Non Resident </v>
      </c>
      <c r="G68" t="s">
        <v>0</v>
      </c>
      <c r="H68" t="s">
        <v>15</v>
      </c>
      <c r="I68" s="4">
        <v>-7849</v>
      </c>
      <c r="J68" s="4">
        <v>0</v>
      </c>
      <c r="K68" s="4">
        <v>-7432</v>
      </c>
      <c r="L68" s="4">
        <v>-1707</v>
      </c>
      <c r="M68" s="4">
        <f t="shared" si="11"/>
        <v>-16988</v>
      </c>
      <c r="N68" s="4">
        <v>-6790</v>
      </c>
      <c r="O68" s="4">
        <v>1264.58</v>
      </c>
      <c r="P68" s="4">
        <v>-5209.28</v>
      </c>
      <c r="Q68" s="4">
        <v>-2387.6</v>
      </c>
      <c r="R68" s="4">
        <f t="shared" si="12"/>
        <v>-13122.300000000001</v>
      </c>
      <c r="S68" s="4">
        <v>-8088.9800000000005</v>
      </c>
      <c r="T68" s="4">
        <v>0</v>
      </c>
      <c r="U68" s="4">
        <f t="shared" si="13"/>
        <v>-7575.9933333333329</v>
      </c>
      <c r="V68" s="4">
        <f t="shared" si="14"/>
        <v>-7575.9933333333329</v>
      </c>
      <c r="W68" s="4">
        <f t="shared" si="15"/>
        <v>632.29</v>
      </c>
      <c r="X68" s="4">
        <f t="shared" si="16"/>
        <v>-6320.6399999999994</v>
      </c>
      <c r="Y68" s="4">
        <f t="shared" si="17"/>
        <v>-2047.3</v>
      </c>
      <c r="Z68" s="4">
        <f t="shared" si="18"/>
        <v>-15311.643333333332</v>
      </c>
      <c r="AA68" s="4">
        <f t="shared" si="19"/>
        <v>-2189.3433333333305</v>
      </c>
    </row>
    <row r="69" spans="1:27" x14ac:dyDescent="0.25">
      <c r="A69" t="s">
        <v>191</v>
      </c>
      <c r="B69" t="s">
        <v>210</v>
      </c>
      <c r="C69">
        <v>40156</v>
      </c>
      <c r="D69" t="s">
        <v>625</v>
      </c>
      <c r="E69" t="str">
        <f>VLOOKUP(C69,'Natural Accounts'!$A$3:$D$250,2,FALSE)</f>
        <v xml:space="preserve">Tuition Professional Health Sciences Non Resident </v>
      </c>
      <c r="F69" t="str">
        <f t="shared" si="10"/>
        <v xml:space="preserve">40156 Tuition Professional Health Sciences Non Resident </v>
      </c>
      <c r="G69" t="s">
        <v>0</v>
      </c>
      <c r="H69" t="s">
        <v>16</v>
      </c>
      <c r="I69" s="4">
        <v>-310618.3</v>
      </c>
      <c r="J69" s="4">
        <v>0</v>
      </c>
      <c r="K69" s="4">
        <v>-333472.84999999998</v>
      </c>
      <c r="L69" s="4">
        <v>-91052</v>
      </c>
      <c r="M69" s="4">
        <f t="shared" si="11"/>
        <v>-735143.14999999991</v>
      </c>
      <c r="N69" s="4">
        <v>-350354.88</v>
      </c>
      <c r="O69" s="4">
        <v>527.47</v>
      </c>
      <c r="P69" s="4">
        <v>-328333.11</v>
      </c>
      <c r="Q69" s="4">
        <v>-101757.78</v>
      </c>
      <c r="R69" s="4">
        <f t="shared" si="12"/>
        <v>-779918.3</v>
      </c>
      <c r="S69" s="4">
        <v>-314525.5</v>
      </c>
      <c r="T69" s="4">
        <v>0</v>
      </c>
      <c r="U69" s="4">
        <f t="shared" si="13"/>
        <v>-325166.22666666663</v>
      </c>
      <c r="V69" s="4">
        <f t="shared" si="14"/>
        <v>-325166.22666666663</v>
      </c>
      <c r="W69" s="4">
        <f t="shared" si="15"/>
        <v>263.73500000000001</v>
      </c>
      <c r="X69" s="4">
        <f t="shared" si="16"/>
        <v>-330902.98</v>
      </c>
      <c r="Y69" s="4">
        <f t="shared" si="17"/>
        <v>-96404.89</v>
      </c>
      <c r="Z69" s="4">
        <f t="shared" si="18"/>
        <v>-752210.36166666669</v>
      </c>
      <c r="AA69" s="4">
        <f t="shared" si="19"/>
        <v>27707.938333333354</v>
      </c>
    </row>
    <row r="70" spans="1:27" x14ac:dyDescent="0.25">
      <c r="A70" t="s">
        <v>191</v>
      </c>
      <c r="B70" t="s">
        <v>210</v>
      </c>
      <c r="C70">
        <v>40156</v>
      </c>
      <c r="D70" t="s">
        <v>625</v>
      </c>
      <c r="E70" t="str">
        <f>VLOOKUP(C70,'Natural Accounts'!$A$3:$D$250,2,FALSE)</f>
        <v xml:space="preserve">Tuition Professional Health Sciences Non Resident </v>
      </c>
      <c r="F70" t="str">
        <f t="shared" si="10"/>
        <v xml:space="preserve">40156 Tuition Professional Health Sciences Non Resident </v>
      </c>
      <c r="G70" t="s">
        <v>0</v>
      </c>
      <c r="H70" t="s">
        <v>17</v>
      </c>
      <c r="I70" s="4">
        <v>0</v>
      </c>
      <c r="J70" s="4">
        <v>0</v>
      </c>
      <c r="K70" s="4">
        <v>0</v>
      </c>
      <c r="L70" s="4">
        <v>0</v>
      </c>
      <c r="M70" s="4">
        <f t="shared" si="11"/>
        <v>0</v>
      </c>
      <c r="N70" s="4">
        <v>0</v>
      </c>
      <c r="O70" s="4">
        <v>0</v>
      </c>
      <c r="P70" s="4">
        <v>0</v>
      </c>
      <c r="Q70" s="4">
        <v>0</v>
      </c>
      <c r="R70" s="4">
        <f t="shared" si="12"/>
        <v>0</v>
      </c>
      <c r="S70" s="4">
        <v>-22387.5</v>
      </c>
      <c r="T70" s="4">
        <v>862.5</v>
      </c>
      <c r="U70" s="4">
        <f t="shared" si="13"/>
        <v>-7462.5</v>
      </c>
      <c r="V70" s="4">
        <f t="shared" si="14"/>
        <v>-7462.5</v>
      </c>
      <c r="W70" s="4">
        <f t="shared" si="15"/>
        <v>0</v>
      </c>
      <c r="X70" s="4">
        <f t="shared" si="16"/>
        <v>0</v>
      </c>
      <c r="Y70" s="4">
        <f t="shared" si="17"/>
        <v>0</v>
      </c>
      <c r="Z70" s="4">
        <f t="shared" si="18"/>
        <v>0</v>
      </c>
      <c r="AA70" s="4">
        <f t="shared" si="19"/>
        <v>0</v>
      </c>
    </row>
    <row r="71" spans="1:27" x14ac:dyDescent="0.25">
      <c r="A71" t="s">
        <v>191</v>
      </c>
      <c r="B71" t="s">
        <v>210</v>
      </c>
      <c r="C71">
        <v>40157</v>
      </c>
      <c r="D71" t="s">
        <v>625</v>
      </c>
      <c r="E71" t="str">
        <f>VLOOKUP(C71,'Natural Accounts'!$A$3:$D$250,2,FALSE)</f>
        <v xml:space="preserve">Tuition Professional Distance Resident </v>
      </c>
      <c r="F71" t="str">
        <f t="shared" si="10"/>
        <v xml:space="preserve">40157 Tuition Professional Distance Resident </v>
      </c>
      <c r="G71" t="s">
        <v>0</v>
      </c>
      <c r="H71" t="s">
        <v>3</v>
      </c>
      <c r="I71" s="4">
        <v>-114238.12</v>
      </c>
      <c r="J71" s="4">
        <v>3262.5</v>
      </c>
      <c r="K71" s="4">
        <v>-97425</v>
      </c>
      <c r="L71" s="4">
        <v>-49500</v>
      </c>
      <c r="M71" s="4">
        <f t="shared" si="11"/>
        <v>-257900.62</v>
      </c>
      <c r="N71" s="4">
        <v>-90380.45</v>
      </c>
      <c r="O71" s="4">
        <v>1205.6400000000001</v>
      </c>
      <c r="P71" s="4">
        <v>-81794.400000000009</v>
      </c>
      <c r="Q71" s="4">
        <v>-37824.000000000007</v>
      </c>
      <c r="R71" s="4">
        <f t="shared" si="12"/>
        <v>-208793.21000000002</v>
      </c>
      <c r="S71" s="4">
        <v>-89812.2</v>
      </c>
      <c r="T71" s="4">
        <v>744.3</v>
      </c>
      <c r="U71" s="4">
        <f t="shared" si="13"/>
        <v>-98143.590000000011</v>
      </c>
      <c r="V71" s="4">
        <f t="shared" si="14"/>
        <v>-98143.590000000011</v>
      </c>
      <c r="W71" s="4">
        <f t="shared" si="15"/>
        <v>2234.0700000000002</v>
      </c>
      <c r="X71" s="4">
        <f t="shared" si="16"/>
        <v>-89609.700000000012</v>
      </c>
      <c r="Y71" s="4">
        <f t="shared" si="17"/>
        <v>-43662</v>
      </c>
      <c r="Z71" s="4">
        <f t="shared" si="18"/>
        <v>-229181.22000000003</v>
      </c>
      <c r="AA71" s="4">
        <f t="shared" si="19"/>
        <v>-20388.010000000009</v>
      </c>
    </row>
    <row r="72" spans="1:27" x14ac:dyDescent="0.25">
      <c r="A72" t="s">
        <v>191</v>
      </c>
      <c r="B72" t="s">
        <v>210</v>
      </c>
      <c r="C72">
        <v>40157</v>
      </c>
      <c r="D72" t="s">
        <v>625</v>
      </c>
      <c r="E72" t="str">
        <f>VLOOKUP(C72,'Natural Accounts'!$A$3:$D$250,2,FALSE)</f>
        <v xml:space="preserve">Tuition Professional Distance Resident </v>
      </c>
      <c r="F72" t="str">
        <f t="shared" si="10"/>
        <v xml:space="preserve">40157 Tuition Professional Distance Resident </v>
      </c>
      <c r="G72" t="s">
        <v>0</v>
      </c>
      <c r="H72" t="s">
        <v>9</v>
      </c>
      <c r="I72" s="4">
        <v>-342714.38</v>
      </c>
      <c r="J72" s="4">
        <v>9787.5</v>
      </c>
      <c r="K72" s="4">
        <v>-292275</v>
      </c>
      <c r="L72" s="4">
        <v>-148500</v>
      </c>
      <c r="M72" s="4">
        <f t="shared" si="11"/>
        <v>-773701.88</v>
      </c>
      <c r="N72" s="4">
        <v>-360339.79</v>
      </c>
      <c r="O72" s="4">
        <v>4822.5600000000004</v>
      </c>
      <c r="P72" s="4">
        <v>-327177.60000000003</v>
      </c>
      <c r="Q72" s="4">
        <v>-151296.00000000003</v>
      </c>
      <c r="R72" s="4">
        <f t="shared" si="12"/>
        <v>-833990.83000000007</v>
      </c>
      <c r="S72" s="4">
        <v>-359248.8</v>
      </c>
      <c r="T72" s="4">
        <v>2977.2</v>
      </c>
      <c r="U72" s="4">
        <f t="shared" si="13"/>
        <v>-354100.99</v>
      </c>
      <c r="V72" s="4">
        <f t="shared" si="14"/>
        <v>-354100.99</v>
      </c>
      <c r="W72" s="4">
        <f t="shared" si="15"/>
        <v>7305.0300000000007</v>
      </c>
      <c r="X72" s="4">
        <f t="shared" si="16"/>
        <v>-309726.30000000005</v>
      </c>
      <c r="Y72" s="4">
        <f t="shared" si="17"/>
        <v>-149898</v>
      </c>
      <c r="Z72" s="4">
        <f t="shared" si="18"/>
        <v>-806420.26</v>
      </c>
      <c r="AA72" s="4">
        <f t="shared" si="19"/>
        <v>27570.570000000065</v>
      </c>
    </row>
    <row r="73" spans="1:27" x14ac:dyDescent="0.25">
      <c r="A73" t="s">
        <v>191</v>
      </c>
      <c r="B73" t="s">
        <v>210</v>
      </c>
      <c r="C73">
        <v>40203</v>
      </c>
      <c r="D73" t="s">
        <v>625</v>
      </c>
      <c r="E73" t="str">
        <f>VLOOKUP(C73,'Natural Accounts'!$A$3:$D$250,2,FALSE)</f>
        <v xml:space="preserve">Tuition Conversion </v>
      </c>
      <c r="F73" t="str">
        <f t="shared" si="10"/>
        <v xml:space="preserve">40203 Tuition Conversion </v>
      </c>
      <c r="G73" t="s">
        <v>0</v>
      </c>
      <c r="H73" t="s">
        <v>1</v>
      </c>
      <c r="I73" s="4">
        <v>-16588.700000000004</v>
      </c>
      <c r="J73" s="4">
        <v>-46792.38</v>
      </c>
      <c r="K73" s="4">
        <v>-2160</v>
      </c>
      <c r="L73" s="4">
        <v>3992</v>
      </c>
      <c r="M73" s="4">
        <f t="shared" si="11"/>
        <v>-61549.08</v>
      </c>
      <c r="N73" s="4">
        <v>-2118.6999999999998</v>
      </c>
      <c r="O73" s="4">
        <v>-100</v>
      </c>
      <c r="P73" s="4">
        <v>-57156.959999999999</v>
      </c>
      <c r="Q73" s="4">
        <v>-2704.12</v>
      </c>
      <c r="R73" s="4">
        <f t="shared" si="12"/>
        <v>-62079.78</v>
      </c>
      <c r="S73" s="4">
        <v>-54.66</v>
      </c>
      <c r="T73" s="4">
        <v>0</v>
      </c>
      <c r="U73" s="4">
        <f t="shared" si="13"/>
        <v>-6254.0200000000013</v>
      </c>
      <c r="V73" s="4">
        <f t="shared" si="14"/>
        <v>-6254.0200000000013</v>
      </c>
      <c r="W73" s="4">
        <f t="shared" si="15"/>
        <v>-23446.19</v>
      </c>
      <c r="X73" s="4">
        <f t="shared" si="16"/>
        <v>-29658.48</v>
      </c>
      <c r="Y73" s="4">
        <f t="shared" si="17"/>
        <v>643.94000000000005</v>
      </c>
      <c r="Z73" s="4">
        <f t="shared" si="18"/>
        <v>-58714.75</v>
      </c>
      <c r="AA73" s="4">
        <f t="shared" si="19"/>
        <v>3365.0299999999988</v>
      </c>
    </row>
    <row r="74" spans="1:27" x14ac:dyDescent="0.25">
      <c r="A74" t="s">
        <v>191</v>
      </c>
      <c r="B74" t="s">
        <v>210</v>
      </c>
      <c r="C74">
        <v>40203</v>
      </c>
      <c r="D74" t="s">
        <v>625</v>
      </c>
      <c r="E74" t="str">
        <f>VLOOKUP(C74,'Natural Accounts'!$A$3:$D$250,2,FALSE)</f>
        <v xml:space="preserve">Tuition Conversion </v>
      </c>
      <c r="F74" t="str">
        <f t="shared" si="10"/>
        <v xml:space="preserve">40203 Tuition Conversion </v>
      </c>
      <c r="G74" t="s">
        <v>0</v>
      </c>
      <c r="H74" t="s">
        <v>3</v>
      </c>
      <c r="I74" s="4">
        <v>22797.14</v>
      </c>
      <c r="J74" s="4">
        <v>1147</v>
      </c>
      <c r="K74" s="4">
        <v>186</v>
      </c>
      <c r="L74" s="4">
        <v>-53632.5</v>
      </c>
      <c r="M74" s="4">
        <f t="shared" si="11"/>
        <v>-29502.36</v>
      </c>
      <c r="N74" s="4">
        <v>236.25</v>
      </c>
      <c r="O74" s="4">
        <v>0</v>
      </c>
      <c r="P74" s="4">
        <v>0</v>
      </c>
      <c r="Q74" s="4">
        <v>0</v>
      </c>
      <c r="R74" s="4">
        <f t="shared" si="12"/>
        <v>236.25</v>
      </c>
      <c r="S74" s="4">
        <v>0</v>
      </c>
      <c r="T74" s="4">
        <v>0</v>
      </c>
      <c r="U74" s="4">
        <f t="shared" si="13"/>
        <v>7677.7966666666662</v>
      </c>
      <c r="V74" s="4">
        <f t="shared" si="14"/>
        <v>7677.7966666666662</v>
      </c>
      <c r="W74" s="4">
        <f t="shared" si="15"/>
        <v>573.5</v>
      </c>
      <c r="X74" s="4">
        <f t="shared" si="16"/>
        <v>93</v>
      </c>
      <c r="Y74" s="4">
        <f t="shared" si="17"/>
        <v>-26816.25</v>
      </c>
      <c r="Z74" s="4">
        <f t="shared" si="18"/>
        <v>-18471.953333333335</v>
      </c>
      <c r="AA74" s="4">
        <f t="shared" si="19"/>
        <v>-18708.203333333335</v>
      </c>
    </row>
    <row r="75" spans="1:27" x14ac:dyDescent="0.25">
      <c r="A75" t="s">
        <v>191</v>
      </c>
      <c r="B75" t="s">
        <v>210</v>
      </c>
      <c r="C75">
        <v>40203</v>
      </c>
      <c r="D75" t="s">
        <v>625</v>
      </c>
      <c r="E75" t="str">
        <f>VLOOKUP(C75,'Natural Accounts'!$A$3:$D$250,2,FALSE)</f>
        <v xml:space="preserve">Tuition Conversion </v>
      </c>
      <c r="F75" t="str">
        <f t="shared" si="10"/>
        <v xml:space="preserve">40203 Tuition Conversion </v>
      </c>
      <c r="G75" t="s">
        <v>0</v>
      </c>
      <c r="H75" t="s">
        <v>18</v>
      </c>
      <c r="I75" s="4">
        <v>-33622</v>
      </c>
      <c r="J75" s="4">
        <v>0</v>
      </c>
      <c r="K75" s="4">
        <v>-38650</v>
      </c>
      <c r="L75" s="4">
        <v>-1525</v>
      </c>
      <c r="M75" s="4">
        <f t="shared" si="11"/>
        <v>-73797</v>
      </c>
      <c r="N75" s="4">
        <v>-34350</v>
      </c>
      <c r="O75" s="4">
        <v>-100</v>
      </c>
      <c r="P75" s="4">
        <v>-33950</v>
      </c>
      <c r="Q75" s="4">
        <v>0</v>
      </c>
      <c r="R75" s="4">
        <f t="shared" si="12"/>
        <v>-68400</v>
      </c>
      <c r="S75" s="4">
        <v>-50</v>
      </c>
      <c r="T75" s="4">
        <v>0</v>
      </c>
      <c r="U75" s="4">
        <f t="shared" si="13"/>
        <v>-22674</v>
      </c>
      <c r="V75" s="4">
        <f t="shared" si="14"/>
        <v>-22674</v>
      </c>
      <c r="W75" s="4">
        <f t="shared" si="15"/>
        <v>-50</v>
      </c>
      <c r="X75" s="4">
        <f t="shared" si="16"/>
        <v>-36300</v>
      </c>
      <c r="Y75" s="4">
        <f t="shared" si="17"/>
        <v>-762.5</v>
      </c>
      <c r="Z75" s="4">
        <f t="shared" si="18"/>
        <v>-59786.5</v>
      </c>
      <c r="AA75" s="4">
        <f t="shared" si="19"/>
        <v>8613.5</v>
      </c>
    </row>
    <row r="76" spans="1:27" x14ac:dyDescent="0.25">
      <c r="A76" t="s">
        <v>191</v>
      </c>
      <c r="B76" t="s">
        <v>210</v>
      </c>
      <c r="C76">
        <v>40203</v>
      </c>
      <c r="D76" t="s">
        <v>625</v>
      </c>
      <c r="E76" t="str">
        <f>VLOOKUP(C76,'Natural Accounts'!$A$3:$D$250,2,FALSE)</f>
        <v xml:space="preserve">Tuition Conversion </v>
      </c>
      <c r="F76" t="str">
        <f t="shared" si="10"/>
        <v xml:space="preserve">40203 Tuition Conversion </v>
      </c>
      <c r="G76" t="s">
        <v>0</v>
      </c>
      <c r="H76" t="s">
        <v>5</v>
      </c>
      <c r="I76" s="4">
        <v>508.5</v>
      </c>
      <c r="J76" s="4">
        <v>0</v>
      </c>
      <c r="K76" s="4">
        <v>0</v>
      </c>
      <c r="L76" s="4">
        <v>0</v>
      </c>
      <c r="M76" s="4">
        <f t="shared" si="11"/>
        <v>508.5</v>
      </c>
      <c r="N76" s="4">
        <v>0</v>
      </c>
      <c r="O76" s="4">
        <v>0</v>
      </c>
      <c r="P76" s="4">
        <v>0</v>
      </c>
      <c r="Q76" s="4">
        <v>0</v>
      </c>
      <c r="R76" s="4">
        <f t="shared" si="12"/>
        <v>0</v>
      </c>
      <c r="S76" s="4">
        <v>0</v>
      </c>
      <c r="T76" s="4">
        <v>0</v>
      </c>
      <c r="U76" s="4">
        <f t="shared" si="13"/>
        <v>169.5</v>
      </c>
      <c r="V76" s="4">
        <f t="shared" si="14"/>
        <v>169.5</v>
      </c>
      <c r="W76" s="4">
        <f t="shared" si="15"/>
        <v>0</v>
      </c>
      <c r="X76" s="4">
        <f t="shared" si="16"/>
        <v>0</v>
      </c>
      <c r="Y76" s="4">
        <f t="shared" si="17"/>
        <v>0</v>
      </c>
      <c r="Z76" s="4">
        <f t="shared" si="18"/>
        <v>0</v>
      </c>
      <c r="AA76" s="4">
        <f t="shared" si="19"/>
        <v>0</v>
      </c>
    </row>
    <row r="77" spans="1:27" x14ac:dyDescent="0.25">
      <c r="A77" t="s">
        <v>191</v>
      </c>
      <c r="B77" t="s">
        <v>210</v>
      </c>
      <c r="C77">
        <v>40203</v>
      </c>
      <c r="D77" t="s">
        <v>625</v>
      </c>
      <c r="E77" t="str">
        <f>VLOOKUP(C77,'Natural Accounts'!$A$3:$D$250,2,FALSE)</f>
        <v xml:space="preserve">Tuition Conversion </v>
      </c>
      <c r="F77" t="str">
        <f t="shared" si="10"/>
        <v xml:space="preserve">40203 Tuition Conversion </v>
      </c>
      <c r="G77" t="s">
        <v>0</v>
      </c>
      <c r="H77" t="s">
        <v>6</v>
      </c>
      <c r="I77" s="4">
        <v>-2077</v>
      </c>
      <c r="J77" s="4">
        <v>0</v>
      </c>
      <c r="K77" s="4">
        <v>0</v>
      </c>
      <c r="L77" s="4">
        <v>0</v>
      </c>
      <c r="M77" s="4">
        <f t="shared" si="11"/>
        <v>-2077</v>
      </c>
      <c r="N77" s="4">
        <v>0</v>
      </c>
      <c r="O77" s="4">
        <v>0</v>
      </c>
      <c r="P77" s="4">
        <v>0</v>
      </c>
      <c r="Q77" s="4">
        <v>0</v>
      </c>
      <c r="R77" s="4">
        <f t="shared" si="12"/>
        <v>0</v>
      </c>
      <c r="S77" s="4">
        <v>0</v>
      </c>
      <c r="T77" s="4">
        <v>0</v>
      </c>
      <c r="U77" s="4">
        <f t="shared" si="13"/>
        <v>-692.33333333333337</v>
      </c>
      <c r="V77" s="4">
        <f t="shared" si="14"/>
        <v>-692.33333333333337</v>
      </c>
      <c r="W77" s="4">
        <f t="shared" si="15"/>
        <v>0</v>
      </c>
      <c r="X77" s="4">
        <f t="shared" si="16"/>
        <v>0</v>
      </c>
      <c r="Y77" s="4">
        <f t="shared" si="17"/>
        <v>0</v>
      </c>
      <c r="Z77" s="4">
        <f t="shared" si="18"/>
        <v>-692.33333333333337</v>
      </c>
      <c r="AA77" s="4">
        <f t="shared" si="19"/>
        <v>-692.33333333333337</v>
      </c>
    </row>
    <row r="78" spans="1:27" x14ac:dyDescent="0.25">
      <c r="A78" t="s">
        <v>191</v>
      </c>
      <c r="B78" t="s">
        <v>210</v>
      </c>
      <c r="C78">
        <v>40203</v>
      </c>
      <c r="D78" t="s">
        <v>625</v>
      </c>
      <c r="E78" t="str">
        <f>VLOOKUP(C78,'Natural Accounts'!$A$3:$D$250,2,FALSE)</f>
        <v xml:space="preserve">Tuition Conversion </v>
      </c>
      <c r="F78" t="str">
        <f t="shared" si="10"/>
        <v xml:space="preserve">40203 Tuition Conversion </v>
      </c>
      <c r="G78" t="s">
        <v>0</v>
      </c>
      <c r="H78" t="s">
        <v>7</v>
      </c>
      <c r="I78" s="4">
        <v>1050</v>
      </c>
      <c r="J78" s="4">
        <v>0</v>
      </c>
      <c r="K78" s="4">
        <v>0</v>
      </c>
      <c r="L78" s="4">
        <v>0</v>
      </c>
      <c r="M78" s="4">
        <f t="shared" si="11"/>
        <v>1050</v>
      </c>
      <c r="N78" s="4">
        <v>0</v>
      </c>
      <c r="O78" s="4">
        <v>0</v>
      </c>
      <c r="P78" s="4">
        <v>0</v>
      </c>
      <c r="Q78" s="4">
        <v>0</v>
      </c>
      <c r="R78" s="4">
        <f t="shared" si="12"/>
        <v>0</v>
      </c>
      <c r="S78" s="4">
        <v>0</v>
      </c>
      <c r="T78" s="4">
        <v>0</v>
      </c>
      <c r="U78" s="4">
        <f t="shared" si="13"/>
        <v>350</v>
      </c>
      <c r="V78" s="4">
        <f t="shared" si="14"/>
        <v>350</v>
      </c>
      <c r="W78" s="4">
        <f t="shared" si="15"/>
        <v>0</v>
      </c>
      <c r="X78" s="4">
        <f t="shared" si="16"/>
        <v>0</v>
      </c>
      <c r="Y78" s="4">
        <f t="shared" si="17"/>
        <v>0</v>
      </c>
      <c r="Z78" s="4">
        <f t="shared" si="18"/>
        <v>0</v>
      </c>
      <c r="AA78" s="4">
        <f t="shared" si="19"/>
        <v>0</v>
      </c>
    </row>
    <row r="79" spans="1:27" x14ac:dyDescent="0.25">
      <c r="A79" t="s">
        <v>191</v>
      </c>
      <c r="B79" t="s">
        <v>210</v>
      </c>
      <c r="C79">
        <v>40203</v>
      </c>
      <c r="D79" t="s">
        <v>625</v>
      </c>
      <c r="E79" t="str">
        <f>VLOOKUP(C79,'Natural Accounts'!$A$3:$D$250,2,FALSE)</f>
        <v xml:space="preserve">Tuition Conversion </v>
      </c>
      <c r="F79" t="str">
        <f t="shared" si="10"/>
        <v xml:space="preserve">40203 Tuition Conversion </v>
      </c>
      <c r="G79" t="s">
        <v>0</v>
      </c>
      <c r="H79" t="s">
        <v>8</v>
      </c>
      <c r="I79" s="4">
        <v>17926.37</v>
      </c>
      <c r="J79" s="4">
        <v>1023</v>
      </c>
      <c r="K79" s="4">
        <v>186</v>
      </c>
      <c r="L79" s="4">
        <v>0</v>
      </c>
      <c r="M79" s="4">
        <f t="shared" si="11"/>
        <v>19135.37</v>
      </c>
      <c r="N79" s="4">
        <v>0</v>
      </c>
      <c r="O79" s="4">
        <v>0</v>
      </c>
      <c r="P79" s="4">
        <v>0</v>
      </c>
      <c r="Q79" s="4">
        <v>0</v>
      </c>
      <c r="R79" s="4">
        <f t="shared" si="12"/>
        <v>0</v>
      </c>
      <c r="S79" s="4">
        <v>0</v>
      </c>
      <c r="T79" s="4">
        <v>0</v>
      </c>
      <c r="U79" s="4">
        <f t="shared" si="13"/>
        <v>5975.456666666666</v>
      </c>
      <c r="V79" s="4">
        <f t="shared" si="14"/>
        <v>5975.456666666666</v>
      </c>
      <c r="W79" s="4">
        <f t="shared" si="15"/>
        <v>511.5</v>
      </c>
      <c r="X79" s="4">
        <f t="shared" si="16"/>
        <v>93</v>
      </c>
      <c r="Y79" s="4">
        <f t="shared" si="17"/>
        <v>0</v>
      </c>
      <c r="Z79" s="4">
        <f t="shared" si="18"/>
        <v>0</v>
      </c>
      <c r="AA79" s="4">
        <f t="shared" si="19"/>
        <v>0</v>
      </c>
    </row>
    <row r="80" spans="1:27" x14ac:dyDescent="0.25">
      <c r="A80" t="s">
        <v>191</v>
      </c>
      <c r="B80" t="s">
        <v>210</v>
      </c>
      <c r="C80">
        <v>40203</v>
      </c>
      <c r="D80" t="s">
        <v>625</v>
      </c>
      <c r="E80" t="str">
        <f>VLOOKUP(C80,'Natural Accounts'!$A$3:$D$250,2,FALSE)</f>
        <v xml:space="preserve">Tuition Conversion </v>
      </c>
      <c r="F80" t="str">
        <f t="shared" si="10"/>
        <v xml:space="preserve">40203 Tuition Conversion </v>
      </c>
      <c r="G80" t="s">
        <v>0</v>
      </c>
      <c r="H80" t="s">
        <v>9</v>
      </c>
      <c r="I80" s="4">
        <v>7390.1299999999992</v>
      </c>
      <c r="J80" s="4">
        <v>0</v>
      </c>
      <c r="K80" s="4">
        <v>0</v>
      </c>
      <c r="L80" s="4">
        <v>0</v>
      </c>
      <c r="M80" s="4">
        <f t="shared" si="11"/>
        <v>7390.1299999999992</v>
      </c>
      <c r="N80" s="4">
        <v>708.75</v>
      </c>
      <c r="O80" s="4">
        <v>0</v>
      </c>
      <c r="P80" s="4">
        <v>0</v>
      </c>
      <c r="Q80" s="4">
        <v>0</v>
      </c>
      <c r="R80" s="4">
        <f t="shared" si="12"/>
        <v>708.75</v>
      </c>
      <c r="S80" s="4">
        <v>0</v>
      </c>
      <c r="T80" s="4">
        <v>0</v>
      </c>
      <c r="U80" s="4">
        <f t="shared" si="13"/>
        <v>2699.6266666666666</v>
      </c>
      <c r="V80" s="4">
        <f t="shared" si="14"/>
        <v>2699.6266666666666</v>
      </c>
      <c r="W80" s="4">
        <f t="shared" si="15"/>
        <v>0</v>
      </c>
      <c r="X80" s="4">
        <f t="shared" si="16"/>
        <v>0</v>
      </c>
      <c r="Y80" s="4">
        <f t="shared" si="17"/>
        <v>0</v>
      </c>
      <c r="Z80" s="4">
        <f t="shared" si="18"/>
        <v>708.75</v>
      </c>
      <c r="AA80" s="4">
        <f t="shared" si="19"/>
        <v>0</v>
      </c>
    </row>
    <row r="81" spans="1:27" x14ac:dyDescent="0.25">
      <c r="A81" t="s">
        <v>191</v>
      </c>
      <c r="B81" t="s">
        <v>210</v>
      </c>
      <c r="C81">
        <v>40203</v>
      </c>
      <c r="D81" t="s">
        <v>625</v>
      </c>
      <c r="E81" t="str">
        <f>VLOOKUP(C81,'Natural Accounts'!$A$3:$D$250,2,FALSE)</f>
        <v xml:space="preserve">Tuition Conversion </v>
      </c>
      <c r="F81" t="str">
        <f t="shared" si="10"/>
        <v xml:space="preserve">40203 Tuition Conversion </v>
      </c>
      <c r="G81" t="s">
        <v>0</v>
      </c>
      <c r="H81" t="s">
        <v>10</v>
      </c>
      <c r="I81" s="4">
        <v>2152.48</v>
      </c>
      <c r="J81" s="4">
        <v>0</v>
      </c>
      <c r="K81" s="4">
        <v>0</v>
      </c>
      <c r="L81" s="4">
        <v>0</v>
      </c>
      <c r="M81" s="4">
        <f t="shared" si="11"/>
        <v>2152.48</v>
      </c>
      <c r="N81" s="4">
        <v>0</v>
      </c>
      <c r="O81" s="4">
        <v>0</v>
      </c>
      <c r="P81" s="4">
        <v>0</v>
      </c>
      <c r="Q81" s="4">
        <v>0</v>
      </c>
      <c r="R81" s="4">
        <f t="shared" si="12"/>
        <v>0</v>
      </c>
      <c r="S81" s="4">
        <v>0</v>
      </c>
      <c r="T81" s="4">
        <v>0</v>
      </c>
      <c r="U81" s="4">
        <f t="shared" si="13"/>
        <v>717.49333333333334</v>
      </c>
      <c r="V81" s="4">
        <f t="shared" si="14"/>
        <v>717.49333333333334</v>
      </c>
      <c r="W81" s="4">
        <f t="shared" si="15"/>
        <v>0</v>
      </c>
      <c r="X81" s="4">
        <f t="shared" si="16"/>
        <v>0</v>
      </c>
      <c r="Y81" s="4">
        <f t="shared" si="17"/>
        <v>0</v>
      </c>
      <c r="Z81" s="4">
        <f t="shared" si="18"/>
        <v>0</v>
      </c>
      <c r="AA81" s="4">
        <f t="shared" si="19"/>
        <v>0</v>
      </c>
    </row>
    <row r="82" spans="1:27" x14ac:dyDescent="0.25">
      <c r="A82" t="s">
        <v>191</v>
      </c>
      <c r="B82" t="s">
        <v>210</v>
      </c>
      <c r="C82">
        <v>40203</v>
      </c>
      <c r="D82" t="s">
        <v>625</v>
      </c>
      <c r="E82" t="str">
        <f>VLOOKUP(C82,'Natural Accounts'!$A$3:$D$250,2,FALSE)</f>
        <v xml:space="preserve">Tuition Conversion </v>
      </c>
      <c r="F82" t="str">
        <f t="shared" si="10"/>
        <v xml:space="preserve">40203 Tuition Conversion </v>
      </c>
      <c r="G82" t="s">
        <v>0</v>
      </c>
      <c r="H82" t="s">
        <v>11</v>
      </c>
      <c r="I82" s="4">
        <v>0</v>
      </c>
      <c r="J82" s="4">
        <v>0</v>
      </c>
      <c r="K82" s="4">
        <v>0</v>
      </c>
      <c r="L82" s="4">
        <v>-31567.5</v>
      </c>
      <c r="M82" s="4">
        <f t="shared" si="11"/>
        <v>-31567.5</v>
      </c>
      <c r="N82" s="4">
        <v>0</v>
      </c>
      <c r="O82" s="4">
        <v>0</v>
      </c>
      <c r="P82" s="4">
        <v>0</v>
      </c>
      <c r="Q82" s="4">
        <v>0</v>
      </c>
      <c r="R82" s="4">
        <f t="shared" si="12"/>
        <v>0</v>
      </c>
      <c r="S82" s="4">
        <v>0</v>
      </c>
      <c r="T82" s="4">
        <v>0</v>
      </c>
      <c r="U82" s="4">
        <f t="shared" si="13"/>
        <v>0</v>
      </c>
      <c r="V82" s="4">
        <f t="shared" si="14"/>
        <v>0</v>
      </c>
      <c r="W82" s="4">
        <f t="shared" si="15"/>
        <v>0</v>
      </c>
      <c r="X82" s="4">
        <f t="shared" si="16"/>
        <v>0</v>
      </c>
      <c r="Y82" s="4">
        <f t="shared" si="17"/>
        <v>-15783.75</v>
      </c>
      <c r="Z82" s="4">
        <f t="shared" si="18"/>
        <v>-15783.75</v>
      </c>
      <c r="AA82" s="4">
        <f t="shared" si="19"/>
        <v>-15783.75</v>
      </c>
    </row>
    <row r="83" spans="1:27" x14ac:dyDescent="0.25">
      <c r="A83" t="s">
        <v>191</v>
      </c>
      <c r="B83" t="s">
        <v>210</v>
      </c>
      <c r="C83">
        <v>40203</v>
      </c>
      <c r="D83" t="s">
        <v>625</v>
      </c>
      <c r="E83" t="str">
        <f>VLOOKUP(C83,'Natural Accounts'!$A$3:$D$250,2,FALSE)</f>
        <v xml:space="preserve">Tuition Conversion </v>
      </c>
      <c r="F83" t="str">
        <f t="shared" si="10"/>
        <v xml:space="preserve">40203 Tuition Conversion </v>
      </c>
      <c r="G83" t="s">
        <v>0</v>
      </c>
      <c r="H83" t="s">
        <v>12</v>
      </c>
      <c r="I83" s="4">
        <v>8708</v>
      </c>
      <c r="J83" s="4">
        <v>124</v>
      </c>
      <c r="K83" s="4">
        <v>0</v>
      </c>
      <c r="L83" s="4">
        <v>-129330</v>
      </c>
      <c r="M83" s="4">
        <f t="shared" si="11"/>
        <v>-120498</v>
      </c>
      <c r="N83" s="4">
        <v>0</v>
      </c>
      <c r="O83" s="4">
        <v>0</v>
      </c>
      <c r="P83" s="4">
        <v>0</v>
      </c>
      <c r="Q83" s="4">
        <v>0</v>
      </c>
      <c r="R83" s="4">
        <f t="shared" si="12"/>
        <v>0</v>
      </c>
      <c r="S83" s="4">
        <v>0</v>
      </c>
      <c r="T83" s="4">
        <v>0</v>
      </c>
      <c r="U83" s="4">
        <f t="shared" si="13"/>
        <v>2902.6666666666665</v>
      </c>
      <c r="V83" s="4">
        <f t="shared" si="14"/>
        <v>2902.6666666666665</v>
      </c>
      <c r="W83" s="4">
        <f t="shared" si="15"/>
        <v>62</v>
      </c>
      <c r="X83" s="4">
        <f t="shared" si="16"/>
        <v>0</v>
      </c>
      <c r="Y83" s="4">
        <f t="shared" si="17"/>
        <v>-64665</v>
      </c>
      <c r="Z83" s="4">
        <f t="shared" si="18"/>
        <v>-61700.333333333336</v>
      </c>
      <c r="AA83" s="4">
        <f t="shared" si="19"/>
        <v>-61700.333333333336</v>
      </c>
    </row>
    <row r="84" spans="1:27" x14ac:dyDescent="0.25">
      <c r="A84" t="s">
        <v>191</v>
      </c>
      <c r="B84" t="s">
        <v>210</v>
      </c>
      <c r="C84">
        <v>40203</v>
      </c>
      <c r="D84" t="s">
        <v>625</v>
      </c>
      <c r="E84" t="str">
        <f>VLOOKUP(C84,'Natural Accounts'!$A$3:$D$250,2,FALSE)</f>
        <v xml:space="preserve">Tuition Conversion </v>
      </c>
      <c r="F84" t="str">
        <f t="shared" si="10"/>
        <v xml:space="preserve">40203 Tuition Conversion </v>
      </c>
      <c r="G84" t="s">
        <v>0</v>
      </c>
      <c r="H84" t="s">
        <v>16</v>
      </c>
      <c r="I84" s="4">
        <v>-1751.1399999999999</v>
      </c>
      <c r="J84" s="4">
        <v>0</v>
      </c>
      <c r="K84" s="4">
        <v>0</v>
      </c>
      <c r="L84" s="4">
        <v>0</v>
      </c>
      <c r="M84" s="4">
        <f t="shared" si="11"/>
        <v>-1751.1399999999999</v>
      </c>
      <c r="N84" s="4">
        <v>0</v>
      </c>
      <c r="O84" s="4">
        <v>0</v>
      </c>
      <c r="P84" s="4">
        <v>0</v>
      </c>
      <c r="Q84" s="4">
        <v>0</v>
      </c>
      <c r="R84" s="4">
        <f t="shared" si="12"/>
        <v>0</v>
      </c>
      <c r="S84" s="4">
        <v>0</v>
      </c>
      <c r="T84" s="4">
        <v>0</v>
      </c>
      <c r="U84" s="4">
        <f t="shared" si="13"/>
        <v>-583.71333333333325</v>
      </c>
      <c r="V84" s="4">
        <f t="shared" si="14"/>
        <v>-583.71333333333325</v>
      </c>
      <c r="W84" s="4">
        <f t="shared" si="15"/>
        <v>0</v>
      </c>
      <c r="X84" s="4">
        <f t="shared" si="16"/>
        <v>0</v>
      </c>
      <c r="Y84" s="4">
        <f t="shared" si="17"/>
        <v>0</v>
      </c>
      <c r="Z84" s="4">
        <f t="shared" si="18"/>
        <v>-583.71333333333325</v>
      </c>
      <c r="AA84" s="4">
        <f t="shared" si="19"/>
        <v>-583.71333333333325</v>
      </c>
    </row>
    <row r="85" spans="1:27" x14ac:dyDescent="0.25">
      <c r="A85" t="s">
        <v>191</v>
      </c>
      <c r="B85" t="s">
        <v>210</v>
      </c>
      <c r="C85">
        <v>40203</v>
      </c>
      <c r="D85" t="s">
        <v>625</v>
      </c>
      <c r="E85" t="str">
        <f>VLOOKUP(C85,'Natural Accounts'!$A$3:$D$250,2,FALSE)</f>
        <v xml:space="preserve">Tuition Conversion </v>
      </c>
      <c r="F85" t="str">
        <f t="shared" si="10"/>
        <v xml:space="preserve">40203 Tuition Conversion </v>
      </c>
      <c r="G85" t="s">
        <v>0</v>
      </c>
      <c r="H85" t="s">
        <v>13</v>
      </c>
      <c r="I85" s="4">
        <v>-4938.83</v>
      </c>
      <c r="J85" s="4">
        <v>0</v>
      </c>
      <c r="K85" s="4">
        <v>0</v>
      </c>
      <c r="L85" s="4">
        <v>0</v>
      </c>
      <c r="M85" s="4">
        <f t="shared" si="11"/>
        <v>-4938.83</v>
      </c>
      <c r="N85" s="4">
        <v>0</v>
      </c>
      <c r="O85" s="4">
        <v>0</v>
      </c>
      <c r="P85" s="4">
        <v>0</v>
      </c>
      <c r="Q85" s="4">
        <v>0</v>
      </c>
      <c r="R85" s="4">
        <f t="shared" si="12"/>
        <v>0</v>
      </c>
      <c r="S85" s="4">
        <v>0</v>
      </c>
      <c r="T85" s="4">
        <v>0</v>
      </c>
      <c r="U85" s="4">
        <f t="shared" si="13"/>
        <v>-1646.2766666666666</v>
      </c>
      <c r="V85" s="4">
        <f t="shared" si="14"/>
        <v>-1646.2766666666666</v>
      </c>
      <c r="W85" s="4">
        <f t="shared" si="15"/>
        <v>0</v>
      </c>
      <c r="X85" s="4">
        <f t="shared" si="16"/>
        <v>0</v>
      </c>
      <c r="Y85" s="4">
        <f t="shared" si="17"/>
        <v>0</v>
      </c>
      <c r="Z85" s="4">
        <f t="shared" si="18"/>
        <v>-1646.2766666666666</v>
      </c>
      <c r="AA85" s="4">
        <f t="shared" si="19"/>
        <v>-1646.2766666666666</v>
      </c>
    </row>
    <row r="86" spans="1:27" x14ac:dyDescent="0.25">
      <c r="A86" t="s">
        <v>191</v>
      </c>
      <c r="B86" t="s">
        <v>210</v>
      </c>
      <c r="C86">
        <v>40205</v>
      </c>
      <c r="D86" t="s">
        <v>625</v>
      </c>
      <c r="E86" t="str">
        <f>VLOOKUP(C86,'Natural Accounts'!$A$3:$D$250,2,FALSE)</f>
        <v xml:space="preserve">Tuition Study Abroad </v>
      </c>
      <c r="F86" t="str">
        <f t="shared" si="10"/>
        <v xml:space="preserve">40205 Tuition Study Abroad </v>
      </c>
      <c r="G86" t="s">
        <v>0</v>
      </c>
      <c r="H86" t="s">
        <v>19</v>
      </c>
      <c r="I86" s="4">
        <v>0</v>
      </c>
      <c r="J86" s="4">
        <v>0</v>
      </c>
      <c r="K86" s="4">
        <v>0</v>
      </c>
      <c r="L86" s="4">
        <v>0</v>
      </c>
      <c r="M86" s="4">
        <f t="shared" si="11"/>
        <v>0</v>
      </c>
      <c r="N86" s="4">
        <v>0</v>
      </c>
      <c r="O86" s="4">
        <v>0</v>
      </c>
      <c r="P86" s="4">
        <v>0</v>
      </c>
      <c r="Q86" s="4">
        <v>-7350</v>
      </c>
      <c r="R86" s="4">
        <f t="shared" si="12"/>
        <v>-7350</v>
      </c>
      <c r="S86" s="4">
        <v>0</v>
      </c>
      <c r="T86" s="4">
        <v>0</v>
      </c>
      <c r="U86" s="4">
        <f t="shared" si="13"/>
        <v>0</v>
      </c>
      <c r="V86" s="4">
        <f t="shared" si="14"/>
        <v>0</v>
      </c>
      <c r="W86" s="4">
        <f t="shared" si="15"/>
        <v>0</v>
      </c>
      <c r="X86" s="4">
        <f t="shared" si="16"/>
        <v>0</v>
      </c>
      <c r="Y86" s="4">
        <f t="shared" si="17"/>
        <v>-3675</v>
      </c>
      <c r="Z86" s="4">
        <f t="shared" si="18"/>
        <v>-3675</v>
      </c>
      <c r="AA86" s="4">
        <f t="shared" si="19"/>
        <v>3675</v>
      </c>
    </row>
    <row r="87" spans="1:27" x14ac:dyDescent="0.25">
      <c r="A87" t="s">
        <v>191</v>
      </c>
      <c r="B87" t="s">
        <v>210</v>
      </c>
      <c r="C87">
        <v>40206</v>
      </c>
      <c r="D87" t="s">
        <v>625</v>
      </c>
      <c r="E87" t="str">
        <f>VLOOKUP(C87,'Natural Accounts'!$A$3:$D$250,2,FALSE)</f>
        <v xml:space="preserve">Tuition Other </v>
      </c>
      <c r="F87" t="str">
        <f t="shared" si="10"/>
        <v xml:space="preserve">40206 Tuition Other </v>
      </c>
      <c r="G87" t="s">
        <v>0</v>
      </c>
      <c r="H87" t="s">
        <v>1</v>
      </c>
      <c r="I87" s="4">
        <v>0</v>
      </c>
      <c r="J87" s="4">
        <v>0</v>
      </c>
      <c r="K87" s="4">
        <v>0</v>
      </c>
      <c r="L87" s="4">
        <v>2782477.8699999996</v>
      </c>
      <c r="M87" s="4">
        <f t="shared" si="11"/>
        <v>2782477.8699999996</v>
      </c>
      <c r="N87" s="4">
        <v>0</v>
      </c>
      <c r="O87" s="4">
        <v>0</v>
      </c>
      <c r="P87" s="4">
        <v>0</v>
      </c>
      <c r="Q87" s="4">
        <v>497670.97</v>
      </c>
      <c r="R87" s="4">
        <f t="shared" si="12"/>
        <v>497670.97</v>
      </c>
      <c r="S87" s="4">
        <v>0</v>
      </c>
      <c r="T87" s="4">
        <v>0</v>
      </c>
      <c r="U87" s="4">
        <f t="shared" si="13"/>
        <v>0</v>
      </c>
      <c r="V87" s="4">
        <f t="shared" si="14"/>
        <v>0</v>
      </c>
      <c r="W87" s="4">
        <f t="shared" si="15"/>
        <v>0</v>
      </c>
      <c r="X87" s="4">
        <f t="shared" si="16"/>
        <v>0</v>
      </c>
      <c r="Y87" s="4">
        <f t="shared" si="17"/>
        <v>1640074.42</v>
      </c>
      <c r="Z87" s="4">
        <f t="shared" si="18"/>
        <v>497670.97</v>
      </c>
      <c r="AA87" s="4">
        <f t="shared" si="19"/>
        <v>0</v>
      </c>
    </row>
    <row r="88" spans="1:27" x14ac:dyDescent="0.25">
      <c r="A88" t="s">
        <v>191</v>
      </c>
      <c r="B88" t="s">
        <v>210</v>
      </c>
      <c r="C88">
        <v>40206</v>
      </c>
      <c r="D88" t="s">
        <v>625</v>
      </c>
      <c r="E88" t="str">
        <f>VLOOKUP(C88,'Natural Accounts'!$A$3:$D$250,2,FALSE)</f>
        <v xml:space="preserve">Tuition Other </v>
      </c>
      <c r="F88" t="str">
        <f t="shared" si="10"/>
        <v xml:space="preserve">40206 Tuition Other </v>
      </c>
      <c r="G88" t="s">
        <v>0</v>
      </c>
      <c r="H88" t="s">
        <v>2</v>
      </c>
      <c r="I88" s="4">
        <v>0</v>
      </c>
      <c r="J88" s="4">
        <v>0</v>
      </c>
      <c r="K88" s="4">
        <v>-46558.389999999992</v>
      </c>
      <c r="L88" s="4">
        <v>232.2</v>
      </c>
      <c r="M88" s="4">
        <f t="shared" si="11"/>
        <v>-46326.189999999995</v>
      </c>
      <c r="N88" s="4">
        <v>0</v>
      </c>
      <c r="O88" s="4">
        <v>0</v>
      </c>
      <c r="P88" s="4">
        <v>-74483.47</v>
      </c>
      <c r="Q88" s="4">
        <v>-6882.2</v>
      </c>
      <c r="R88" s="4">
        <f t="shared" si="12"/>
        <v>-81365.67</v>
      </c>
      <c r="S88" s="4">
        <v>-1789.2000000000044</v>
      </c>
      <c r="T88" s="4">
        <v>0</v>
      </c>
      <c r="U88" s="4">
        <f t="shared" si="13"/>
        <v>-596.40000000000146</v>
      </c>
      <c r="V88" s="4">
        <f t="shared" si="14"/>
        <v>-596.40000000000146</v>
      </c>
      <c r="W88" s="4">
        <f t="shared" si="15"/>
        <v>0</v>
      </c>
      <c r="X88" s="4">
        <f t="shared" si="16"/>
        <v>-60520.929999999993</v>
      </c>
      <c r="Y88" s="4">
        <f t="shared" si="17"/>
        <v>-3325</v>
      </c>
      <c r="Z88" s="4">
        <f t="shared" si="18"/>
        <v>-64442.329999999994</v>
      </c>
      <c r="AA88" s="4">
        <f t="shared" si="19"/>
        <v>16923.340000000004</v>
      </c>
    </row>
    <row r="89" spans="1:27" x14ac:dyDescent="0.25">
      <c r="A89" t="s">
        <v>191</v>
      </c>
      <c r="B89" t="s">
        <v>210</v>
      </c>
      <c r="C89">
        <v>40206</v>
      </c>
      <c r="D89" t="s">
        <v>625</v>
      </c>
      <c r="E89" t="str">
        <f>VLOOKUP(C89,'Natural Accounts'!$A$3:$D$250,2,FALSE)</f>
        <v xml:space="preserve">Tuition Other </v>
      </c>
      <c r="F89" t="str">
        <f t="shared" si="10"/>
        <v xml:space="preserve">40206 Tuition Other </v>
      </c>
      <c r="G89" t="s">
        <v>0</v>
      </c>
      <c r="H89" t="s">
        <v>3</v>
      </c>
      <c r="I89" s="4">
        <v>-6382.71</v>
      </c>
      <c r="J89" s="4">
        <v>-33660</v>
      </c>
      <c r="K89" s="4">
        <v>-44110</v>
      </c>
      <c r="L89" s="4">
        <v>-37010</v>
      </c>
      <c r="M89" s="4">
        <f t="shared" si="11"/>
        <v>-121162.70999999999</v>
      </c>
      <c r="N89" s="4">
        <v>-56245</v>
      </c>
      <c r="O89" s="4">
        <v>-37435</v>
      </c>
      <c r="P89" s="4">
        <v>-60935</v>
      </c>
      <c r="Q89" s="4">
        <v>-489145.05</v>
      </c>
      <c r="R89" s="4">
        <f t="shared" si="12"/>
        <v>-643760.05000000005</v>
      </c>
      <c r="S89" s="4">
        <v>-51849</v>
      </c>
      <c r="T89" s="4">
        <v>-13150</v>
      </c>
      <c r="U89" s="4">
        <f t="shared" si="13"/>
        <v>-38158.903333333328</v>
      </c>
      <c r="V89" s="4">
        <f t="shared" si="14"/>
        <v>-38158.903333333328</v>
      </c>
      <c r="W89" s="4">
        <f t="shared" si="15"/>
        <v>-35547.5</v>
      </c>
      <c r="X89" s="4">
        <f t="shared" si="16"/>
        <v>-52522.5</v>
      </c>
      <c r="Y89" s="4">
        <f t="shared" si="17"/>
        <v>-263077.52500000002</v>
      </c>
      <c r="Z89" s="4">
        <f t="shared" si="18"/>
        <v>-389306.42833333334</v>
      </c>
      <c r="AA89" s="4">
        <f t="shared" si="19"/>
        <v>254453.6216666667</v>
      </c>
    </row>
    <row r="90" spans="1:27" x14ac:dyDescent="0.25">
      <c r="A90" t="s">
        <v>191</v>
      </c>
      <c r="B90" t="s">
        <v>210</v>
      </c>
      <c r="C90">
        <v>40206</v>
      </c>
      <c r="D90" t="s">
        <v>625</v>
      </c>
      <c r="E90" t="str">
        <f>VLOOKUP(C90,'Natural Accounts'!$A$3:$D$250,2,FALSE)</f>
        <v xml:space="preserve">Tuition Other </v>
      </c>
      <c r="F90" t="str">
        <f t="shared" si="10"/>
        <v xml:space="preserve">40206 Tuition Other </v>
      </c>
      <c r="G90" t="s">
        <v>0</v>
      </c>
      <c r="H90" t="s">
        <v>18</v>
      </c>
      <c r="I90" s="4">
        <v>-771</v>
      </c>
      <c r="J90" s="4">
        <v>0</v>
      </c>
      <c r="K90" s="4">
        <v>0</v>
      </c>
      <c r="L90" s="4">
        <v>0</v>
      </c>
      <c r="M90" s="4">
        <f t="shared" si="11"/>
        <v>-771</v>
      </c>
      <c r="N90" s="4">
        <v>0</v>
      </c>
      <c r="O90" s="4">
        <v>0</v>
      </c>
      <c r="P90" s="4">
        <v>0</v>
      </c>
      <c r="Q90" s="4">
        <v>0</v>
      </c>
      <c r="R90" s="4">
        <f t="shared" si="12"/>
        <v>0</v>
      </c>
      <c r="S90" s="4">
        <v>0</v>
      </c>
      <c r="T90" s="4">
        <v>0</v>
      </c>
      <c r="U90" s="4">
        <f t="shared" si="13"/>
        <v>-257</v>
      </c>
      <c r="V90" s="4">
        <f t="shared" si="14"/>
        <v>-257</v>
      </c>
      <c r="W90" s="4">
        <f t="shared" si="15"/>
        <v>0</v>
      </c>
      <c r="X90" s="4">
        <f t="shared" si="16"/>
        <v>0</v>
      </c>
      <c r="Y90" s="4">
        <f t="shared" si="17"/>
        <v>0</v>
      </c>
      <c r="Z90" s="4">
        <f t="shared" si="18"/>
        <v>-257</v>
      </c>
      <c r="AA90" s="4">
        <f t="shared" si="19"/>
        <v>-257</v>
      </c>
    </row>
    <row r="91" spans="1:27" x14ac:dyDescent="0.25">
      <c r="A91" t="s">
        <v>191</v>
      </c>
      <c r="B91" t="s">
        <v>210</v>
      </c>
      <c r="C91">
        <v>40206</v>
      </c>
      <c r="D91" t="s">
        <v>625</v>
      </c>
      <c r="E91" t="str">
        <f>VLOOKUP(C91,'Natural Accounts'!$A$3:$D$250,2,FALSE)</f>
        <v xml:space="preserve">Tuition Other </v>
      </c>
      <c r="F91" t="str">
        <f t="shared" si="10"/>
        <v xml:space="preserve">40206 Tuition Other </v>
      </c>
      <c r="G91" t="s">
        <v>0</v>
      </c>
      <c r="H91" t="s">
        <v>20</v>
      </c>
      <c r="I91" s="4">
        <v>0</v>
      </c>
      <c r="J91" s="4">
        <v>0</v>
      </c>
      <c r="K91" s="4">
        <v>0</v>
      </c>
      <c r="L91" s="4">
        <v>0</v>
      </c>
      <c r="M91" s="4">
        <f t="shared" si="11"/>
        <v>0</v>
      </c>
      <c r="N91" s="4">
        <v>0</v>
      </c>
      <c r="O91" s="4">
        <v>0</v>
      </c>
      <c r="P91" s="4">
        <v>0</v>
      </c>
      <c r="Q91" s="4">
        <v>0</v>
      </c>
      <c r="R91" s="4">
        <f t="shared" si="12"/>
        <v>0</v>
      </c>
      <c r="S91" s="4">
        <v>0</v>
      </c>
      <c r="T91" s="4">
        <v>-24600</v>
      </c>
      <c r="U91" s="4">
        <f t="shared" si="13"/>
        <v>0</v>
      </c>
      <c r="V91" s="4">
        <f t="shared" si="14"/>
        <v>0</v>
      </c>
      <c r="W91" s="4">
        <f t="shared" si="15"/>
        <v>0</v>
      </c>
      <c r="X91" s="4">
        <f t="shared" si="16"/>
        <v>0</v>
      </c>
      <c r="Y91" s="4">
        <f t="shared" si="17"/>
        <v>0</v>
      </c>
      <c r="Z91" s="4">
        <f t="shared" si="18"/>
        <v>0</v>
      </c>
      <c r="AA91" s="4">
        <f t="shared" si="19"/>
        <v>0</v>
      </c>
    </row>
    <row r="92" spans="1:27" x14ac:dyDescent="0.25">
      <c r="A92" t="s">
        <v>191</v>
      </c>
      <c r="B92" t="s">
        <v>210</v>
      </c>
      <c r="C92">
        <v>40206</v>
      </c>
      <c r="D92" t="s">
        <v>625</v>
      </c>
      <c r="E92" t="str">
        <f>VLOOKUP(C92,'Natural Accounts'!$A$3:$D$250,2,FALSE)</f>
        <v xml:space="preserve">Tuition Other </v>
      </c>
      <c r="F92" t="str">
        <f t="shared" si="10"/>
        <v xml:space="preserve">40206 Tuition Other </v>
      </c>
      <c r="G92" t="s">
        <v>0</v>
      </c>
      <c r="H92" t="s">
        <v>21</v>
      </c>
      <c r="I92" s="4">
        <v>-17550</v>
      </c>
      <c r="J92" s="4">
        <v>0</v>
      </c>
      <c r="K92" s="4">
        <v>-25450</v>
      </c>
      <c r="L92" s="4">
        <v>-3600</v>
      </c>
      <c r="M92" s="4">
        <f t="shared" si="11"/>
        <v>-46600</v>
      </c>
      <c r="N92" s="4">
        <v>-4400</v>
      </c>
      <c r="O92" s="4">
        <v>-2700</v>
      </c>
      <c r="P92" s="4">
        <v>-5400</v>
      </c>
      <c r="Q92" s="4">
        <v>0</v>
      </c>
      <c r="R92" s="4">
        <f t="shared" si="12"/>
        <v>-12500</v>
      </c>
      <c r="S92" s="4">
        <v>-21600</v>
      </c>
      <c r="T92" s="4">
        <v>21600</v>
      </c>
      <c r="U92" s="4">
        <f t="shared" si="13"/>
        <v>-14516.666666666666</v>
      </c>
      <c r="V92" s="4">
        <f t="shared" si="14"/>
        <v>-14516.666666666666</v>
      </c>
      <c r="W92" s="4">
        <f t="shared" si="15"/>
        <v>-1350</v>
      </c>
      <c r="X92" s="4">
        <f t="shared" si="16"/>
        <v>-15425</v>
      </c>
      <c r="Y92" s="4">
        <f t="shared" si="17"/>
        <v>-1800</v>
      </c>
      <c r="Z92" s="4">
        <f t="shared" si="18"/>
        <v>-33091.666666666664</v>
      </c>
      <c r="AA92" s="4">
        <f t="shared" si="19"/>
        <v>-20591.666666666664</v>
      </c>
    </row>
    <row r="93" spans="1:27" x14ac:dyDescent="0.25">
      <c r="A93" t="s">
        <v>191</v>
      </c>
      <c r="B93" t="s">
        <v>210</v>
      </c>
      <c r="C93">
        <v>40206</v>
      </c>
      <c r="D93" t="s">
        <v>625</v>
      </c>
      <c r="E93" t="str">
        <f>VLOOKUP(C93,'Natural Accounts'!$A$3:$D$250,2,FALSE)</f>
        <v xml:space="preserve">Tuition Other </v>
      </c>
      <c r="F93" t="str">
        <f t="shared" si="10"/>
        <v xml:space="preserve">40206 Tuition Other </v>
      </c>
      <c r="G93" t="s">
        <v>0</v>
      </c>
      <c r="H93" t="s">
        <v>22</v>
      </c>
      <c r="I93" s="4">
        <v>0</v>
      </c>
      <c r="J93" s="4">
        <v>0</v>
      </c>
      <c r="K93" s="4">
        <v>0</v>
      </c>
      <c r="L93" s="4">
        <v>0</v>
      </c>
      <c r="M93" s="4">
        <f t="shared" si="11"/>
        <v>0</v>
      </c>
      <c r="N93" s="4">
        <v>0</v>
      </c>
      <c r="O93" s="4">
        <v>0</v>
      </c>
      <c r="P93" s="4">
        <v>0</v>
      </c>
      <c r="Q93" s="4">
        <v>-10707.9</v>
      </c>
      <c r="R93" s="4">
        <f t="shared" si="12"/>
        <v>-10707.9</v>
      </c>
      <c r="S93" s="4">
        <v>0</v>
      </c>
      <c r="T93" s="4">
        <v>0</v>
      </c>
      <c r="U93" s="4">
        <f t="shared" si="13"/>
        <v>0</v>
      </c>
      <c r="V93" s="4">
        <f t="shared" si="14"/>
        <v>0</v>
      </c>
      <c r="W93" s="4">
        <f t="shared" si="15"/>
        <v>0</v>
      </c>
      <c r="X93" s="4">
        <f t="shared" si="16"/>
        <v>0</v>
      </c>
      <c r="Y93" s="4">
        <f t="shared" si="17"/>
        <v>-5353.95</v>
      </c>
      <c r="Z93" s="4">
        <f t="shared" si="18"/>
        <v>-5353.95</v>
      </c>
      <c r="AA93" s="4">
        <f t="shared" si="19"/>
        <v>5353.95</v>
      </c>
    </row>
    <row r="94" spans="1:27" x14ac:dyDescent="0.25">
      <c r="A94" t="s">
        <v>191</v>
      </c>
      <c r="B94" t="s">
        <v>210</v>
      </c>
      <c r="C94">
        <v>40206</v>
      </c>
      <c r="D94" t="s">
        <v>625</v>
      </c>
      <c r="E94" t="str">
        <f>VLOOKUP(C94,'Natural Accounts'!$A$3:$D$250,2,FALSE)</f>
        <v xml:space="preserve">Tuition Other </v>
      </c>
      <c r="F94" t="str">
        <f t="shared" si="10"/>
        <v xml:space="preserve">40206 Tuition Other </v>
      </c>
      <c r="G94" t="s">
        <v>0</v>
      </c>
      <c r="H94" t="s">
        <v>19</v>
      </c>
      <c r="I94" s="4">
        <v>0</v>
      </c>
      <c r="J94" s="4">
        <v>0</v>
      </c>
      <c r="K94" s="4">
        <v>0</v>
      </c>
      <c r="L94" s="4">
        <v>0</v>
      </c>
      <c r="M94" s="4">
        <f t="shared" si="11"/>
        <v>0</v>
      </c>
      <c r="N94" s="4">
        <v>0</v>
      </c>
      <c r="O94" s="4">
        <v>0</v>
      </c>
      <c r="P94" s="4">
        <v>-13100</v>
      </c>
      <c r="Q94" s="4">
        <v>0</v>
      </c>
      <c r="R94" s="4">
        <f t="shared" si="12"/>
        <v>-13100</v>
      </c>
      <c r="S94" s="4">
        <v>67005.3</v>
      </c>
      <c r="T94" s="4">
        <v>-77366.100000000006</v>
      </c>
      <c r="U94" s="4">
        <f t="shared" si="13"/>
        <v>22335.100000000002</v>
      </c>
      <c r="V94" s="4">
        <f t="shared" si="14"/>
        <v>22335.100000000002</v>
      </c>
      <c r="W94" s="4">
        <f t="shared" si="15"/>
        <v>0</v>
      </c>
      <c r="X94" s="4">
        <f t="shared" si="16"/>
        <v>-6550</v>
      </c>
      <c r="Y94" s="4">
        <f t="shared" si="17"/>
        <v>0</v>
      </c>
      <c r="Z94" s="4">
        <f t="shared" si="18"/>
        <v>15785.100000000002</v>
      </c>
      <c r="AA94" s="4">
        <f t="shared" si="19"/>
        <v>28885.100000000002</v>
      </c>
    </row>
    <row r="95" spans="1:27" x14ac:dyDescent="0.25">
      <c r="A95" t="s">
        <v>191</v>
      </c>
      <c r="B95" t="s">
        <v>210</v>
      </c>
      <c r="C95">
        <v>40206</v>
      </c>
      <c r="D95" t="s">
        <v>625</v>
      </c>
      <c r="E95" t="str">
        <f>VLOOKUP(C95,'Natural Accounts'!$A$3:$D$250,2,FALSE)</f>
        <v xml:space="preserve">Tuition Other </v>
      </c>
      <c r="F95" t="str">
        <f t="shared" si="10"/>
        <v xml:space="preserve">40206 Tuition Other </v>
      </c>
      <c r="G95" t="s">
        <v>0</v>
      </c>
      <c r="H95" t="s">
        <v>23</v>
      </c>
      <c r="I95" s="4">
        <v>0</v>
      </c>
      <c r="J95" s="4">
        <v>0</v>
      </c>
      <c r="K95" s="4">
        <v>0</v>
      </c>
      <c r="L95" s="4">
        <v>0</v>
      </c>
      <c r="M95" s="4">
        <f t="shared" si="11"/>
        <v>0</v>
      </c>
      <c r="N95" s="4">
        <v>0</v>
      </c>
      <c r="O95" s="4">
        <v>0</v>
      </c>
      <c r="P95" s="4">
        <v>0</v>
      </c>
      <c r="Q95" s="4">
        <v>-15346.8</v>
      </c>
      <c r="R95" s="4">
        <f t="shared" si="12"/>
        <v>-15346.8</v>
      </c>
      <c r="S95" s="4">
        <v>-77366.099999999991</v>
      </c>
      <c r="T95" s="4">
        <v>77366.100000000006</v>
      </c>
      <c r="U95" s="4">
        <f t="shared" si="13"/>
        <v>-25788.699999999997</v>
      </c>
      <c r="V95" s="4">
        <f t="shared" si="14"/>
        <v>-25788.699999999997</v>
      </c>
      <c r="W95" s="4">
        <f t="shared" si="15"/>
        <v>0</v>
      </c>
      <c r="X95" s="4">
        <f t="shared" si="16"/>
        <v>0</v>
      </c>
      <c r="Y95" s="4">
        <f t="shared" si="17"/>
        <v>-7673.4</v>
      </c>
      <c r="Z95" s="4">
        <f t="shared" si="18"/>
        <v>-33462.1</v>
      </c>
      <c r="AA95" s="4">
        <f t="shared" si="19"/>
        <v>-18115.3</v>
      </c>
    </row>
    <row r="96" spans="1:27" x14ac:dyDescent="0.25">
      <c r="A96" t="s">
        <v>191</v>
      </c>
      <c r="B96" t="s">
        <v>210</v>
      </c>
      <c r="C96">
        <v>40206</v>
      </c>
      <c r="D96" t="s">
        <v>625</v>
      </c>
      <c r="E96" t="str">
        <f>VLOOKUP(C96,'Natural Accounts'!$A$3:$D$250,2,FALSE)</f>
        <v xml:space="preserve">Tuition Other </v>
      </c>
      <c r="F96" t="str">
        <f t="shared" si="10"/>
        <v xml:space="preserve">40206 Tuition Other </v>
      </c>
      <c r="G96" t="s">
        <v>0</v>
      </c>
      <c r="H96" t="s">
        <v>5</v>
      </c>
      <c r="I96" s="4">
        <v>0</v>
      </c>
      <c r="J96" s="4">
        <v>0</v>
      </c>
      <c r="K96" s="4">
        <v>0</v>
      </c>
      <c r="L96" s="4">
        <v>0</v>
      </c>
      <c r="M96" s="4">
        <f t="shared" si="11"/>
        <v>0</v>
      </c>
      <c r="N96" s="4">
        <v>0</v>
      </c>
      <c r="O96" s="4">
        <v>0</v>
      </c>
      <c r="P96" s="4">
        <v>-107775</v>
      </c>
      <c r="Q96" s="4">
        <v>0</v>
      </c>
      <c r="R96" s="4">
        <f t="shared" si="12"/>
        <v>-107775</v>
      </c>
      <c r="S96" s="4">
        <v>0</v>
      </c>
      <c r="T96" s="4">
        <v>0</v>
      </c>
      <c r="U96" s="4">
        <f t="shared" si="13"/>
        <v>0</v>
      </c>
      <c r="V96" s="4">
        <f t="shared" si="14"/>
        <v>0</v>
      </c>
      <c r="W96" s="4">
        <f t="shared" si="15"/>
        <v>0</v>
      </c>
      <c r="X96" s="4">
        <f t="shared" si="16"/>
        <v>-53887.5</v>
      </c>
      <c r="Y96" s="4">
        <f t="shared" si="17"/>
        <v>0</v>
      </c>
      <c r="Z96" s="4">
        <f t="shared" si="18"/>
        <v>-53887.5</v>
      </c>
      <c r="AA96" s="4">
        <f t="shared" si="19"/>
        <v>53887.5</v>
      </c>
    </row>
    <row r="97" spans="1:27" x14ac:dyDescent="0.25">
      <c r="A97" t="s">
        <v>191</v>
      </c>
      <c r="B97" t="s">
        <v>210</v>
      </c>
      <c r="C97">
        <v>40206</v>
      </c>
      <c r="D97" t="s">
        <v>625</v>
      </c>
      <c r="E97" t="str">
        <f>VLOOKUP(C97,'Natural Accounts'!$A$3:$D$250,2,FALSE)</f>
        <v xml:space="preserve">Tuition Other </v>
      </c>
      <c r="F97" t="str">
        <f t="shared" si="10"/>
        <v xml:space="preserve">40206 Tuition Other </v>
      </c>
      <c r="G97" t="s">
        <v>0</v>
      </c>
      <c r="H97" t="s">
        <v>6</v>
      </c>
      <c r="I97" s="4">
        <v>0</v>
      </c>
      <c r="J97" s="4">
        <v>0</v>
      </c>
      <c r="K97" s="4">
        <v>-4018.4000000000005</v>
      </c>
      <c r="L97" s="4">
        <v>0</v>
      </c>
      <c r="M97" s="4">
        <f t="shared" si="11"/>
        <v>-4018.4000000000005</v>
      </c>
      <c r="N97" s="4">
        <v>0</v>
      </c>
      <c r="O97" s="4">
        <v>0</v>
      </c>
      <c r="P97" s="4">
        <v>-9973.4</v>
      </c>
      <c r="Q97" s="4">
        <v>-281.39999999999998</v>
      </c>
      <c r="R97" s="4">
        <f t="shared" si="12"/>
        <v>-10254.799999999999</v>
      </c>
      <c r="S97" s="4">
        <v>0</v>
      </c>
      <c r="T97" s="4">
        <v>0</v>
      </c>
      <c r="U97" s="4">
        <f t="shared" si="13"/>
        <v>0</v>
      </c>
      <c r="V97" s="4">
        <f t="shared" si="14"/>
        <v>0</v>
      </c>
      <c r="W97" s="4">
        <f t="shared" si="15"/>
        <v>0</v>
      </c>
      <c r="X97" s="4">
        <f t="shared" si="16"/>
        <v>-6995.9</v>
      </c>
      <c r="Y97" s="4">
        <f t="shared" si="17"/>
        <v>-140.69999999999999</v>
      </c>
      <c r="Z97" s="4">
        <f t="shared" si="18"/>
        <v>-7136.5999999999995</v>
      </c>
      <c r="AA97" s="4">
        <f t="shared" si="19"/>
        <v>3118.2</v>
      </c>
    </row>
    <row r="98" spans="1:27" x14ac:dyDescent="0.25">
      <c r="A98" t="s">
        <v>191</v>
      </c>
      <c r="B98" t="s">
        <v>210</v>
      </c>
      <c r="C98">
        <v>40206</v>
      </c>
      <c r="D98" t="s">
        <v>625</v>
      </c>
      <c r="E98" t="str">
        <f>VLOOKUP(C98,'Natural Accounts'!$A$3:$D$250,2,FALSE)</f>
        <v xml:space="preserve">Tuition Other </v>
      </c>
      <c r="F98" t="str">
        <f t="shared" si="10"/>
        <v xml:space="preserve">40206 Tuition Other </v>
      </c>
      <c r="G98" t="s">
        <v>0</v>
      </c>
      <c r="H98" t="s">
        <v>27</v>
      </c>
      <c r="I98" s="4">
        <v>0</v>
      </c>
      <c r="J98" s="4">
        <v>0</v>
      </c>
      <c r="K98" s="4">
        <v>-624</v>
      </c>
      <c r="L98" s="4">
        <v>0</v>
      </c>
      <c r="M98" s="4">
        <f t="shared" si="11"/>
        <v>-624</v>
      </c>
      <c r="N98" s="4">
        <v>0</v>
      </c>
      <c r="O98" s="4">
        <v>0</v>
      </c>
      <c r="P98" s="4">
        <v>0</v>
      </c>
      <c r="Q98" s="4">
        <v>0</v>
      </c>
      <c r="R98" s="4">
        <f t="shared" si="12"/>
        <v>0</v>
      </c>
      <c r="S98" s="4">
        <v>0</v>
      </c>
      <c r="T98" s="4">
        <v>0</v>
      </c>
      <c r="U98" s="4">
        <f t="shared" si="13"/>
        <v>0</v>
      </c>
      <c r="V98" s="4">
        <f t="shared" si="14"/>
        <v>0</v>
      </c>
      <c r="W98" s="4">
        <f t="shared" si="15"/>
        <v>0</v>
      </c>
      <c r="X98" s="4">
        <f t="shared" si="16"/>
        <v>-312</v>
      </c>
      <c r="Y98" s="4">
        <f t="shared" si="17"/>
        <v>0</v>
      </c>
      <c r="Z98" s="4">
        <f t="shared" si="18"/>
        <v>-312</v>
      </c>
      <c r="AA98" s="4">
        <f t="shared" si="19"/>
        <v>-312</v>
      </c>
    </row>
    <row r="99" spans="1:27" x14ac:dyDescent="0.25">
      <c r="A99" t="s">
        <v>191</v>
      </c>
      <c r="B99" t="s">
        <v>210</v>
      </c>
      <c r="C99">
        <v>40206</v>
      </c>
      <c r="D99" t="s">
        <v>625</v>
      </c>
      <c r="E99" t="str">
        <f>VLOOKUP(C99,'Natural Accounts'!$A$3:$D$250,2,FALSE)</f>
        <v xml:space="preserve">Tuition Other </v>
      </c>
      <c r="F99" t="str">
        <f t="shared" si="10"/>
        <v xml:space="preserve">40206 Tuition Other </v>
      </c>
      <c r="G99" t="s">
        <v>0</v>
      </c>
      <c r="H99" t="s">
        <v>7</v>
      </c>
      <c r="I99" s="4">
        <v>0</v>
      </c>
      <c r="J99" s="4">
        <v>0</v>
      </c>
      <c r="K99" s="4">
        <v>0</v>
      </c>
      <c r="L99" s="4">
        <v>0</v>
      </c>
      <c r="M99" s="4">
        <f t="shared" si="11"/>
        <v>0</v>
      </c>
      <c r="N99" s="4">
        <v>0</v>
      </c>
      <c r="O99" s="4">
        <v>0</v>
      </c>
      <c r="P99" s="4">
        <v>-107.2</v>
      </c>
      <c r="Q99" s="4">
        <v>-56154.7</v>
      </c>
      <c r="R99" s="4">
        <f t="shared" si="12"/>
        <v>-56261.899999999994</v>
      </c>
      <c r="S99" s="4">
        <v>0</v>
      </c>
      <c r="T99" s="4">
        <v>0</v>
      </c>
      <c r="U99" s="4">
        <f t="shared" si="13"/>
        <v>0</v>
      </c>
      <c r="V99" s="4">
        <f t="shared" si="14"/>
        <v>0</v>
      </c>
      <c r="W99" s="4">
        <f t="shared" si="15"/>
        <v>0</v>
      </c>
      <c r="X99" s="4">
        <f t="shared" si="16"/>
        <v>-53.6</v>
      </c>
      <c r="Y99" s="4">
        <f t="shared" si="17"/>
        <v>-28077.35</v>
      </c>
      <c r="Z99" s="4">
        <f t="shared" si="18"/>
        <v>-28130.949999999997</v>
      </c>
      <c r="AA99" s="4">
        <f t="shared" si="19"/>
        <v>28130.949999999997</v>
      </c>
    </row>
    <row r="100" spans="1:27" x14ac:dyDescent="0.25">
      <c r="A100" t="s">
        <v>191</v>
      </c>
      <c r="B100" t="s">
        <v>210</v>
      </c>
      <c r="C100">
        <v>40206</v>
      </c>
      <c r="D100" t="s">
        <v>625</v>
      </c>
      <c r="E100" t="str">
        <f>VLOOKUP(C100,'Natural Accounts'!$A$3:$D$250,2,FALSE)</f>
        <v xml:space="preserve">Tuition Other </v>
      </c>
      <c r="F100" t="str">
        <f t="shared" si="10"/>
        <v xml:space="preserve">40206 Tuition Other </v>
      </c>
      <c r="G100" t="s">
        <v>0</v>
      </c>
      <c r="H100" t="s">
        <v>8</v>
      </c>
      <c r="I100" s="4">
        <v>-40</v>
      </c>
      <c r="J100" s="4">
        <v>0</v>
      </c>
      <c r="K100" s="4">
        <v>-149500.14000000001</v>
      </c>
      <c r="L100" s="4">
        <v>-725</v>
      </c>
      <c r="M100" s="4">
        <f t="shared" si="11"/>
        <v>-150265.14000000001</v>
      </c>
      <c r="N100" s="4">
        <v>-1175</v>
      </c>
      <c r="O100" s="4">
        <v>0</v>
      </c>
      <c r="P100" s="4">
        <v>-146764.88</v>
      </c>
      <c r="Q100" s="4">
        <v>-576596.5</v>
      </c>
      <c r="R100" s="4">
        <f t="shared" si="12"/>
        <v>-724536.38</v>
      </c>
      <c r="S100" s="4">
        <v>-800</v>
      </c>
      <c r="T100" s="4">
        <v>0</v>
      </c>
      <c r="U100" s="4">
        <f t="shared" si="13"/>
        <v>-671.66666666666663</v>
      </c>
      <c r="V100" s="4">
        <f t="shared" si="14"/>
        <v>-671.66666666666663</v>
      </c>
      <c r="W100" s="4">
        <f t="shared" si="15"/>
        <v>0</v>
      </c>
      <c r="X100" s="4">
        <f t="shared" si="16"/>
        <v>-148132.51</v>
      </c>
      <c r="Y100" s="4">
        <f t="shared" si="17"/>
        <v>-288660.75</v>
      </c>
      <c r="Z100" s="4">
        <f t="shared" si="18"/>
        <v>-437464.92666666664</v>
      </c>
      <c r="AA100" s="4">
        <f t="shared" si="19"/>
        <v>287071.45333333337</v>
      </c>
    </row>
    <row r="101" spans="1:27" x14ac:dyDescent="0.25">
      <c r="A101" t="s">
        <v>191</v>
      </c>
      <c r="B101" t="s">
        <v>210</v>
      </c>
      <c r="C101">
        <v>40206</v>
      </c>
      <c r="D101" t="s">
        <v>625</v>
      </c>
      <c r="E101" t="str">
        <f>VLOOKUP(C101,'Natural Accounts'!$A$3:$D$250,2,FALSE)</f>
        <v xml:space="preserve">Tuition Other </v>
      </c>
      <c r="F101" t="str">
        <f t="shared" si="10"/>
        <v xml:space="preserve">40206 Tuition Other </v>
      </c>
      <c r="G101" t="s">
        <v>0</v>
      </c>
      <c r="H101" t="s">
        <v>9</v>
      </c>
      <c r="I101" s="4">
        <v>0</v>
      </c>
      <c r="J101" s="4">
        <v>0</v>
      </c>
      <c r="K101" s="4">
        <v>-24148.799999999999</v>
      </c>
      <c r="L101" s="4">
        <v>928.8</v>
      </c>
      <c r="M101" s="4">
        <f t="shared" si="11"/>
        <v>-23220</v>
      </c>
      <c r="N101" s="4">
        <v>0</v>
      </c>
      <c r="O101" s="4">
        <v>0</v>
      </c>
      <c r="P101" s="4">
        <v>-14806.8</v>
      </c>
      <c r="Q101" s="4">
        <v>-44237.2</v>
      </c>
      <c r="R101" s="4">
        <f t="shared" si="12"/>
        <v>-59044</v>
      </c>
      <c r="S101" s="4">
        <v>0</v>
      </c>
      <c r="T101" s="4">
        <v>0</v>
      </c>
      <c r="U101" s="4">
        <f t="shared" si="13"/>
        <v>0</v>
      </c>
      <c r="V101" s="4">
        <f t="shared" si="14"/>
        <v>0</v>
      </c>
      <c r="W101" s="4">
        <f t="shared" si="15"/>
        <v>0</v>
      </c>
      <c r="X101" s="4">
        <f t="shared" si="16"/>
        <v>-19477.8</v>
      </c>
      <c r="Y101" s="4">
        <f t="shared" si="17"/>
        <v>-21654.199999999997</v>
      </c>
      <c r="Z101" s="4">
        <f t="shared" si="18"/>
        <v>-41132</v>
      </c>
      <c r="AA101" s="4">
        <f t="shared" si="19"/>
        <v>17912</v>
      </c>
    </row>
    <row r="102" spans="1:27" x14ac:dyDescent="0.25">
      <c r="A102" t="s">
        <v>191</v>
      </c>
      <c r="B102" t="s">
        <v>210</v>
      </c>
      <c r="C102">
        <v>40206</v>
      </c>
      <c r="D102" t="s">
        <v>625</v>
      </c>
      <c r="E102" t="str">
        <f>VLOOKUP(C102,'Natural Accounts'!$A$3:$D$250,2,FALSE)</f>
        <v xml:space="preserve">Tuition Other </v>
      </c>
      <c r="F102" t="str">
        <f t="shared" si="10"/>
        <v xml:space="preserve">40206 Tuition Other </v>
      </c>
      <c r="G102" t="s">
        <v>0</v>
      </c>
      <c r="H102" t="s">
        <v>10</v>
      </c>
      <c r="I102" s="4">
        <v>-6138.82</v>
      </c>
      <c r="J102" s="4">
        <v>-33025</v>
      </c>
      <c r="K102" s="4">
        <v>-42815</v>
      </c>
      <c r="L102" s="4">
        <v>-35485</v>
      </c>
      <c r="M102" s="4">
        <f t="shared" si="11"/>
        <v>-117463.82</v>
      </c>
      <c r="N102" s="4">
        <v>-52655</v>
      </c>
      <c r="O102" s="4">
        <v>-36925</v>
      </c>
      <c r="P102" s="4">
        <v>-58300</v>
      </c>
      <c r="Q102" s="4">
        <v>-183299.8</v>
      </c>
      <c r="R102" s="4">
        <f t="shared" si="12"/>
        <v>-331179.8</v>
      </c>
      <c r="S102" s="4">
        <v>-46639</v>
      </c>
      <c r="T102" s="4">
        <v>-13100</v>
      </c>
      <c r="U102" s="4">
        <f t="shared" si="13"/>
        <v>-35144.273333333338</v>
      </c>
      <c r="V102" s="4">
        <f t="shared" si="14"/>
        <v>-35144.273333333338</v>
      </c>
      <c r="W102" s="4">
        <f t="shared" si="15"/>
        <v>-34975</v>
      </c>
      <c r="X102" s="4">
        <f t="shared" si="16"/>
        <v>-50557.5</v>
      </c>
      <c r="Y102" s="4">
        <f t="shared" si="17"/>
        <v>-109392.4</v>
      </c>
      <c r="Z102" s="4">
        <f t="shared" si="18"/>
        <v>-230069.17333333334</v>
      </c>
      <c r="AA102" s="4">
        <f t="shared" si="19"/>
        <v>101110.62666666665</v>
      </c>
    </row>
    <row r="103" spans="1:27" x14ac:dyDescent="0.25">
      <c r="A103" t="s">
        <v>191</v>
      </c>
      <c r="B103" t="s">
        <v>210</v>
      </c>
      <c r="C103">
        <v>40206</v>
      </c>
      <c r="D103" t="s">
        <v>625</v>
      </c>
      <c r="E103" t="str">
        <f>VLOOKUP(C103,'Natural Accounts'!$A$3:$D$250,2,FALSE)</f>
        <v xml:space="preserve">Tuition Other </v>
      </c>
      <c r="F103" t="str">
        <f t="shared" si="10"/>
        <v xml:space="preserve">40206 Tuition Other </v>
      </c>
      <c r="G103" t="s">
        <v>0</v>
      </c>
      <c r="H103" t="s">
        <v>11</v>
      </c>
      <c r="I103" s="4">
        <v>0</v>
      </c>
      <c r="J103" s="4">
        <v>0</v>
      </c>
      <c r="K103" s="4">
        <v>-8832.5999999999985</v>
      </c>
      <c r="L103" s="4">
        <v>0</v>
      </c>
      <c r="M103" s="4">
        <f t="shared" si="11"/>
        <v>-8832.5999999999985</v>
      </c>
      <c r="N103" s="4">
        <v>0</v>
      </c>
      <c r="O103" s="4">
        <v>0</v>
      </c>
      <c r="P103" s="4">
        <v>-20971.599999999999</v>
      </c>
      <c r="Q103" s="4">
        <v>-117659.7</v>
      </c>
      <c r="R103" s="4">
        <f t="shared" si="12"/>
        <v>-138631.29999999999</v>
      </c>
      <c r="S103" s="4">
        <v>-1950</v>
      </c>
      <c r="T103" s="4">
        <v>0</v>
      </c>
      <c r="U103" s="4">
        <f t="shared" si="13"/>
        <v>-650</v>
      </c>
      <c r="V103" s="4">
        <f t="shared" si="14"/>
        <v>-650</v>
      </c>
      <c r="W103" s="4">
        <f t="shared" si="15"/>
        <v>0</v>
      </c>
      <c r="X103" s="4">
        <f t="shared" si="16"/>
        <v>-14902.099999999999</v>
      </c>
      <c r="Y103" s="4">
        <f t="shared" si="17"/>
        <v>-58829.85</v>
      </c>
      <c r="Z103" s="4">
        <f t="shared" si="18"/>
        <v>-74381.95</v>
      </c>
      <c r="AA103" s="4">
        <f t="shared" si="19"/>
        <v>64249.349999999991</v>
      </c>
    </row>
    <row r="104" spans="1:27" x14ac:dyDescent="0.25">
      <c r="A104" t="s">
        <v>191</v>
      </c>
      <c r="B104" t="s">
        <v>210</v>
      </c>
      <c r="C104">
        <v>40206</v>
      </c>
      <c r="D104" t="s">
        <v>625</v>
      </c>
      <c r="E104" t="str">
        <f>VLOOKUP(C104,'Natural Accounts'!$A$3:$D$250,2,FALSE)</f>
        <v xml:space="preserve">Tuition Other </v>
      </c>
      <c r="F104" t="str">
        <f t="shared" si="10"/>
        <v xml:space="preserve">40206 Tuition Other </v>
      </c>
      <c r="G104" t="s">
        <v>0</v>
      </c>
      <c r="H104" t="s">
        <v>12</v>
      </c>
      <c r="I104" s="4">
        <v>-1396.4</v>
      </c>
      <c r="J104" s="4">
        <v>-635</v>
      </c>
      <c r="K104" s="4">
        <v>-404.6</v>
      </c>
      <c r="L104" s="4">
        <v>-800</v>
      </c>
      <c r="M104" s="4">
        <f t="shared" si="11"/>
        <v>-3236</v>
      </c>
      <c r="N104" s="4">
        <v>-2415</v>
      </c>
      <c r="O104" s="4">
        <v>-510</v>
      </c>
      <c r="P104" s="4">
        <v>-170</v>
      </c>
      <c r="Q104" s="4">
        <v>-85581.25</v>
      </c>
      <c r="R104" s="4">
        <f t="shared" si="12"/>
        <v>-88676.25</v>
      </c>
      <c r="S104" s="4">
        <v>-2156</v>
      </c>
      <c r="T104" s="4">
        <v>-50</v>
      </c>
      <c r="U104" s="4">
        <f t="shared" si="13"/>
        <v>-1989.1333333333332</v>
      </c>
      <c r="V104" s="4">
        <f t="shared" si="14"/>
        <v>-1989.1333333333332</v>
      </c>
      <c r="W104" s="4">
        <f t="shared" si="15"/>
        <v>-572.5</v>
      </c>
      <c r="X104" s="4">
        <f t="shared" si="16"/>
        <v>-287.3</v>
      </c>
      <c r="Y104" s="4">
        <f t="shared" si="17"/>
        <v>-43190.625</v>
      </c>
      <c r="Z104" s="4">
        <f t="shared" si="18"/>
        <v>-46039.558333333334</v>
      </c>
      <c r="AA104" s="4">
        <f t="shared" si="19"/>
        <v>42636.691666666666</v>
      </c>
    </row>
    <row r="105" spans="1:27" x14ac:dyDescent="0.25">
      <c r="A105" t="s">
        <v>191</v>
      </c>
      <c r="B105" t="s">
        <v>210</v>
      </c>
      <c r="C105">
        <v>40301</v>
      </c>
      <c r="D105" t="s">
        <v>625</v>
      </c>
      <c r="E105" t="str">
        <f>VLOOKUP(C105,'Natural Accounts'!$A$3:$D$250,2,FALSE)</f>
        <v xml:space="preserve">Tuition Waivers </v>
      </c>
      <c r="F105" t="str">
        <f t="shared" si="10"/>
        <v xml:space="preserve">40301 Tuition Waivers </v>
      </c>
      <c r="G105" t="s">
        <v>0</v>
      </c>
      <c r="H105" t="s">
        <v>1</v>
      </c>
      <c r="I105" s="4">
        <v>2975327.86</v>
      </c>
      <c r="J105" s="4">
        <v>-3662.3000000000011</v>
      </c>
      <c r="K105" s="4">
        <v>2890106.65</v>
      </c>
      <c r="L105" s="4">
        <v>36339.360000000001</v>
      </c>
      <c r="M105" s="4">
        <f t="shared" si="11"/>
        <v>5898111.5700000003</v>
      </c>
      <c r="N105" s="4">
        <v>4014628.89</v>
      </c>
      <c r="O105" s="4">
        <v>-7794.24</v>
      </c>
      <c r="P105" s="4">
        <v>3876521.2099999995</v>
      </c>
      <c r="Q105" s="4">
        <v>92038.69</v>
      </c>
      <c r="R105" s="4">
        <f t="shared" si="12"/>
        <v>7975394.5499999998</v>
      </c>
      <c r="S105" s="4">
        <v>4600898.54</v>
      </c>
      <c r="T105" s="4">
        <v>37478.069999999992</v>
      </c>
      <c r="U105" s="4">
        <f t="shared" si="13"/>
        <v>3863618.4299999997</v>
      </c>
      <c r="V105" s="4">
        <f t="shared" si="14"/>
        <v>3863618.4299999997</v>
      </c>
      <c r="W105" s="4">
        <f t="shared" si="15"/>
        <v>-5728.27</v>
      </c>
      <c r="X105" s="4">
        <f t="shared" si="16"/>
        <v>3383313.9299999997</v>
      </c>
      <c r="Y105" s="4">
        <f t="shared" si="17"/>
        <v>64189.025000000001</v>
      </c>
      <c r="Z105" s="4">
        <f t="shared" si="18"/>
        <v>7975394.5499999998</v>
      </c>
      <c r="AA105" s="4">
        <f t="shared" si="19"/>
        <v>0</v>
      </c>
    </row>
    <row r="106" spans="1:27" x14ac:dyDescent="0.25">
      <c r="A106" t="s">
        <v>191</v>
      </c>
      <c r="B106" t="s">
        <v>210</v>
      </c>
      <c r="C106">
        <v>40301</v>
      </c>
      <c r="D106" t="s">
        <v>625</v>
      </c>
      <c r="E106" t="str">
        <f>VLOOKUP(C106,'Natural Accounts'!$A$3:$D$250,2,FALSE)</f>
        <v xml:space="preserve">Tuition Waivers </v>
      </c>
      <c r="F106" t="str">
        <f t="shared" si="10"/>
        <v xml:space="preserve">40301 Tuition Waivers </v>
      </c>
      <c r="G106" t="s">
        <v>0</v>
      </c>
      <c r="H106" t="s">
        <v>24</v>
      </c>
      <c r="I106" s="4">
        <v>5067.46</v>
      </c>
      <c r="J106" s="4">
        <v>0</v>
      </c>
      <c r="K106" s="4">
        <v>8829.4599999999991</v>
      </c>
      <c r="L106" s="4">
        <v>0</v>
      </c>
      <c r="M106" s="4">
        <f t="shared" si="11"/>
        <v>13896.919999999998</v>
      </c>
      <c r="N106" s="4">
        <v>16692.39</v>
      </c>
      <c r="O106" s="4">
        <v>0</v>
      </c>
      <c r="P106" s="4">
        <v>14611.58</v>
      </c>
      <c r="Q106" s="4">
        <v>0</v>
      </c>
      <c r="R106" s="4">
        <f t="shared" si="12"/>
        <v>31303.97</v>
      </c>
      <c r="S106" s="4">
        <v>8000</v>
      </c>
      <c r="T106" s="4">
        <v>0</v>
      </c>
      <c r="U106" s="4">
        <f t="shared" si="13"/>
        <v>9919.9499999999989</v>
      </c>
      <c r="V106" s="4">
        <f t="shared" si="14"/>
        <v>9919.9499999999989</v>
      </c>
      <c r="W106" s="4">
        <f t="shared" si="15"/>
        <v>0</v>
      </c>
      <c r="X106" s="4">
        <f t="shared" si="16"/>
        <v>11720.52</v>
      </c>
      <c r="Y106" s="4">
        <f t="shared" si="17"/>
        <v>0</v>
      </c>
      <c r="Z106" s="4">
        <f t="shared" si="18"/>
        <v>31303.97</v>
      </c>
      <c r="AA106" s="4">
        <f t="shared" si="19"/>
        <v>0</v>
      </c>
    </row>
    <row r="107" spans="1:27" x14ac:dyDescent="0.25">
      <c r="A107" t="s">
        <v>191</v>
      </c>
      <c r="B107" t="s">
        <v>210</v>
      </c>
      <c r="C107">
        <v>40302</v>
      </c>
      <c r="D107" t="s">
        <v>625</v>
      </c>
      <c r="E107" t="str">
        <f>VLOOKUP(C107,'Natural Accounts'!$A$3:$D$250,2,FALSE)</f>
        <v xml:space="preserve">Financial Aid Undergraduate </v>
      </c>
      <c r="F107" t="str">
        <f t="shared" si="10"/>
        <v xml:space="preserve">40302 Financial Aid Undergraduate </v>
      </c>
      <c r="G107" t="s">
        <v>0</v>
      </c>
      <c r="H107" t="s">
        <v>1</v>
      </c>
      <c r="I107" s="4">
        <v>0</v>
      </c>
      <c r="J107" s="4">
        <v>0</v>
      </c>
      <c r="K107" s="4">
        <v>0</v>
      </c>
      <c r="L107" s="4">
        <v>-41447916.32</v>
      </c>
      <c r="M107" s="4">
        <f t="shared" si="11"/>
        <v>-41447916.32</v>
      </c>
      <c r="N107" s="4">
        <v>0</v>
      </c>
      <c r="O107" s="4">
        <v>0</v>
      </c>
      <c r="P107" s="4">
        <v>0</v>
      </c>
      <c r="Q107" s="4">
        <v>-47094236.310000002</v>
      </c>
      <c r="R107" s="4">
        <f t="shared" si="12"/>
        <v>-47094236.310000002</v>
      </c>
      <c r="S107" s="4">
        <v>0</v>
      </c>
      <c r="T107" s="4">
        <v>0</v>
      </c>
      <c r="U107" s="4">
        <f t="shared" si="13"/>
        <v>0</v>
      </c>
      <c r="V107" s="4">
        <f t="shared" si="14"/>
        <v>0</v>
      </c>
      <c r="W107" s="4">
        <f t="shared" si="15"/>
        <v>0</v>
      </c>
      <c r="X107" s="4">
        <f t="shared" si="16"/>
        <v>0</v>
      </c>
      <c r="Y107" s="4">
        <f t="shared" si="17"/>
        <v>-44271076.314999998</v>
      </c>
      <c r="Z107" s="4">
        <f t="shared" si="18"/>
        <v>-44271076.314999998</v>
      </c>
      <c r="AA107" s="4">
        <f t="shared" si="19"/>
        <v>2823159.9950000048</v>
      </c>
    </row>
    <row r="108" spans="1:27" x14ac:dyDescent="0.25">
      <c r="A108" t="s">
        <v>191</v>
      </c>
      <c r="B108" t="s">
        <v>210</v>
      </c>
      <c r="C108">
        <v>40302</v>
      </c>
      <c r="D108" t="s">
        <v>625</v>
      </c>
      <c r="E108" t="str">
        <f>VLOOKUP(C108,'Natural Accounts'!$A$3:$D$250,2,FALSE)</f>
        <v xml:space="preserve">Financial Aid Undergraduate </v>
      </c>
      <c r="F108" t="str">
        <f t="shared" si="10"/>
        <v xml:space="preserve">40302 Financial Aid Undergraduate </v>
      </c>
      <c r="G108" t="s">
        <v>0</v>
      </c>
      <c r="H108" t="s">
        <v>2</v>
      </c>
      <c r="I108" s="4">
        <v>7469</v>
      </c>
      <c r="J108" s="4">
        <v>0</v>
      </c>
      <c r="K108" s="4">
        <v>10378.5</v>
      </c>
      <c r="L108" s="4">
        <v>0</v>
      </c>
      <c r="M108" s="4">
        <f t="shared" si="11"/>
        <v>17847.5</v>
      </c>
      <c r="N108" s="4">
        <v>0</v>
      </c>
      <c r="O108" s="4">
        <v>0</v>
      </c>
      <c r="P108" s="4">
        <v>0</v>
      </c>
      <c r="Q108" s="4">
        <v>0</v>
      </c>
      <c r="R108" s="4">
        <f t="shared" si="12"/>
        <v>0</v>
      </c>
      <c r="S108" s="4">
        <v>0</v>
      </c>
      <c r="T108" s="4">
        <v>0</v>
      </c>
      <c r="U108" s="4">
        <f t="shared" si="13"/>
        <v>2489.6666666666665</v>
      </c>
      <c r="V108" s="4">
        <f t="shared" si="14"/>
        <v>2489.6666666666665</v>
      </c>
      <c r="W108" s="4">
        <f t="shared" si="15"/>
        <v>0</v>
      </c>
      <c r="X108" s="4">
        <f t="shared" si="16"/>
        <v>5189.25</v>
      </c>
      <c r="Y108" s="4">
        <f t="shared" si="17"/>
        <v>0</v>
      </c>
      <c r="Z108" s="4">
        <f t="shared" si="18"/>
        <v>0</v>
      </c>
      <c r="AA108" s="4">
        <f t="shared" si="19"/>
        <v>0</v>
      </c>
    </row>
    <row r="109" spans="1:27" x14ac:dyDescent="0.25">
      <c r="A109" t="s">
        <v>191</v>
      </c>
      <c r="B109" t="s">
        <v>210</v>
      </c>
      <c r="C109">
        <v>40302</v>
      </c>
      <c r="D109" t="s">
        <v>625</v>
      </c>
      <c r="E109" t="str">
        <f>VLOOKUP(C109,'Natural Accounts'!$A$3:$D$250,2,FALSE)</f>
        <v xml:space="preserve">Financial Aid Undergraduate </v>
      </c>
      <c r="F109" t="str">
        <f t="shared" si="10"/>
        <v xml:space="preserve">40302 Financial Aid Undergraduate </v>
      </c>
      <c r="G109" t="s">
        <v>0</v>
      </c>
      <c r="H109" t="s">
        <v>3</v>
      </c>
      <c r="I109" s="4">
        <v>0</v>
      </c>
      <c r="J109" s="4">
        <v>1848</v>
      </c>
      <c r="K109" s="4">
        <v>3264</v>
      </c>
      <c r="L109" s="4">
        <v>0</v>
      </c>
      <c r="M109" s="4">
        <f t="shared" si="11"/>
        <v>5112</v>
      </c>
      <c r="N109" s="4">
        <v>0</v>
      </c>
      <c r="O109" s="4">
        <v>0</v>
      </c>
      <c r="P109" s="4">
        <v>0</v>
      </c>
      <c r="Q109" s="4">
        <v>1000</v>
      </c>
      <c r="R109" s="4">
        <f t="shared" si="12"/>
        <v>1000</v>
      </c>
      <c r="S109" s="4">
        <v>0</v>
      </c>
      <c r="T109" s="4">
        <v>0</v>
      </c>
      <c r="U109" s="4">
        <f t="shared" si="13"/>
        <v>0</v>
      </c>
      <c r="V109" s="4">
        <f t="shared" si="14"/>
        <v>0</v>
      </c>
      <c r="W109" s="4">
        <f t="shared" si="15"/>
        <v>924</v>
      </c>
      <c r="X109" s="4">
        <f t="shared" si="16"/>
        <v>1632</v>
      </c>
      <c r="Y109" s="4">
        <f t="shared" si="17"/>
        <v>500</v>
      </c>
      <c r="Z109" s="4">
        <f t="shared" si="18"/>
        <v>1000</v>
      </c>
      <c r="AA109" s="4">
        <f t="shared" si="19"/>
        <v>0</v>
      </c>
    </row>
    <row r="110" spans="1:27" x14ac:dyDescent="0.25">
      <c r="A110" t="s">
        <v>191</v>
      </c>
      <c r="B110" t="s">
        <v>210</v>
      </c>
      <c r="C110">
        <v>40302</v>
      </c>
      <c r="D110" t="s">
        <v>625</v>
      </c>
      <c r="E110" t="str">
        <f>VLOOKUP(C110,'Natural Accounts'!$A$3:$D$250,2,FALSE)</f>
        <v xml:space="preserve">Financial Aid Undergraduate </v>
      </c>
      <c r="F110" t="str">
        <f t="shared" si="10"/>
        <v xml:space="preserve">40302 Financial Aid Undergraduate </v>
      </c>
      <c r="G110" t="s">
        <v>0</v>
      </c>
      <c r="H110" t="s">
        <v>20</v>
      </c>
      <c r="I110" s="4">
        <v>-599.85</v>
      </c>
      <c r="J110" s="4">
        <v>20240.5</v>
      </c>
      <c r="K110" s="4">
        <v>25400.5</v>
      </c>
      <c r="L110" s="4">
        <v>4000</v>
      </c>
      <c r="M110" s="4">
        <f t="shared" si="11"/>
        <v>49041.15</v>
      </c>
      <c r="N110" s="4">
        <v>150</v>
      </c>
      <c r="O110" s="4">
        <v>0</v>
      </c>
      <c r="P110" s="4">
        <v>0</v>
      </c>
      <c r="Q110" s="4">
        <v>0</v>
      </c>
      <c r="R110" s="4">
        <f t="shared" si="12"/>
        <v>150</v>
      </c>
      <c r="S110" s="4">
        <v>0</v>
      </c>
      <c r="T110" s="4">
        <v>0</v>
      </c>
      <c r="U110" s="4">
        <f t="shared" si="13"/>
        <v>-149.95000000000002</v>
      </c>
      <c r="V110" s="4">
        <f t="shared" si="14"/>
        <v>-149.95000000000002</v>
      </c>
      <c r="W110" s="4">
        <f t="shared" si="15"/>
        <v>10120.25</v>
      </c>
      <c r="X110" s="4">
        <f t="shared" si="16"/>
        <v>12700.25</v>
      </c>
      <c r="Y110" s="4">
        <f t="shared" si="17"/>
        <v>2000</v>
      </c>
      <c r="Z110" s="4">
        <f t="shared" si="18"/>
        <v>150</v>
      </c>
      <c r="AA110" s="4">
        <f t="shared" si="19"/>
        <v>0</v>
      </c>
    </row>
    <row r="111" spans="1:27" x14ac:dyDescent="0.25">
      <c r="A111" t="s">
        <v>191</v>
      </c>
      <c r="B111" t="s">
        <v>210</v>
      </c>
      <c r="C111">
        <v>40302</v>
      </c>
      <c r="D111" t="s">
        <v>625</v>
      </c>
      <c r="E111" t="str">
        <f>VLOOKUP(C111,'Natural Accounts'!$A$3:$D$250,2,FALSE)</f>
        <v xml:space="preserve">Financial Aid Undergraduate </v>
      </c>
      <c r="F111" t="str">
        <f t="shared" si="10"/>
        <v xml:space="preserve">40302 Financial Aid Undergraduate </v>
      </c>
      <c r="G111" t="s">
        <v>0</v>
      </c>
      <c r="H111" t="s">
        <v>89</v>
      </c>
      <c r="I111" s="4">
        <v>0</v>
      </c>
      <c r="J111" s="4">
        <v>0</v>
      </c>
      <c r="K111" s="4">
        <v>9500</v>
      </c>
      <c r="L111" s="4">
        <v>3000</v>
      </c>
      <c r="M111" s="4">
        <f t="shared" si="11"/>
        <v>12500</v>
      </c>
      <c r="N111" s="4">
        <v>0</v>
      </c>
      <c r="O111" s="4">
        <v>0</v>
      </c>
      <c r="P111" s="4">
        <v>0</v>
      </c>
      <c r="Q111" s="4">
        <v>0</v>
      </c>
      <c r="R111" s="4">
        <f t="shared" si="12"/>
        <v>0</v>
      </c>
      <c r="S111" s="4">
        <v>0</v>
      </c>
      <c r="T111" s="4">
        <v>0</v>
      </c>
      <c r="U111" s="4">
        <f t="shared" si="13"/>
        <v>0</v>
      </c>
      <c r="V111" s="4">
        <f t="shared" si="14"/>
        <v>0</v>
      </c>
      <c r="W111" s="4">
        <f t="shared" si="15"/>
        <v>0</v>
      </c>
      <c r="X111" s="4">
        <f t="shared" si="16"/>
        <v>4750</v>
      </c>
      <c r="Y111" s="4">
        <f t="shared" si="17"/>
        <v>1500</v>
      </c>
      <c r="Z111" s="4">
        <f t="shared" si="18"/>
        <v>0</v>
      </c>
      <c r="AA111" s="4">
        <f t="shared" si="19"/>
        <v>0</v>
      </c>
    </row>
    <row r="112" spans="1:27" x14ac:dyDescent="0.25">
      <c r="A112" t="s">
        <v>191</v>
      </c>
      <c r="B112" t="s">
        <v>210</v>
      </c>
      <c r="C112">
        <v>40302</v>
      </c>
      <c r="D112" t="s">
        <v>625</v>
      </c>
      <c r="E112" t="str">
        <f>VLOOKUP(C112,'Natural Accounts'!$A$3:$D$250,2,FALSE)</f>
        <v xml:space="preserve">Financial Aid Undergraduate </v>
      </c>
      <c r="F112" t="str">
        <f t="shared" si="10"/>
        <v xml:space="preserve">40302 Financial Aid Undergraduate </v>
      </c>
      <c r="G112" t="s">
        <v>0</v>
      </c>
      <c r="H112" t="s">
        <v>22</v>
      </c>
      <c r="I112" s="4">
        <v>6575</v>
      </c>
      <c r="J112" s="4">
        <v>3320</v>
      </c>
      <c r="K112" s="4">
        <v>2665</v>
      </c>
      <c r="L112" s="4">
        <v>0</v>
      </c>
      <c r="M112" s="4">
        <f t="shared" si="11"/>
        <v>12560</v>
      </c>
      <c r="N112" s="4">
        <v>1500</v>
      </c>
      <c r="O112" s="4">
        <v>0</v>
      </c>
      <c r="P112" s="4">
        <v>0</v>
      </c>
      <c r="Q112" s="4">
        <v>3000</v>
      </c>
      <c r="R112" s="4">
        <f t="shared" si="12"/>
        <v>4500</v>
      </c>
      <c r="S112" s="4">
        <v>0</v>
      </c>
      <c r="T112" s="4">
        <v>0</v>
      </c>
      <c r="U112" s="4">
        <f t="shared" si="13"/>
        <v>2691.6666666666665</v>
      </c>
      <c r="V112" s="4">
        <f t="shared" si="14"/>
        <v>2691.6666666666665</v>
      </c>
      <c r="W112" s="4">
        <f t="shared" si="15"/>
        <v>1660</v>
      </c>
      <c r="X112" s="4">
        <f t="shared" si="16"/>
        <v>1332.5</v>
      </c>
      <c r="Y112" s="4">
        <f t="shared" si="17"/>
        <v>1500</v>
      </c>
      <c r="Z112" s="4">
        <f t="shared" si="18"/>
        <v>4500</v>
      </c>
      <c r="AA112" s="4">
        <f t="shared" si="19"/>
        <v>0</v>
      </c>
    </row>
    <row r="113" spans="1:27" x14ac:dyDescent="0.25">
      <c r="A113" t="s">
        <v>191</v>
      </c>
      <c r="B113" t="s">
        <v>210</v>
      </c>
      <c r="C113">
        <v>40302</v>
      </c>
      <c r="D113" t="s">
        <v>625</v>
      </c>
      <c r="E113" t="str">
        <f>VLOOKUP(C113,'Natural Accounts'!$A$3:$D$250,2,FALSE)</f>
        <v xml:space="preserve">Financial Aid Undergraduate </v>
      </c>
      <c r="F113" t="str">
        <f t="shared" si="10"/>
        <v xml:space="preserve">40302 Financial Aid Undergraduate </v>
      </c>
      <c r="G113" t="s">
        <v>0</v>
      </c>
      <c r="H113" t="s">
        <v>19</v>
      </c>
      <c r="I113" s="4">
        <v>28823.1</v>
      </c>
      <c r="J113" s="4">
        <v>0</v>
      </c>
      <c r="K113" s="4">
        <v>33937.760000000002</v>
      </c>
      <c r="L113" s="4">
        <v>445.49</v>
      </c>
      <c r="M113" s="4">
        <f t="shared" si="11"/>
        <v>63206.35</v>
      </c>
      <c r="N113" s="4">
        <v>29150.76</v>
      </c>
      <c r="O113" s="4">
        <v>0</v>
      </c>
      <c r="P113" s="4">
        <v>17363.72</v>
      </c>
      <c r="Q113" s="4">
        <v>-1784.9</v>
      </c>
      <c r="R113" s="4">
        <f t="shared" si="12"/>
        <v>44729.579999999994</v>
      </c>
      <c r="S113" s="4">
        <v>19065.900000000001</v>
      </c>
      <c r="T113" s="4">
        <v>5007.4699999999993</v>
      </c>
      <c r="U113" s="4">
        <f t="shared" si="13"/>
        <v>25679.920000000002</v>
      </c>
      <c r="V113" s="4">
        <f t="shared" si="14"/>
        <v>25679.920000000002</v>
      </c>
      <c r="W113" s="4">
        <f t="shared" si="15"/>
        <v>0</v>
      </c>
      <c r="X113" s="4">
        <f t="shared" si="16"/>
        <v>25650.74</v>
      </c>
      <c r="Y113" s="4">
        <f t="shared" si="17"/>
        <v>-669.70500000000004</v>
      </c>
      <c r="Z113" s="4">
        <f t="shared" si="18"/>
        <v>44729.579999999994</v>
      </c>
      <c r="AA113" s="4">
        <f t="shared" si="19"/>
        <v>0</v>
      </c>
    </row>
    <row r="114" spans="1:27" x14ac:dyDescent="0.25">
      <c r="A114" t="s">
        <v>191</v>
      </c>
      <c r="B114" t="s">
        <v>210</v>
      </c>
      <c r="C114">
        <v>40302</v>
      </c>
      <c r="D114" t="s">
        <v>625</v>
      </c>
      <c r="E114" t="str">
        <f>VLOOKUP(C114,'Natural Accounts'!$A$3:$D$250,2,FALSE)</f>
        <v xml:space="preserve">Financial Aid Undergraduate </v>
      </c>
      <c r="F114" t="str">
        <f t="shared" si="10"/>
        <v xml:space="preserve">40302 Financial Aid Undergraduate </v>
      </c>
      <c r="G114" t="s">
        <v>0</v>
      </c>
      <c r="H114" t="s">
        <v>25</v>
      </c>
      <c r="I114" s="4">
        <v>0</v>
      </c>
      <c r="J114" s="4">
        <v>0</v>
      </c>
      <c r="K114" s="4">
        <v>1200</v>
      </c>
      <c r="L114" s="4">
        <v>0</v>
      </c>
      <c r="M114" s="4">
        <f t="shared" si="11"/>
        <v>1200</v>
      </c>
      <c r="N114" s="4">
        <v>0</v>
      </c>
      <c r="O114" s="4">
        <v>0</v>
      </c>
      <c r="P114" s="4">
        <v>600</v>
      </c>
      <c r="Q114" s="4">
        <v>0</v>
      </c>
      <c r="R114" s="4">
        <f t="shared" si="12"/>
        <v>600</v>
      </c>
      <c r="S114" s="4">
        <v>0</v>
      </c>
      <c r="T114" s="4">
        <v>0</v>
      </c>
      <c r="U114" s="4">
        <f t="shared" si="13"/>
        <v>0</v>
      </c>
      <c r="V114" s="4">
        <f t="shared" si="14"/>
        <v>0</v>
      </c>
      <c r="W114" s="4">
        <f t="shared" si="15"/>
        <v>0</v>
      </c>
      <c r="X114" s="4">
        <f t="shared" si="16"/>
        <v>900</v>
      </c>
      <c r="Y114" s="4">
        <f t="shared" si="17"/>
        <v>0</v>
      </c>
      <c r="Z114" s="4">
        <f t="shared" si="18"/>
        <v>600</v>
      </c>
      <c r="AA114" s="4">
        <f t="shared" si="19"/>
        <v>0</v>
      </c>
    </row>
    <row r="115" spans="1:27" x14ac:dyDescent="0.25">
      <c r="A115" t="s">
        <v>191</v>
      </c>
      <c r="B115" t="s">
        <v>210</v>
      </c>
      <c r="C115">
        <v>40302</v>
      </c>
      <c r="D115" t="s">
        <v>625</v>
      </c>
      <c r="E115" t="str">
        <f>VLOOKUP(C115,'Natural Accounts'!$A$3:$D$250,2,FALSE)</f>
        <v xml:space="preserve">Financial Aid Undergraduate </v>
      </c>
      <c r="F115" t="str">
        <f t="shared" si="10"/>
        <v xml:space="preserve">40302 Financial Aid Undergraduate </v>
      </c>
      <c r="G115" t="s">
        <v>0</v>
      </c>
      <c r="H115" t="s">
        <v>24</v>
      </c>
      <c r="I115" s="4">
        <v>4152180.27</v>
      </c>
      <c r="J115" s="4">
        <v>74254.75</v>
      </c>
      <c r="K115" s="4">
        <v>4143788.0300000003</v>
      </c>
      <c r="L115" s="4">
        <v>98261.09</v>
      </c>
      <c r="M115" s="4">
        <f t="shared" si="11"/>
        <v>8468484.1400000006</v>
      </c>
      <c r="N115" s="4">
        <v>4141645.7700000005</v>
      </c>
      <c r="O115" s="4">
        <v>76779.16</v>
      </c>
      <c r="P115" s="4">
        <v>4068776.4</v>
      </c>
      <c r="Q115" s="4">
        <v>101429.83</v>
      </c>
      <c r="R115" s="4">
        <f t="shared" si="12"/>
        <v>8388631.1600000001</v>
      </c>
      <c r="S115" s="4">
        <v>3775315.6900000004</v>
      </c>
      <c r="T115" s="4">
        <v>59856.020000000004</v>
      </c>
      <c r="U115" s="4">
        <f t="shared" si="13"/>
        <v>4023047.2433333336</v>
      </c>
      <c r="V115" s="4">
        <f t="shared" si="14"/>
        <v>4023047.2433333336</v>
      </c>
      <c r="W115" s="4">
        <f t="shared" si="15"/>
        <v>75516.955000000002</v>
      </c>
      <c r="X115" s="4">
        <f t="shared" si="16"/>
        <v>4106282.2149999999</v>
      </c>
      <c r="Y115" s="4">
        <f t="shared" si="17"/>
        <v>99845.459999999992</v>
      </c>
      <c r="Z115" s="4">
        <f t="shared" si="18"/>
        <v>8388631.1600000001</v>
      </c>
      <c r="AA115" s="4">
        <f t="shared" si="19"/>
        <v>0</v>
      </c>
    </row>
    <row r="116" spans="1:27" x14ac:dyDescent="0.25">
      <c r="A116" t="s">
        <v>191</v>
      </c>
      <c r="B116" t="s">
        <v>210</v>
      </c>
      <c r="C116">
        <v>40302</v>
      </c>
      <c r="D116" t="s">
        <v>625</v>
      </c>
      <c r="E116" t="str">
        <f>VLOOKUP(C116,'Natural Accounts'!$A$3:$D$250,2,FALSE)</f>
        <v xml:space="preserve">Financial Aid Undergraduate </v>
      </c>
      <c r="F116" t="str">
        <f t="shared" si="10"/>
        <v xml:space="preserve">40302 Financial Aid Undergraduate </v>
      </c>
      <c r="G116" t="s">
        <v>0</v>
      </c>
      <c r="H116" t="s">
        <v>26</v>
      </c>
      <c r="I116" s="4">
        <v>0</v>
      </c>
      <c r="J116" s="4">
        <v>0</v>
      </c>
      <c r="K116" s="4">
        <v>0</v>
      </c>
      <c r="L116" s="4">
        <v>0</v>
      </c>
      <c r="M116" s="4">
        <f t="shared" si="11"/>
        <v>0</v>
      </c>
      <c r="N116" s="4">
        <v>0</v>
      </c>
      <c r="O116" s="4">
        <v>0</v>
      </c>
      <c r="P116" s="4">
        <v>0</v>
      </c>
      <c r="Q116" s="4">
        <v>0</v>
      </c>
      <c r="R116" s="4">
        <f t="shared" si="12"/>
        <v>0</v>
      </c>
      <c r="S116" s="4">
        <v>1500</v>
      </c>
      <c r="T116" s="4">
        <v>0</v>
      </c>
      <c r="U116" s="4">
        <f t="shared" si="13"/>
        <v>500</v>
      </c>
      <c r="V116" s="4">
        <f t="shared" si="14"/>
        <v>500</v>
      </c>
      <c r="W116" s="4">
        <f t="shared" si="15"/>
        <v>0</v>
      </c>
      <c r="X116" s="4">
        <f t="shared" si="16"/>
        <v>0</v>
      </c>
      <c r="Y116" s="4">
        <f t="shared" si="17"/>
        <v>0</v>
      </c>
      <c r="Z116" s="4">
        <f t="shared" si="18"/>
        <v>0</v>
      </c>
      <c r="AA116" s="4">
        <f t="shared" si="19"/>
        <v>0</v>
      </c>
    </row>
    <row r="117" spans="1:27" x14ac:dyDescent="0.25">
      <c r="A117" t="s">
        <v>191</v>
      </c>
      <c r="B117" t="s">
        <v>210</v>
      </c>
      <c r="C117">
        <v>40302</v>
      </c>
      <c r="D117" t="s">
        <v>625</v>
      </c>
      <c r="E117" t="str">
        <f>VLOOKUP(C117,'Natural Accounts'!$A$3:$D$250,2,FALSE)</f>
        <v xml:space="preserve">Financial Aid Undergraduate </v>
      </c>
      <c r="F117" t="str">
        <f t="shared" si="10"/>
        <v xml:space="preserve">40302 Financial Aid Undergraduate </v>
      </c>
      <c r="G117" t="s">
        <v>0</v>
      </c>
      <c r="H117" t="s">
        <v>27</v>
      </c>
      <c r="I117" s="4">
        <v>0</v>
      </c>
      <c r="J117" s="4">
        <v>0</v>
      </c>
      <c r="K117" s="4">
        <v>7415.73</v>
      </c>
      <c r="L117" s="4">
        <v>0</v>
      </c>
      <c r="M117" s="4">
        <f t="shared" si="11"/>
        <v>7415.73</v>
      </c>
      <c r="N117" s="4">
        <v>0</v>
      </c>
      <c r="O117" s="4">
        <v>4194.79</v>
      </c>
      <c r="P117" s="4">
        <v>663</v>
      </c>
      <c r="Q117" s="4">
        <v>0</v>
      </c>
      <c r="R117" s="4">
        <f t="shared" si="12"/>
        <v>4857.79</v>
      </c>
      <c r="S117" s="4">
        <v>0</v>
      </c>
      <c r="T117" s="4">
        <v>0</v>
      </c>
      <c r="U117" s="4">
        <f t="shared" si="13"/>
        <v>0</v>
      </c>
      <c r="V117" s="4">
        <f t="shared" si="14"/>
        <v>0</v>
      </c>
      <c r="W117" s="4">
        <f t="shared" si="15"/>
        <v>2097.395</v>
      </c>
      <c r="X117" s="4">
        <f t="shared" si="16"/>
        <v>4039.3649999999998</v>
      </c>
      <c r="Y117" s="4">
        <f t="shared" si="17"/>
        <v>0</v>
      </c>
      <c r="Z117" s="4">
        <f t="shared" si="18"/>
        <v>4857.79</v>
      </c>
      <c r="AA117" s="4">
        <f t="shared" si="19"/>
        <v>0</v>
      </c>
    </row>
    <row r="118" spans="1:27" x14ac:dyDescent="0.25">
      <c r="A118" t="s">
        <v>191</v>
      </c>
      <c r="B118" t="s">
        <v>210</v>
      </c>
      <c r="C118">
        <v>40302</v>
      </c>
      <c r="D118" t="s">
        <v>625</v>
      </c>
      <c r="E118" t="str">
        <f>VLOOKUP(C118,'Natural Accounts'!$A$3:$D$250,2,FALSE)</f>
        <v xml:space="preserve">Financial Aid Undergraduate </v>
      </c>
      <c r="F118" t="str">
        <f t="shared" si="10"/>
        <v xml:space="preserve">40302 Financial Aid Undergraduate </v>
      </c>
      <c r="G118" t="s">
        <v>0</v>
      </c>
      <c r="H118" t="s">
        <v>7</v>
      </c>
      <c r="I118" s="4">
        <v>0</v>
      </c>
      <c r="J118" s="4">
        <v>0</v>
      </c>
      <c r="K118" s="4">
        <v>0</v>
      </c>
      <c r="L118" s="4">
        <v>0</v>
      </c>
      <c r="M118" s="4">
        <f t="shared" si="11"/>
        <v>0</v>
      </c>
      <c r="N118" s="4">
        <v>0</v>
      </c>
      <c r="O118" s="4">
        <v>180</v>
      </c>
      <c r="P118" s="4">
        <v>0</v>
      </c>
      <c r="Q118" s="4">
        <v>0</v>
      </c>
      <c r="R118" s="4">
        <f t="shared" si="12"/>
        <v>180</v>
      </c>
      <c r="S118" s="4">
        <v>0</v>
      </c>
      <c r="T118" s="4">
        <v>0</v>
      </c>
      <c r="U118" s="4">
        <f t="shared" si="13"/>
        <v>0</v>
      </c>
      <c r="V118" s="4">
        <f t="shared" si="14"/>
        <v>0</v>
      </c>
      <c r="W118" s="4">
        <f t="shared" si="15"/>
        <v>90</v>
      </c>
      <c r="X118" s="4">
        <f t="shared" si="16"/>
        <v>0</v>
      </c>
      <c r="Y118" s="4">
        <f t="shared" si="17"/>
        <v>0</v>
      </c>
      <c r="Z118" s="4">
        <f t="shared" si="18"/>
        <v>180</v>
      </c>
      <c r="AA118" s="4">
        <f t="shared" si="19"/>
        <v>0</v>
      </c>
    </row>
    <row r="119" spans="1:27" x14ac:dyDescent="0.25">
      <c r="A119" t="s">
        <v>191</v>
      </c>
      <c r="B119" t="s">
        <v>210</v>
      </c>
      <c r="C119">
        <v>40302</v>
      </c>
      <c r="D119" t="s">
        <v>625</v>
      </c>
      <c r="E119" t="str">
        <f>VLOOKUP(C119,'Natural Accounts'!$A$3:$D$250,2,FALSE)</f>
        <v xml:space="preserve">Financial Aid Undergraduate </v>
      </c>
      <c r="F119" t="str">
        <f t="shared" si="10"/>
        <v xml:space="preserve">40302 Financial Aid Undergraduate </v>
      </c>
      <c r="G119" t="s">
        <v>0</v>
      </c>
      <c r="H119" t="s">
        <v>8</v>
      </c>
      <c r="I119" s="4">
        <v>0</v>
      </c>
      <c r="J119" s="4">
        <v>3547.53</v>
      </c>
      <c r="K119" s="4">
        <v>0</v>
      </c>
      <c r="L119" s="4">
        <v>0</v>
      </c>
      <c r="M119" s="4">
        <f t="shared" si="11"/>
        <v>3547.53</v>
      </c>
      <c r="N119" s="4">
        <v>0</v>
      </c>
      <c r="O119" s="4">
        <v>0</v>
      </c>
      <c r="P119" s="4">
        <v>1482.89</v>
      </c>
      <c r="Q119" s="4">
        <v>0</v>
      </c>
      <c r="R119" s="4">
        <f t="shared" si="12"/>
        <v>1482.89</v>
      </c>
      <c r="S119" s="4">
        <v>0</v>
      </c>
      <c r="T119" s="4">
        <v>0</v>
      </c>
      <c r="U119" s="4">
        <f t="shared" si="13"/>
        <v>0</v>
      </c>
      <c r="V119" s="4">
        <f t="shared" si="14"/>
        <v>0</v>
      </c>
      <c r="W119" s="4">
        <f t="shared" si="15"/>
        <v>1773.7650000000001</v>
      </c>
      <c r="X119" s="4">
        <f t="shared" si="16"/>
        <v>741.44500000000005</v>
      </c>
      <c r="Y119" s="4">
        <f t="shared" si="17"/>
        <v>0</v>
      </c>
      <c r="Z119" s="4">
        <f t="shared" si="18"/>
        <v>1482.89</v>
      </c>
      <c r="AA119" s="4">
        <f t="shared" si="19"/>
        <v>0</v>
      </c>
    </row>
    <row r="120" spans="1:27" x14ac:dyDescent="0.25">
      <c r="A120" t="s">
        <v>191</v>
      </c>
      <c r="B120" t="s">
        <v>210</v>
      </c>
      <c r="C120">
        <v>40302</v>
      </c>
      <c r="D120" t="s">
        <v>625</v>
      </c>
      <c r="E120" t="str">
        <f>VLOOKUP(C120,'Natural Accounts'!$A$3:$D$250,2,FALSE)</f>
        <v xml:space="preserve">Financial Aid Undergraduate </v>
      </c>
      <c r="F120" t="str">
        <f t="shared" si="10"/>
        <v xml:space="preserve">40302 Financial Aid Undergraduate </v>
      </c>
      <c r="G120" t="s">
        <v>0</v>
      </c>
      <c r="H120" t="s">
        <v>28</v>
      </c>
      <c r="I120" s="4">
        <v>0</v>
      </c>
      <c r="J120" s="4">
        <v>0</v>
      </c>
      <c r="K120" s="4">
        <v>0</v>
      </c>
      <c r="L120" s="4">
        <v>0</v>
      </c>
      <c r="M120" s="4">
        <f t="shared" si="11"/>
        <v>0</v>
      </c>
      <c r="N120" s="4">
        <v>0</v>
      </c>
      <c r="O120" s="4">
        <v>0</v>
      </c>
      <c r="P120" s="4">
        <v>0</v>
      </c>
      <c r="Q120" s="4">
        <v>1100</v>
      </c>
      <c r="R120" s="4">
        <f t="shared" si="12"/>
        <v>1100</v>
      </c>
      <c r="S120" s="4">
        <v>0</v>
      </c>
      <c r="T120" s="4">
        <v>0</v>
      </c>
      <c r="U120" s="4">
        <f t="shared" si="13"/>
        <v>0</v>
      </c>
      <c r="V120" s="4">
        <f t="shared" si="14"/>
        <v>0</v>
      </c>
      <c r="W120" s="4">
        <f t="shared" si="15"/>
        <v>0</v>
      </c>
      <c r="X120" s="4">
        <f t="shared" si="16"/>
        <v>0</v>
      </c>
      <c r="Y120" s="4">
        <f t="shared" si="17"/>
        <v>550</v>
      </c>
      <c r="Z120" s="4">
        <f t="shared" si="18"/>
        <v>1100</v>
      </c>
      <c r="AA120" s="4">
        <f t="shared" si="19"/>
        <v>0</v>
      </c>
    </row>
    <row r="121" spans="1:27" x14ac:dyDescent="0.25">
      <c r="A121" t="s">
        <v>191</v>
      </c>
      <c r="B121" t="s">
        <v>210</v>
      </c>
      <c r="C121">
        <v>40302</v>
      </c>
      <c r="D121" t="s">
        <v>625</v>
      </c>
      <c r="E121" t="str">
        <f>VLOOKUP(C121,'Natural Accounts'!$A$3:$D$250,2,FALSE)</f>
        <v xml:space="preserve">Financial Aid Undergraduate </v>
      </c>
      <c r="F121" t="str">
        <f t="shared" si="10"/>
        <v xml:space="preserve">40302 Financial Aid Undergraduate </v>
      </c>
      <c r="G121" t="s">
        <v>0</v>
      </c>
      <c r="H121" t="s">
        <v>29</v>
      </c>
      <c r="I121" s="4">
        <v>0</v>
      </c>
      <c r="J121" s="4">
        <v>0</v>
      </c>
      <c r="K121" s="4">
        <v>0</v>
      </c>
      <c r="L121" s="4">
        <v>0</v>
      </c>
      <c r="M121" s="4">
        <f t="shared" si="11"/>
        <v>0</v>
      </c>
      <c r="N121" s="4">
        <v>0</v>
      </c>
      <c r="O121" s="4">
        <v>0</v>
      </c>
      <c r="P121" s="4">
        <v>400</v>
      </c>
      <c r="Q121" s="4">
        <v>250</v>
      </c>
      <c r="R121" s="4">
        <f t="shared" si="12"/>
        <v>650</v>
      </c>
      <c r="S121" s="4">
        <v>400</v>
      </c>
      <c r="T121" s="4">
        <v>0</v>
      </c>
      <c r="U121" s="4">
        <f t="shared" si="13"/>
        <v>133.33333333333334</v>
      </c>
      <c r="V121" s="4">
        <f t="shared" si="14"/>
        <v>133.33333333333334</v>
      </c>
      <c r="W121" s="4">
        <f t="shared" si="15"/>
        <v>0</v>
      </c>
      <c r="X121" s="4">
        <f t="shared" si="16"/>
        <v>200</v>
      </c>
      <c r="Y121" s="4">
        <f t="shared" si="17"/>
        <v>125</v>
      </c>
      <c r="Z121" s="4">
        <f t="shared" si="18"/>
        <v>650</v>
      </c>
      <c r="AA121" s="4">
        <f t="shared" si="19"/>
        <v>0</v>
      </c>
    </row>
    <row r="122" spans="1:27" x14ac:dyDescent="0.25">
      <c r="A122" t="s">
        <v>191</v>
      </c>
      <c r="B122" t="s">
        <v>210</v>
      </c>
      <c r="C122">
        <v>40302</v>
      </c>
      <c r="D122" t="s">
        <v>625</v>
      </c>
      <c r="E122" t="str">
        <f>VLOOKUP(C122,'Natural Accounts'!$A$3:$D$250,2,FALSE)</f>
        <v xml:space="preserve">Financial Aid Undergraduate </v>
      </c>
      <c r="F122" t="str">
        <f t="shared" si="10"/>
        <v xml:space="preserve">40302 Financial Aid Undergraduate </v>
      </c>
      <c r="G122" t="s">
        <v>0</v>
      </c>
      <c r="H122" t="s">
        <v>30</v>
      </c>
      <c r="I122" s="4">
        <v>0</v>
      </c>
      <c r="J122" s="4">
        <v>0</v>
      </c>
      <c r="K122" s="4">
        <v>0</v>
      </c>
      <c r="L122" s="4">
        <v>0</v>
      </c>
      <c r="M122" s="4">
        <f t="shared" si="11"/>
        <v>0</v>
      </c>
      <c r="N122" s="4">
        <v>0</v>
      </c>
      <c r="O122" s="4">
        <v>0</v>
      </c>
      <c r="P122" s="4">
        <v>261</v>
      </c>
      <c r="Q122" s="4">
        <v>0</v>
      </c>
      <c r="R122" s="4">
        <f t="shared" si="12"/>
        <v>261</v>
      </c>
      <c r="S122" s="4">
        <v>0</v>
      </c>
      <c r="T122" s="4">
        <v>0</v>
      </c>
      <c r="U122" s="4">
        <f t="shared" si="13"/>
        <v>0</v>
      </c>
      <c r="V122" s="4">
        <f t="shared" si="14"/>
        <v>0</v>
      </c>
      <c r="W122" s="4">
        <f t="shared" si="15"/>
        <v>0</v>
      </c>
      <c r="X122" s="4">
        <f t="shared" si="16"/>
        <v>130.5</v>
      </c>
      <c r="Y122" s="4">
        <f t="shared" si="17"/>
        <v>0</v>
      </c>
      <c r="Z122" s="4">
        <f t="shared" si="18"/>
        <v>261</v>
      </c>
      <c r="AA122" s="4">
        <f t="shared" si="19"/>
        <v>0</v>
      </c>
    </row>
    <row r="123" spans="1:27" x14ac:dyDescent="0.25">
      <c r="A123" t="s">
        <v>191</v>
      </c>
      <c r="B123" t="s">
        <v>210</v>
      </c>
      <c r="C123">
        <v>40302</v>
      </c>
      <c r="D123" t="s">
        <v>625</v>
      </c>
      <c r="E123" t="str">
        <f>VLOOKUP(C123,'Natural Accounts'!$A$3:$D$250,2,FALSE)</f>
        <v xml:space="preserve">Financial Aid Undergraduate </v>
      </c>
      <c r="F123" t="str">
        <f t="shared" si="10"/>
        <v xml:space="preserve">40302 Financial Aid Undergraduate </v>
      </c>
      <c r="G123" t="s">
        <v>0</v>
      </c>
      <c r="H123" t="s">
        <v>1449</v>
      </c>
      <c r="I123" s="4">
        <v>450</v>
      </c>
      <c r="J123" s="4">
        <v>0</v>
      </c>
      <c r="K123" s="4">
        <v>0</v>
      </c>
      <c r="L123" s="4">
        <v>0</v>
      </c>
      <c r="M123" s="4">
        <f t="shared" si="11"/>
        <v>450</v>
      </c>
      <c r="N123" s="4">
        <v>0</v>
      </c>
      <c r="O123" s="4">
        <v>0</v>
      </c>
      <c r="P123" s="4">
        <v>0</v>
      </c>
      <c r="Q123" s="4">
        <v>0</v>
      </c>
      <c r="R123" s="4">
        <f t="shared" si="12"/>
        <v>0</v>
      </c>
      <c r="S123" s="4">
        <v>0</v>
      </c>
      <c r="T123" s="4">
        <v>0</v>
      </c>
      <c r="U123" s="4">
        <f t="shared" si="13"/>
        <v>150</v>
      </c>
      <c r="V123" s="4">
        <f t="shared" si="14"/>
        <v>150</v>
      </c>
      <c r="W123" s="4">
        <f t="shared" si="15"/>
        <v>0</v>
      </c>
      <c r="X123" s="4">
        <f t="shared" si="16"/>
        <v>0</v>
      </c>
      <c r="Y123" s="4">
        <f t="shared" si="17"/>
        <v>0</v>
      </c>
      <c r="Z123" s="4">
        <f t="shared" si="18"/>
        <v>0</v>
      </c>
      <c r="AA123" s="4">
        <f t="shared" si="19"/>
        <v>0</v>
      </c>
    </row>
    <row r="124" spans="1:27" x14ac:dyDescent="0.25">
      <c r="A124" t="s">
        <v>191</v>
      </c>
      <c r="B124" t="s">
        <v>210</v>
      </c>
      <c r="C124">
        <v>40302</v>
      </c>
      <c r="D124" t="s">
        <v>625</v>
      </c>
      <c r="E124" t="str">
        <f>VLOOKUP(C124,'Natural Accounts'!$A$3:$D$250,2,FALSE)</f>
        <v xml:space="preserve">Financial Aid Undergraduate </v>
      </c>
      <c r="F124" t="str">
        <f t="shared" si="10"/>
        <v xml:space="preserve">40302 Financial Aid Undergraduate </v>
      </c>
      <c r="G124" t="s">
        <v>0</v>
      </c>
      <c r="H124" t="s">
        <v>65</v>
      </c>
      <c r="I124" s="4">
        <v>870</v>
      </c>
      <c r="J124" s="4">
        <v>0</v>
      </c>
      <c r="K124" s="4">
        <v>0</v>
      </c>
      <c r="L124" s="4">
        <v>0</v>
      </c>
      <c r="M124" s="4">
        <f t="shared" si="11"/>
        <v>870</v>
      </c>
      <c r="N124" s="4">
        <v>0</v>
      </c>
      <c r="O124" s="4">
        <v>0</v>
      </c>
      <c r="P124" s="4">
        <v>0</v>
      </c>
      <c r="Q124" s="4">
        <v>0</v>
      </c>
      <c r="R124" s="4">
        <f t="shared" si="12"/>
        <v>0</v>
      </c>
      <c r="S124" s="4">
        <v>0</v>
      </c>
      <c r="T124" s="4">
        <v>0</v>
      </c>
      <c r="U124" s="4">
        <f t="shared" si="13"/>
        <v>290</v>
      </c>
      <c r="V124" s="4">
        <f t="shared" si="14"/>
        <v>290</v>
      </c>
      <c r="W124" s="4">
        <f t="shared" si="15"/>
        <v>0</v>
      </c>
      <c r="X124" s="4">
        <f t="shared" si="16"/>
        <v>0</v>
      </c>
      <c r="Y124" s="4">
        <f t="shared" si="17"/>
        <v>0</v>
      </c>
      <c r="Z124" s="4">
        <f t="shared" si="18"/>
        <v>0</v>
      </c>
      <c r="AA124" s="4">
        <f t="shared" si="19"/>
        <v>0</v>
      </c>
    </row>
    <row r="125" spans="1:27" x14ac:dyDescent="0.25">
      <c r="A125" t="s">
        <v>191</v>
      </c>
      <c r="B125" t="s">
        <v>210</v>
      </c>
      <c r="C125">
        <v>40302</v>
      </c>
      <c r="D125" t="s">
        <v>625</v>
      </c>
      <c r="E125" t="str">
        <f>VLOOKUP(C125,'Natural Accounts'!$A$3:$D$250,2,FALSE)</f>
        <v xml:space="preserve">Financial Aid Undergraduate </v>
      </c>
      <c r="F125" t="str">
        <f t="shared" si="10"/>
        <v xml:space="preserve">40302 Financial Aid Undergraduate </v>
      </c>
      <c r="G125" t="s">
        <v>0</v>
      </c>
      <c r="H125" t="s">
        <v>66</v>
      </c>
      <c r="I125" s="4">
        <v>0</v>
      </c>
      <c r="J125" s="4">
        <v>0</v>
      </c>
      <c r="K125" s="4">
        <v>387</v>
      </c>
      <c r="L125" s="4">
        <v>0</v>
      </c>
      <c r="M125" s="4">
        <f t="shared" si="11"/>
        <v>387</v>
      </c>
      <c r="N125" s="4">
        <v>0</v>
      </c>
      <c r="O125" s="4">
        <v>0</v>
      </c>
      <c r="P125" s="4">
        <v>0</v>
      </c>
      <c r="Q125" s="4">
        <v>0</v>
      </c>
      <c r="R125" s="4">
        <f t="shared" si="12"/>
        <v>0</v>
      </c>
      <c r="S125" s="4">
        <v>0</v>
      </c>
      <c r="T125" s="4">
        <v>0</v>
      </c>
      <c r="U125" s="4">
        <f t="shared" si="13"/>
        <v>0</v>
      </c>
      <c r="V125" s="4">
        <f t="shared" si="14"/>
        <v>0</v>
      </c>
      <c r="W125" s="4">
        <f t="shared" si="15"/>
        <v>0</v>
      </c>
      <c r="X125" s="4">
        <f t="shared" si="16"/>
        <v>193.5</v>
      </c>
      <c r="Y125" s="4">
        <f t="shared" si="17"/>
        <v>0</v>
      </c>
      <c r="Z125" s="4">
        <f t="shared" si="18"/>
        <v>0</v>
      </c>
      <c r="AA125" s="4">
        <f t="shared" si="19"/>
        <v>0</v>
      </c>
    </row>
    <row r="126" spans="1:27" x14ac:dyDescent="0.25">
      <c r="A126" t="s">
        <v>191</v>
      </c>
      <c r="B126" t="s">
        <v>210</v>
      </c>
      <c r="C126">
        <v>40302</v>
      </c>
      <c r="D126" t="s">
        <v>625</v>
      </c>
      <c r="E126" t="str">
        <f>VLOOKUP(C126,'Natural Accounts'!$A$3:$D$250,2,FALSE)</f>
        <v xml:space="preserve">Financial Aid Undergraduate </v>
      </c>
      <c r="F126" t="str">
        <f t="shared" si="10"/>
        <v xml:space="preserve">40302 Financial Aid Undergraduate </v>
      </c>
      <c r="G126" t="s">
        <v>0</v>
      </c>
      <c r="H126" t="s">
        <v>1450</v>
      </c>
      <c r="I126" s="4">
        <v>500</v>
      </c>
      <c r="J126" s="4">
        <v>500</v>
      </c>
      <c r="K126" s="4">
        <v>0</v>
      </c>
      <c r="L126" s="4">
        <v>1930</v>
      </c>
      <c r="M126" s="4">
        <f t="shared" si="11"/>
        <v>2930</v>
      </c>
      <c r="N126" s="4">
        <v>0</v>
      </c>
      <c r="O126" s="4">
        <v>0</v>
      </c>
      <c r="P126" s="4">
        <v>0</v>
      </c>
      <c r="Q126" s="4">
        <v>0</v>
      </c>
      <c r="R126" s="4">
        <f t="shared" si="12"/>
        <v>0</v>
      </c>
      <c r="S126" s="4">
        <v>0</v>
      </c>
      <c r="T126" s="4">
        <v>0</v>
      </c>
      <c r="U126" s="4">
        <f t="shared" si="13"/>
        <v>166.66666666666666</v>
      </c>
      <c r="V126" s="4">
        <f t="shared" si="14"/>
        <v>166.66666666666666</v>
      </c>
      <c r="W126" s="4">
        <f t="shared" si="15"/>
        <v>250</v>
      </c>
      <c r="X126" s="4">
        <f t="shared" si="16"/>
        <v>0</v>
      </c>
      <c r="Y126" s="4">
        <f t="shared" si="17"/>
        <v>965</v>
      </c>
      <c r="Z126" s="4">
        <f t="shared" si="18"/>
        <v>0</v>
      </c>
      <c r="AA126" s="4">
        <f t="shared" si="19"/>
        <v>0</v>
      </c>
    </row>
    <row r="127" spans="1:27" x14ac:dyDescent="0.25">
      <c r="A127" t="s">
        <v>191</v>
      </c>
      <c r="B127" t="s">
        <v>210</v>
      </c>
      <c r="C127">
        <v>40302</v>
      </c>
      <c r="D127" t="s">
        <v>625</v>
      </c>
      <c r="E127" t="str">
        <f>VLOOKUP(C127,'Natural Accounts'!$A$3:$D$250,2,FALSE)</f>
        <v xml:space="preserve">Financial Aid Undergraduate </v>
      </c>
      <c r="F127" t="str">
        <f t="shared" si="10"/>
        <v xml:space="preserve">40302 Financial Aid Undergraduate </v>
      </c>
      <c r="G127" t="s">
        <v>0</v>
      </c>
      <c r="H127" t="s">
        <v>31</v>
      </c>
      <c r="I127" s="4">
        <v>1000</v>
      </c>
      <c r="J127" s="4">
        <v>1195</v>
      </c>
      <c r="K127" s="4">
        <v>1500</v>
      </c>
      <c r="L127" s="4">
        <v>0</v>
      </c>
      <c r="M127" s="4">
        <f t="shared" si="11"/>
        <v>3695</v>
      </c>
      <c r="N127" s="4">
        <v>500</v>
      </c>
      <c r="O127" s="4">
        <v>500</v>
      </c>
      <c r="P127" s="4">
        <v>1165</v>
      </c>
      <c r="Q127" s="4">
        <v>0</v>
      </c>
      <c r="R127" s="4">
        <f t="shared" si="12"/>
        <v>2165</v>
      </c>
      <c r="S127" s="4">
        <v>0</v>
      </c>
      <c r="T127" s="4">
        <v>0</v>
      </c>
      <c r="U127" s="4">
        <f t="shared" si="13"/>
        <v>500</v>
      </c>
      <c r="V127" s="4">
        <f t="shared" si="14"/>
        <v>500</v>
      </c>
      <c r="W127" s="4">
        <f t="shared" si="15"/>
        <v>847.5</v>
      </c>
      <c r="X127" s="4">
        <f t="shared" si="16"/>
        <v>1332.5</v>
      </c>
      <c r="Y127" s="4">
        <f t="shared" si="17"/>
        <v>0</v>
      </c>
      <c r="Z127" s="4">
        <f t="shared" si="18"/>
        <v>2165</v>
      </c>
      <c r="AA127" s="4">
        <f t="shared" si="19"/>
        <v>0</v>
      </c>
    </row>
    <row r="128" spans="1:27" x14ac:dyDescent="0.25">
      <c r="A128" t="s">
        <v>191</v>
      </c>
      <c r="B128" t="s">
        <v>210</v>
      </c>
      <c r="C128">
        <v>40302</v>
      </c>
      <c r="D128" t="s">
        <v>625</v>
      </c>
      <c r="E128" t="str">
        <f>VLOOKUP(C128,'Natural Accounts'!$A$3:$D$250,2,FALSE)</f>
        <v xml:space="preserve">Financial Aid Undergraduate </v>
      </c>
      <c r="F128" t="str">
        <f t="shared" si="10"/>
        <v xml:space="preserve">40302 Financial Aid Undergraduate </v>
      </c>
      <c r="G128" t="s">
        <v>0</v>
      </c>
      <c r="H128" t="s">
        <v>9</v>
      </c>
      <c r="I128" s="4">
        <v>251</v>
      </c>
      <c r="J128" s="4">
        <v>0</v>
      </c>
      <c r="K128" s="4">
        <v>251</v>
      </c>
      <c r="L128" s="4">
        <v>0</v>
      </c>
      <c r="M128" s="4">
        <f t="shared" si="11"/>
        <v>502</v>
      </c>
      <c r="N128" s="4">
        <v>0</v>
      </c>
      <c r="O128" s="4">
        <v>0</v>
      </c>
      <c r="P128" s="4">
        <v>0</v>
      </c>
      <c r="Q128" s="4">
        <v>0</v>
      </c>
      <c r="R128" s="4">
        <f t="shared" si="12"/>
        <v>0</v>
      </c>
      <c r="S128" s="4">
        <v>0</v>
      </c>
      <c r="T128" s="4">
        <v>0</v>
      </c>
      <c r="U128" s="4">
        <f t="shared" si="13"/>
        <v>83.666666666666671</v>
      </c>
      <c r="V128" s="4">
        <f t="shared" si="14"/>
        <v>83.666666666666671</v>
      </c>
      <c r="W128" s="4">
        <f t="shared" si="15"/>
        <v>0</v>
      </c>
      <c r="X128" s="4">
        <f t="shared" si="16"/>
        <v>125.5</v>
      </c>
      <c r="Y128" s="4">
        <f t="shared" si="17"/>
        <v>0</v>
      </c>
      <c r="Z128" s="4">
        <f t="shared" si="18"/>
        <v>0</v>
      </c>
      <c r="AA128" s="4">
        <f t="shared" si="19"/>
        <v>0</v>
      </c>
    </row>
    <row r="129" spans="1:27" x14ac:dyDescent="0.25">
      <c r="A129" t="s">
        <v>191</v>
      </c>
      <c r="B129" t="s">
        <v>210</v>
      </c>
      <c r="C129">
        <v>40302</v>
      </c>
      <c r="D129" t="s">
        <v>625</v>
      </c>
      <c r="E129" t="str">
        <f>VLOOKUP(C129,'Natural Accounts'!$A$3:$D$250,2,FALSE)</f>
        <v xml:space="preserve">Financial Aid Undergraduate </v>
      </c>
      <c r="F129" t="str">
        <f t="shared" si="10"/>
        <v xml:space="preserve">40302 Financial Aid Undergraduate </v>
      </c>
      <c r="G129" t="s">
        <v>0</v>
      </c>
      <c r="H129" t="s">
        <v>72</v>
      </c>
      <c r="I129" s="4">
        <v>0</v>
      </c>
      <c r="J129" s="4">
        <v>61.2</v>
      </c>
      <c r="K129" s="4">
        <v>0</v>
      </c>
      <c r="L129" s="4">
        <v>0</v>
      </c>
      <c r="M129" s="4">
        <f t="shared" si="11"/>
        <v>61.2</v>
      </c>
      <c r="N129" s="4">
        <v>0</v>
      </c>
      <c r="O129" s="4">
        <v>0</v>
      </c>
      <c r="P129" s="4">
        <v>0</v>
      </c>
      <c r="Q129" s="4">
        <v>0</v>
      </c>
      <c r="R129" s="4">
        <f t="shared" si="12"/>
        <v>0</v>
      </c>
      <c r="S129" s="4">
        <v>0</v>
      </c>
      <c r="T129" s="4">
        <v>0</v>
      </c>
      <c r="U129" s="4">
        <f t="shared" si="13"/>
        <v>0</v>
      </c>
      <c r="V129" s="4">
        <f t="shared" si="14"/>
        <v>0</v>
      </c>
      <c r="W129" s="4">
        <f t="shared" si="15"/>
        <v>30.6</v>
      </c>
      <c r="X129" s="4">
        <f t="shared" si="16"/>
        <v>0</v>
      </c>
      <c r="Y129" s="4">
        <f t="shared" si="17"/>
        <v>0</v>
      </c>
      <c r="Z129" s="4">
        <f t="shared" si="18"/>
        <v>0</v>
      </c>
      <c r="AA129" s="4">
        <f t="shared" si="19"/>
        <v>0</v>
      </c>
    </row>
    <row r="130" spans="1:27" x14ac:dyDescent="0.25">
      <c r="A130" t="s">
        <v>191</v>
      </c>
      <c r="B130" t="s">
        <v>210</v>
      </c>
      <c r="C130">
        <v>40302</v>
      </c>
      <c r="D130" t="s">
        <v>625</v>
      </c>
      <c r="E130" t="str">
        <f>VLOOKUP(C130,'Natural Accounts'!$A$3:$D$250,2,FALSE)</f>
        <v xml:space="preserve">Financial Aid Undergraduate </v>
      </c>
      <c r="F130" t="str">
        <f t="shared" si="10"/>
        <v xml:space="preserve">40302 Financial Aid Undergraduate </v>
      </c>
      <c r="G130" t="s">
        <v>0</v>
      </c>
      <c r="H130" t="s">
        <v>32</v>
      </c>
      <c r="I130" s="4">
        <v>0</v>
      </c>
      <c r="J130" s="4">
        <v>0</v>
      </c>
      <c r="K130" s="4">
        <v>0</v>
      </c>
      <c r="L130" s="4">
        <v>0</v>
      </c>
      <c r="M130" s="4">
        <f t="shared" si="11"/>
        <v>0</v>
      </c>
      <c r="N130" s="4">
        <v>0</v>
      </c>
      <c r="O130" s="4">
        <v>0</v>
      </c>
      <c r="P130" s="4">
        <v>0</v>
      </c>
      <c r="Q130" s="4">
        <v>413.75</v>
      </c>
      <c r="R130" s="4">
        <f t="shared" si="12"/>
        <v>413.75</v>
      </c>
      <c r="S130" s="4">
        <v>105</v>
      </c>
      <c r="T130" s="4">
        <v>0</v>
      </c>
      <c r="U130" s="4">
        <f t="shared" si="13"/>
        <v>35</v>
      </c>
      <c r="V130" s="4">
        <f t="shared" si="14"/>
        <v>35</v>
      </c>
      <c r="W130" s="4">
        <f t="shared" si="15"/>
        <v>0</v>
      </c>
      <c r="X130" s="4">
        <f t="shared" si="16"/>
        <v>0</v>
      </c>
      <c r="Y130" s="4">
        <f t="shared" si="17"/>
        <v>206.875</v>
      </c>
      <c r="Z130" s="4">
        <f t="shared" si="18"/>
        <v>413.75</v>
      </c>
      <c r="AA130" s="4">
        <f t="shared" si="19"/>
        <v>0</v>
      </c>
    </row>
    <row r="131" spans="1:27" x14ac:dyDescent="0.25">
      <c r="A131" t="s">
        <v>191</v>
      </c>
      <c r="B131" t="s">
        <v>210</v>
      </c>
      <c r="C131">
        <v>40302</v>
      </c>
      <c r="D131" t="s">
        <v>625</v>
      </c>
      <c r="E131" t="str">
        <f>VLOOKUP(C131,'Natural Accounts'!$A$3:$D$250,2,FALSE)</f>
        <v xml:space="preserve">Financial Aid Undergraduate </v>
      </c>
      <c r="F131" t="str">
        <f t="shared" ref="F131:F194" si="20">CONCATENATE(C131,D131,E131)</f>
        <v xml:space="preserve">40302 Financial Aid Undergraduate </v>
      </c>
      <c r="G131" t="s">
        <v>0</v>
      </c>
      <c r="H131" t="s">
        <v>11</v>
      </c>
      <c r="I131" s="4">
        <v>0</v>
      </c>
      <c r="J131" s="4">
        <v>0</v>
      </c>
      <c r="K131" s="4">
        <v>0</v>
      </c>
      <c r="L131" s="4">
        <v>2000</v>
      </c>
      <c r="M131" s="4">
        <f t="shared" ref="M131:M194" si="21">SUM(I131:L131)</f>
        <v>2000</v>
      </c>
      <c r="N131" s="4">
        <v>0</v>
      </c>
      <c r="O131" s="4">
        <v>0</v>
      </c>
      <c r="P131" s="4">
        <v>0</v>
      </c>
      <c r="Q131" s="4">
        <v>0</v>
      </c>
      <c r="R131" s="4">
        <f t="shared" ref="R131:R194" si="22">SUM(N131:Q131)</f>
        <v>0</v>
      </c>
      <c r="S131" s="4">
        <v>0</v>
      </c>
      <c r="T131" s="4">
        <v>0</v>
      </c>
      <c r="U131" s="4">
        <f t="shared" ref="U131:U194" si="23">AVERAGE(I131,N131,S131)</f>
        <v>0</v>
      </c>
      <c r="V131" s="4">
        <f t="shared" ref="V131:V194" si="24">AVERAGE(I131,N131,S131)</f>
        <v>0</v>
      </c>
      <c r="W131" s="4">
        <f t="shared" ref="W131:W194" si="25">AVERAGE(J131,O131)</f>
        <v>0</v>
      </c>
      <c r="X131" s="4">
        <f t="shared" ref="X131:X194" si="26">AVERAGE(K131,P131)</f>
        <v>0</v>
      </c>
      <c r="Y131" s="4">
        <f t="shared" ref="Y131:Y194" si="27">AVERAGE(Q131,L131)</f>
        <v>1000</v>
      </c>
      <c r="Z131" s="4">
        <f t="shared" ref="Z131:Z194" si="28">IF(M131&gt;-1,IF(R131&gt;-1,R131,SUM(V131:Y131)),SUM(V131:Y131))</f>
        <v>0</v>
      </c>
      <c r="AA131" s="4">
        <f t="shared" ref="AA131:AA194" si="29">Z131-R131</f>
        <v>0</v>
      </c>
    </row>
    <row r="132" spans="1:27" x14ac:dyDescent="0.25">
      <c r="A132" t="s">
        <v>191</v>
      </c>
      <c r="B132" t="s">
        <v>210</v>
      </c>
      <c r="C132">
        <v>40302</v>
      </c>
      <c r="D132" t="s">
        <v>625</v>
      </c>
      <c r="E132" t="str">
        <f>VLOOKUP(C132,'Natural Accounts'!$A$3:$D$250,2,FALSE)</f>
        <v xml:space="preserve">Financial Aid Undergraduate </v>
      </c>
      <c r="F132" t="str">
        <f t="shared" si="20"/>
        <v xml:space="preserve">40302 Financial Aid Undergraduate </v>
      </c>
      <c r="G132" t="s">
        <v>0</v>
      </c>
      <c r="H132" t="s">
        <v>33</v>
      </c>
      <c r="I132" s="4">
        <v>0</v>
      </c>
      <c r="J132" s="4">
        <v>0</v>
      </c>
      <c r="K132" s="4">
        <v>0</v>
      </c>
      <c r="L132" s="4">
        <v>0</v>
      </c>
      <c r="M132" s="4">
        <f t="shared" si="21"/>
        <v>0</v>
      </c>
      <c r="N132" s="4">
        <v>0</v>
      </c>
      <c r="O132" s="4">
        <v>0</v>
      </c>
      <c r="P132" s="4">
        <v>0</v>
      </c>
      <c r="Q132" s="4">
        <v>0</v>
      </c>
      <c r="R132" s="4">
        <f t="shared" si="22"/>
        <v>0</v>
      </c>
      <c r="S132" s="4">
        <v>4436.47</v>
      </c>
      <c r="T132" s="4">
        <v>0</v>
      </c>
      <c r="U132" s="4">
        <f t="shared" si="23"/>
        <v>1478.8233333333335</v>
      </c>
      <c r="V132" s="4">
        <f t="shared" si="24"/>
        <v>1478.8233333333335</v>
      </c>
      <c r="W132" s="4">
        <f t="shared" si="25"/>
        <v>0</v>
      </c>
      <c r="X132" s="4">
        <f t="shared" si="26"/>
        <v>0</v>
      </c>
      <c r="Y132" s="4">
        <f t="shared" si="27"/>
        <v>0</v>
      </c>
      <c r="Z132" s="4">
        <f t="shared" si="28"/>
        <v>0</v>
      </c>
      <c r="AA132" s="4">
        <f t="shared" si="29"/>
        <v>0</v>
      </c>
    </row>
    <row r="133" spans="1:27" x14ac:dyDescent="0.25">
      <c r="A133" t="s">
        <v>191</v>
      </c>
      <c r="B133" t="s">
        <v>210</v>
      </c>
      <c r="C133">
        <v>40302</v>
      </c>
      <c r="D133" t="s">
        <v>625</v>
      </c>
      <c r="E133" t="str">
        <f>VLOOKUP(C133,'Natural Accounts'!$A$3:$D$250,2,FALSE)</f>
        <v xml:space="preserve">Financial Aid Undergraduate </v>
      </c>
      <c r="F133" t="str">
        <f t="shared" si="20"/>
        <v xml:space="preserve">40302 Financial Aid Undergraduate </v>
      </c>
      <c r="G133" t="s">
        <v>0</v>
      </c>
      <c r="H133" t="s">
        <v>34</v>
      </c>
      <c r="I133" s="4">
        <v>0</v>
      </c>
      <c r="J133" s="4">
        <v>0</v>
      </c>
      <c r="K133" s="4">
        <v>0</v>
      </c>
      <c r="L133" s="4">
        <v>0</v>
      </c>
      <c r="M133" s="4">
        <f t="shared" si="21"/>
        <v>0</v>
      </c>
      <c r="N133" s="4">
        <v>3271.16</v>
      </c>
      <c r="O133" s="4">
        <v>0</v>
      </c>
      <c r="P133" s="4">
        <v>1635.58</v>
      </c>
      <c r="Q133" s="4">
        <v>0</v>
      </c>
      <c r="R133" s="4">
        <f t="shared" si="22"/>
        <v>4906.74</v>
      </c>
      <c r="S133" s="4">
        <v>4043.64</v>
      </c>
      <c r="T133" s="4">
        <v>0</v>
      </c>
      <c r="U133" s="4">
        <f t="shared" si="23"/>
        <v>2438.2666666666664</v>
      </c>
      <c r="V133" s="4">
        <f t="shared" si="24"/>
        <v>2438.2666666666664</v>
      </c>
      <c r="W133" s="4">
        <f t="shared" si="25"/>
        <v>0</v>
      </c>
      <c r="X133" s="4">
        <f t="shared" si="26"/>
        <v>817.79</v>
      </c>
      <c r="Y133" s="4">
        <f t="shared" si="27"/>
        <v>0</v>
      </c>
      <c r="Z133" s="4">
        <f t="shared" si="28"/>
        <v>4906.74</v>
      </c>
      <c r="AA133" s="4">
        <f t="shared" si="29"/>
        <v>0</v>
      </c>
    </row>
    <row r="134" spans="1:27" x14ac:dyDescent="0.25">
      <c r="A134" t="s">
        <v>191</v>
      </c>
      <c r="B134" t="s">
        <v>210</v>
      </c>
      <c r="C134">
        <v>40302</v>
      </c>
      <c r="D134" t="s">
        <v>625</v>
      </c>
      <c r="E134" t="str">
        <f>VLOOKUP(C134,'Natural Accounts'!$A$3:$D$250,2,FALSE)</f>
        <v xml:space="preserve">Financial Aid Undergraduate </v>
      </c>
      <c r="F134" t="str">
        <f t="shared" si="20"/>
        <v xml:space="preserve">40302 Financial Aid Undergraduate </v>
      </c>
      <c r="G134" t="s">
        <v>0</v>
      </c>
      <c r="H134" t="s">
        <v>13</v>
      </c>
      <c r="I134" s="4">
        <v>48550</v>
      </c>
      <c r="J134" s="4">
        <v>0</v>
      </c>
      <c r="K134" s="4">
        <v>45550</v>
      </c>
      <c r="L134" s="4">
        <v>0</v>
      </c>
      <c r="M134" s="4">
        <f t="shared" si="21"/>
        <v>94100</v>
      </c>
      <c r="N134" s="4">
        <v>21550</v>
      </c>
      <c r="O134" s="4">
        <v>0</v>
      </c>
      <c r="P134" s="4">
        <v>21550</v>
      </c>
      <c r="Q134" s="4">
        <v>0</v>
      </c>
      <c r="R134" s="4">
        <f t="shared" si="22"/>
        <v>43100</v>
      </c>
      <c r="S134" s="4">
        <v>15600</v>
      </c>
      <c r="T134" s="4">
        <v>0</v>
      </c>
      <c r="U134" s="4">
        <f t="shared" si="23"/>
        <v>28566.666666666668</v>
      </c>
      <c r="V134" s="4">
        <f t="shared" si="24"/>
        <v>28566.666666666668</v>
      </c>
      <c r="W134" s="4">
        <f t="shared" si="25"/>
        <v>0</v>
      </c>
      <c r="X134" s="4">
        <f t="shared" si="26"/>
        <v>33550</v>
      </c>
      <c r="Y134" s="4">
        <f t="shared" si="27"/>
        <v>0</v>
      </c>
      <c r="Z134" s="4">
        <f t="shared" si="28"/>
        <v>43100</v>
      </c>
      <c r="AA134" s="4">
        <f t="shared" si="29"/>
        <v>0</v>
      </c>
    </row>
    <row r="135" spans="1:27" x14ac:dyDescent="0.25">
      <c r="A135" t="s">
        <v>191</v>
      </c>
      <c r="B135" t="s">
        <v>210</v>
      </c>
      <c r="C135">
        <v>40302</v>
      </c>
      <c r="D135" t="s">
        <v>625</v>
      </c>
      <c r="E135" t="str">
        <f>VLOOKUP(C135,'Natural Accounts'!$A$3:$D$250,2,FALSE)</f>
        <v xml:space="preserve">Financial Aid Undergraduate </v>
      </c>
      <c r="F135" t="str">
        <f t="shared" si="20"/>
        <v xml:space="preserve">40302 Financial Aid Undergraduate </v>
      </c>
      <c r="G135" t="s">
        <v>0</v>
      </c>
      <c r="H135" t="s">
        <v>35</v>
      </c>
      <c r="I135" s="4">
        <v>0</v>
      </c>
      <c r="J135" s="4">
        <v>0</v>
      </c>
      <c r="K135" s="4">
        <v>0</v>
      </c>
      <c r="L135" s="4">
        <v>0</v>
      </c>
      <c r="M135" s="4">
        <f t="shared" si="21"/>
        <v>0</v>
      </c>
      <c r="N135" s="4">
        <v>0</v>
      </c>
      <c r="O135" s="4">
        <v>0</v>
      </c>
      <c r="P135" s="4">
        <v>0</v>
      </c>
      <c r="Q135" s="4">
        <v>0</v>
      </c>
      <c r="R135" s="4">
        <f t="shared" si="22"/>
        <v>0</v>
      </c>
      <c r="S135" s="4">
        <v>0</v>
      </c>
      <c r="T135" s="4">
        <v>13500</v>
      </c>
      <c r="U135" s="4">
        <f t="shared" si="23"/>
        <v>0</v>
      </c>
      <c r="V135" s="4">
        <f t="shared" si="24"/>
        <v>0</v>
      </c>
      <c r="W135" s="4">
        <f t="shared" si="25"/>
        <v>0</v>
      </c>
      <c r="X135" s="4">
        <f t="shared" si="26"/>
        <v>0</v>
      </c>
      <c r="Y135" s="4">
        <f t="shared" si="27"/>
        <v>0</v>
      </c>
      <c r="Z135" s="4">
        <f t="shared" si="28"/>
        <v>0</v>
      </c>
      <c r="AA135" s="4">
        <f t="shared" si="29"/>
        <v>0</v>
      </c>
    </row>
    <row r="136" spans="1:27" x14ac:dyDescent="0.25">
      <c r="A136" t="s">
        <v>191</v>
      </c>
      <c r="B136" t="s">
        <v>210</v>
      </c>
      <c r="C136">
        <v>40302</v>
      </c>
      <c r="D136" t="s">
        <v>625</v>
      </c>
      <c r="E136" t="str">
        <f>VLOOKUP(C136,'Natural Accounts'!$A$3:$D$250,2,FALSE)</f>
        <v xml:space="preserve">Financial Aid Undergraduate </v>
      </c>
      <c r="F136" t="str">
        <f t="shared" si="20"/>
        <v xml:space="preserve">40302 Financial Aid Undergraduate </v>
      </c>
      <c r="G136" t="s">
        <v>0</v>
      </c>
      <c r="H136" t="s">
        <v>36</v>
      </c>
      <c r="I136" s="4">
        <v>0</v>
      </c>
      <c r="J136" s="4">
        <v>0</v>
      </c>
      <c r="K136" s="4">
        <v>0</v>
      </c>
      <c r="L136" s="4">
        <v>0</v>
      </c>
      <c r="M136" s="4">
        <f t="shared" si="21"/>
        <v>0</v>
      </c>
      <c r="N136" s="4">
        <v>0</v>
      </c>
      <c r="O136" s="4">
        <v>0</v>
      </c>
      <c r="P136" s="4">
        <v>753</v>
      </c>
      <c r="Q136" s="4">
        <v>0</v>
      </c>
      <c r="R136" s="4">
        <f t="shared" si="22"/>
        <v>753</v>
      </c>
      <c r="S136" s="4">
        <v>0</v>
      </c>
      <c r="T136" s="4">
        <v>0</v>
      </c>
      <c r="U136" s="4">
        <f t="shared" si="23"/>
        <v>0</v>
      </c>
      <c r="V136" s="4">
        <f t="shared" si="24"/>
        <v>0</v>
      </c>
      <c r="W136" s="4">
        <f t="shared" si="25"/>
        <v>0</v>
      </c>
      <c r="X136" s="4">
        <f t="shared" si="26"/>
        <v>376.5</v>
      </c>
      <c r="Y136" s="4">
        <f t="shared" si="27"/>
        <v>0</v>
      </c>
      <c r="Z136" s="4">
        <f t="shared" si="28"/>
        <v>753</v>
      </c>
      <c r="AA136" s="4">
        <f t="shared" si="29"/>
        <v>0</v>
      </c>
    </row>
    <row r="137" spans="1:27" x14ac:dyDescent="0.25">
      <c r="A137" t="s">
        <v>191</v>
      </c>
      <c r="B137" t="s">
        <v>210</v>
      </c>
      <c r="C137">
        <v>40302</v>
      </c>
      <c r="D137" t="s">
        <v>625</v>
      </c>
      <c r="E137" t="str">
        <f>VLOOKUP(C137,'Natural Accounts'!$A$3:$D$250,2,FALSE)</f>
        <v xml:space="preserve">Financial Aid Undergraduate </v>
      </c>
      <c r="F137" t="str">
        <f t="shared" si="20"/>
        <v xml:space="preserve">40302 Financial Aid Undergraduate </v>
      </c>
      <c r="G137" t="s">
        <v>0</v>
      </c>
      <c r="H137" t="s">
        <v>37</v>
      </c>
      <c r="I137" s="4">
        <v>0</v>
      </c>
      <c r="J137" s="4">
        <v>0</v>
      </c>
      <c r="K137" s="4">
        <v>0</v>
      </c>
      <c r="L137" s="4">
        <v>0</v>
      </c>
      <c r="M137" s="4">
        <f t="shared" si="21"/>
        <v>0</v>
      </c>
      <c r="N137" s="4">
        <v>0</v>
      </c>
      <c r="O137" s="4">
        <v>0</v>
      </c>
      <c r="P137" s="4">
        <v>0</v>
      </c>
      <c r="Q137" s="4">
        <v>0</v>
      </c>
      <c r="R137" s="4">
        <f t="shared" si="22"/>
        <v>0</v>
      </c>
      <c r="S137" s="4">
        <v>4337.47</v>
      </c>
      <c r="T137" s="4">
        <v>0</v>
      </c>
      <c r="U137" s="4">
        <f t="shared" si="23"/>
        <v>1445.8233333333335</v>
      </c>
      <c r="V137" s="4">
        <f t="shared" si="24"/>
        <v>1445.8233333333335</v>
      </c>
      <c r="W137" s="4">
        <f t="shared" si="25"/>
        <v>0</v>
      </c>
      <c r="X137" s="4">
        <f t="shared" si="26"/>
        <v>0</v>
      </c>
      <c r="Y137" s="4">
        <f t="shared" si="27"/>
        <v>0</v>
      </c>
      <c r="Z137" s="4">
        <f t="shared" si="28"/>
        <v>0</v>
      </c>
      <c r="AA137" s="4">
        <f t="shared" si="29"/>
        <v>0</v>
      </c>
    </row>
    <row r="138" spans="1:27" x14ac:dyDescent="0.25">
      <c r="A138" t="s">
        <v>191</v>
      </c>
      <c r="B138" t="s">
        <v>210</v>
      </c>
      <c r="C138">
        <v>40302</v>
      </c>
      <c r="D138" t="s">
        <v>625</v>
      </c>
      <c r="E138" t="str">
        <f>VLOOKUP(C138,'Natural Accounts'!$A$3:$D$250,2,FALSE)</f>
        <v xml:space="preserve">Financial Aid Undergraduate </v>
      </c>
      <c r="F138" t="str">
        <f t="shared" si="20"/>
        <v xml:space="preserve">40302 Financial Aid Undergraduate </v>
      </c>
      <c r="G138" t="s">
        <v>0</v>
      </c>
      <c r="H138" t="s">
        <v>91</v>
      </c>
      <c r="I138" s="4">
        <v>3752.73</v>
      </c>
      <c r="J138" s="4">
        <v>1097</v>
      </c>
      <c r="K138" s="4">
        <v>4849.7299999999996</v>
      </c>
      <c r="L138" s="4">
        <v>0</v>
      </c>
      <c r="M138" s="4">
        <f t="shared" si="21"/>
        <v>9699.4599999999991</v>
      </c>
      <c r="N138" s="4">
        <v>0</v>
      </c>
      <c r="O138" s="4">
        <v>0</v>
      </c>
      <c r="P138" s="4">
        <v>0</v>
      </c>
      <c r="Q138" s="4">
        <v>0</v>
      </c>
      <c r="R138" s="4">
        <f t="shared" si="22"/>
        <v>0</v>
      </c>
      <c r="S138" s="4">
        <v>0</v>
      </c>
      <c r="T138" s="4">
        <v>0</v>
      </c>
      <c r="U138" s="4">
        <f t="shared" si="23"/>
        <v>1250.9100000000001</v>
      </c>
      <c r="V138" s="4">
        <f t="shared" si="24"/>
        <v>1250.9100000000001</v>
      </c>
      <c r="W138" s="4">
        <f t="shared" si="25"/>
        <v>548.5</v>
      </c>
      <c r="X138" s="4">
        <f t="shared" si="26"/>
        <v>2424.8649999999998</v>
      </c>
      <c r="Y138" s="4">
        <f t="shared" si="27"/>
        <v>0</v>
      </c>
      <c r="Z138" s="4">
        <f t="shared" si="28"/>
        <v>0</v>
      </c>
      <c r="AA138" s="4">
        <f t="shared" si="29"/>
        <v>0</v>
      </c>
    </row>
    <row r="139" spans="1:27" x14ac:dyDescent="0.25">
      <c r="A139" t="s">
        <v>191</v>
      </c>
      <c r="B139" t="s">
        <v>210</v>
      </c>
      <c r="C139">
        <v>40302</v>
      </c>
      <c r="D139" t="s">
        <v>625</v>
      </c>
      <c r="E139" t="str">
        <f>VLOOKUP(C139,'Natural Accounts'!$A$3:$D$250,2,FALSE)</f>
        <v xml:space="preserve">Financial Aid Undergraduate </v>
      </c>
      <c r="F139" t="str">
        <f t="shared" si="20"/>
        <v xml:space="preserve">40302 Financial Aid Undergraduate </v>
      </c>
      <c r="G139" t="s">
        <v>0</v>
      </c>
      <c r="H139" t="s">
        <v>38</v>
      </c>
      <c r="I139" s="4">
        <v>250</v>
      </c>
      <c r="J139" s="4">
        <v>500</v>
      </c>
      <c r="K139" s="4">
        <v>3000</v>
      </c>
      <c r="L139" s="4">
        <v>3000</v>
      </c>
      <c r="M139" s="4">
        <f t="shared" si="21"/>
        <v>6750</v>
      </c>
      <c r="N139" s="4">
        <v>500</v>
      </c>
      <c r="O139" s="4">
        <v>0</v>
      </c>
      <c r="P139" s="4">
        <v>250</v>
      </c>
      <c r="Q139" s="4">
        <v>1800</v>
      </c>
      <c r="R139" s="4">
        <f t="shared" si="22"/>
        <v>2550</v>
      </c>
      <c r="S139" s="4">
        <v>0</v>
      </c>
      <c r="T139" s="4">
        <v>0</v>
      </c>
      <c r="U139" s="4">
        <f t="shared" si="23"/>
        <v>250</v>
      </c>
      <c r="V139" s="4">
        <f t="shared" si="24"/>
        <v>250</v>
      </c>
      <c r="W139" s="4">
        <f t="shared" si="25"/>
        <v>250</v>
      </c>
      <c r="X139" s="4">
        <f t="shared" si="26"/>
        <v>1625</v>
      </c>
      <c r="Y139" s="4">
        <f t="shared" si="27"/>
        <v>2400</v>
      </c>
      <c r="Z139" s="4">
        <f t="shared" si="28"/>
        <v>2550</v>
      </c>
      <c r="AA139" s="4">
        <f t="shared" si="29"/>
        <v>0</v>
      </c>
    </row>
    <row r="140" spans="1:27" x14ac:dyDescent="0.25">
      <c r="A140" t="s">
        <v>191</v>
      </c>
      <c r="B140" t="s">
        <v>210</v>
      </c>
      <c r="C140">
        <v>40302</v>
      </c>
      <c r="D140" t="s">
        <v>625</v>
      </c>
      <c r="E140" t="str">
        <f>VLOOKUP(C140,'Natural Accounts'!$A$3:$D$250,2,FALSE)</f>
        <v xml:space="preserve">Financial Aid Undergraduate </v>
      </c>
      <c r="F140" t="str">
        <f t="shared" si="20"/>
        <v xml:space="preserve">40302 Financial Aid Undergraduate </v>
      </c>
      <c r="G140" t="s">
        <v>0</v>
      </c>
      <c r="H140" t="s">
        <v>39</v>
      </c>
      <c r="I140" s="4">
        <v>0</v>
      </c>
      <c r="J140" s="4">
        <v>0</v>
      </c>
      <c r="K140" s="4">
        <v>0</v>
      </c>
      <c r="L140" s="4">
        <v>0</v>
      </c>
      <c r="M140" s="4">
        <f t="shared" si="21"/>
        <v>0</v>
      </c>
      <c r="N140" s="4">
        <v>1207</v>
      </c>
      <c r="O140" s="4">
        <v>3757</v>
      </c>
      <c r="P140" s="4">
        <v>0</v>
      </c>
      <c r="Q140" s="4">
        <v>0</v>
      </c>
      <c r="R140" s="4">
        <f t="shared" si="22"/>
        <v>4964</v>
      </c>
      <c r="S140" s="4">
        <v>0</v>
      </c>
      <c r="T140" s="4">
        <v>0</v>
      </c>
      <c r="U140" s="4">
        <f t="shared" si="23"/>
        <v>402.33333333333331</v>
      </c>
      <c r="V140" s="4">
        <f t="shared" si="24"/>
        <v>402.33333333333331</v>
      </c>
      <c r="W140" s="4">
        <f t="shared" si="25"/>
        <v>1878.5</v>
      </c>
      <c r="X140" s="4">
        <f t="shared" si="26"/>
        <v>0</v>
      </c>
      <c r="Y140" s="4">
        <f t="shared" si="27"/>
        <v>0</v>
      </c>
      <c r="Z140" s="4">
        <f t="shared" si="28"/>
        <v>4964</v>
      </c>
      <c r="AA140" s="4">
        <f t="shared" si="29"/>
        <v>0</v>
      </c>
    </row>
    <row r="141" spans="1:27" x14ac:dyDescent="0.25">
      <c r="A141" t="s">
        <v>191</v>
      </c>
      <c r="B141" t="s">
        <v>210</v>
      </c>
      <c r="C141">
        <v>40302</v>
      </c>
      <c r="D141" t="s">
        <v>625</v>
      </c>
      <c r="E141" t="str">
        <f>VLOOKUP(C141,'Natural Accounts'!$A$3:$D$250,2,FALSE)</f>
        <v xml:space="preserve">Financial Aid Undergraduate </v>
      </c>
      <c r="F141" t="str">
        <f t="shared" si="20"/>
        <v xml:space="preserve">40302 Financial Aid Undergraduate </v>
      </c>
      <c r="G141" t="s">
        <v>0</v>
      </c>
      <c r="H141" t="s">
        <v>40</v>
      </c>
      <c r="I141" s="4">
        <v>99707.85</v>
      </c>
      <c r="J141" s="4">
        <v>247700.59000000003</v>
      </c>
      <c r="K141" s="4">
        <v>120505.45</v>
      </c>
      <c r="L141" s="4">
        <v>231404.37</v>
      </c>
      <c r="M141" s="4">
        <f t="shared" si="21"/>
        <v>699318.26</v>
      </c>
      <c r="N141" s="4">
        <v>89278.650000000009</v>
      </c>
      <c r="O141" s="4">
        <v>244051.21000000002</v>
      </c>
      <c r="P141" s="4">
        <v>156888.21</v>
      </c>
      <c r="Q141" s="4">
        <v>171178.71</v>
      </c>
      <c r="R141" s="4">
        <f t="shared" si="22"/>
        <v>661396.78</v>
      </c>
      <c r="S141" s="4">
        <v>79691.459999999992</v>
      </c>
      <c r="T141" s="4">
        <v>11367.66</v>
      </c>
      <c r="U141" s="4">
        <f t="shared" si="23"/>
        <v>89559.319999999992</v>
      </c>
      <c r="V141" s="4">
        <f t="shared" si="24"/>
        <v>89559.319999999992</v>
      </c>
      <c r="W141" s="4">
        <f t="shared" si="25"/>
        <v>245875.90000000002</v>
      </c>
      <c r="X141" s="4">
        <f t="shared" si="26"/>
        <v>138696.82999999999</v>
      </c>
      <c r="Y141" s="4">
        <f t="shared" si="27"/>
        <v>201291.53999999998</v>
      </c>
      <c r="Z141" s="4">
        <f t="shared" si="28"/>
        <v>661396.78</v>
      </c>
      <c r="AA141" s="4">
        <f t="shared" si="29"/>
        <v>0</v>
      </c>
    </row>
    <row r="142" spans="1:27" x14ac:dyDescent="0.25">
      <c r="A142" t="s">
        <v>191</v>
      </c>
      <c r="B142" t="s">
        <v>210</v>
      </c>
      <c r="C142">
        <v>40302</v>
      </c>
      <c r="D142" t="s">
        <v>625</v>
      </c>
      <c r="E142" t="str">
        <f>VLOOKUP(C142,'Natural Accounts'!$A$3:$D$250,2,FALSE)</f>
        <v xml:space="preserve">Financial Aid Undergraduate </v>
      </c>
      <c r="F142" t="str">
        <f t="shared" si="20"/>
        <v xml:space="preserve">40302 Financial Aid Undergraduate </v>
      </c>
      <c r="G142" t="s">
        <v>0</v>
      </c>
      <c r="H142" t="s">
        <v>41</v>
      </c>
      <c r="I142" s="4">
        <v>136704.04999999999</v>
      </c>
      <c r="J142" s="4">
        <v>2059.2000000000003</v>
      </c>
      <c r="K142" s="4">
        <v>22490.27</v>
      </c>
      <c r="L142" s="4">
        <v>565636.16999999993</v>
      </c>
      <c r="M142" s="4">
        <f t="shared" si="21"/>
        <v>726889.69</v>
      </c>
      <c r="N142" s="4">
        <v>134530.33000000002</v>
      </c>
      <c r="O142" s="4">
        <v>7025.46</v>
      </c>
      <c r="P142" s="4">
        <v>32473.41</v>
      </c>
      <c r="Q142" s="4">
        <v>625139.03</v>
      </c>
      <c r="R142" s="4">
        <f t="shared" si="22"/>
        <v>799168.23</v>
      </c>
      <c r="S142" s="4">
        <v>229470.89999999997</v>
      </c>
      <c r="T142" s="4">
        <v>12206.86</v>
      </c>
      <c r="U142" s="4">
        <f t="shared" si="23"/>
        <v>166901.75999999998</v>
      </c>
      <c r="V142" s="4">
        <f t="shared" si="24"/>
        <v>166901.75999999998</v>
      </c>
      <c r="W142" s="4">
        <f t="shared" si="25"/>
        <v>4542.33</v>
      </c>
      <c r="X142" s="4">
        <f t="shared" si="26"/>
        <v>27481.84</v>
      </c>
      <c r="Y142" s="4">
        <f t="shared" si="27"/>
        <v>595387.6</v>
      </c>
      <c r="Z142" s="4">
        <f t="shared" si="28"/>
        <v>799168.23</v>
      </c>
      <c r="AA142" s="4">
        <f t="shared" si="29"/>
        <v>0</v>
      </c>
    </row>
    <row r="143" spans="1:27" x14ac:dyDescent="0.25">
      <c r="A143" t="s">
        <v>191</v>
      </c>
      <c r="B143" t="s">
        <v>210</v>
      </c>
      <c r="C143">
        <v>40302</v>
      </c>
      <c r="D143" t="s">
        <v>625</v>
      </c>
      <c r="E143" t="str">
        <f>VLOOKUP(C143,'Natural Accounts'!$A$3:$D$250,2,FALSE)</f>
        <v xml:space="preserve">Financial Aid Undergraduate </v>
      </c>
      <c r="F143" t="str">
        <f t="shared" si="20"/>
        <v xml:space="preserve">40302 Financial Aid Undergraduate </v>
      </c>
      <c r="G143" t="s">
        <v>0</v>
      </c>
      <c r="H143" t="s">
        <v>86</v>
      </c>
      <c r="I143" s="4">
        <v>2500</v>
      </c>
      <c r="J143" s="4">
        <v>0</v>
      </c>
      <c r="K143" s="4">
        <v>2000</v>
      </c>
      <c r="L143" s="4">
        <v>0</v>
      </c>
      <c r="M143" s="4">
        <f t="shared" si="21"/>
        <v>4500</v>
      </c>
      <c r="N143" s="4">
        <v>0</v>
      </c>
      <c r="O143" s="4">
        <v>0</v>
      </c>
      <c r="P143" s="4">
        <v>0</v>
      </c>
      <c r="Q143" s="4">
        <v>0</v>
      </c>
      <c r="R143" s="4">
        <f t="shared" si="22"/>
        <v>0</v>
      </c>
      <c r="S143" s="4">
        <v>0</v>
      </c>
      <c r="T143" s="4">
        <v>0</v>
      </c>
      <c r="U143" s="4">
        <f t="shared" si="23"/>
        <v>833.33333333333337</v>
      </c>
      <c r="V143" s="4">
        <f t="shared" si="24"/>
        <v>833.33333333333337</v>
      </c>
      <c r="W143" s="4">
        <f t="shared" si="25"/>
        <v>0</v>
      </c>
      <c r="X143" s="4">
        <f t="shared" si="26"/>
        <v>1000</v>
      </c>
      <c r="Y143" s="4">
        <f t="shared" si="27"/>
        <v>0</v>
      </c>
      <c r="Z143" s="4">
        <f t="shared" si="28"/>
        <v>0</v>
      </c>
      <c r="AA143" s="4">
        <f t="shared" si="29"/>
        <v>0</v>
      </c>
    </row>
    <row r="144" spans="1:27" x14ac:dyDescent="0.25">
      <c r="A144" t="s">
        <v>191</v>
      </c>
      <c r="B144" t="s">
        <v>210</v>
      </c>
      <c r="C144">
        <v>40302</v>
      </c>
      <c r="D144" t="s">
        <v>625</v>
      </c>
      <c r="E144" t="str">
        <f>VLOOKUP(C144,'Natural Accounts'!$A$3:$D$250,2,FALSE)</f>
        <v xml:space="preserve">Financial Aid Undergraduate </v>
      </c>
      <c r="F144" t="str">
        <f t="shared" si="20"/>
        <v xml:space="preserve">40302 Financial Aid Undergraduate </v>
      </c>
      <c r="G144" t="s">
        <v>0</v>
      </c>
      <c r="H144" t="s">
        <v>88</v>
      </c>
      <c r="I144" s="4">
        <v>500</v>
      </c>
      <c r="J144" s="4">
        <v>1000</v>
      </c>
      <c r="K144" s="4">
        <v>1250</v>
      </c>
      <c r="L144" s="4">
        <v>0</v>
      </c>
      <c r="M144" s="4">
        <f t="shared" si="21"/>
        <v>2750</v>
      </c>
      <c r="N144" s="4">
        <v>0</v>
      </c>
      <c r="O144" s="4">
        <v>0</v>
      </c>
      <c r="P144" s="4">
        <v>0</v>
      </c>
      <c r="Q144" s="4">
        <v>0</v>
      </c>
      <c r="R144" s="4">
        <f t="shared" si="22"/>
        <v>0</v>
      </c>
      <c r="S144" s="4">
        <v>0</v>
      </c>
      <c r="T144" s="4">
        <v>0</v>
      </c>
      <c r="U144" s="4">
        <f t="shared" si="23"/>
        <v>166.66666666666666</v>
      </c>
      <c r="V144" s="4">
        <f t="shared" si="24"/>
        <v>166.66666666666666</v>
      </c>
      <c r="W144" s="4">
        <f t="shared" si="25"/>
        <v>500</v>
      </c>
      <c r="X144" s="4">
        <f t="shared" si="26"/>
        <v>625</v>
      </c>
      <c r="Y144" s="4">
        <f t="shared" si="27"/>
        <v>0</v>
      </c>
      <c r="Z144" s="4">
        <f t="shared" si="28"/>
        <v>0</v>
      </c>
      <c r="AA144" s="4">
        <f t="shared" si="29"/>
        <v>0</v>
      </c>
    </row>
    <row r="145" spans="1:27" x14ac:dyDescent="0.25">
      <c r="A145" t="s">
        <v>191</v>
      </c>
      <c r="B145" t="s">
        <v>210</v>
      </c>
      <c r="C145">
        <v>40302</v>
      </c>
      <c r="D145" t="s">
        <v>625</v>
      </c>
      <c r="E145" t="str">
        <f>VLOOKUP(C145,'Natural Accounts'!$A$3:$D$250,2,FALSE)</f>
        <v xml:space="preserve">Financial Aid Undergraduate </v>
      </c>
      <c r="F145" t="str">
        <f t="shared" si="20"/>
        <v xml:space="preserve">40302 Financial Aid Undergraduate </v>
      </c>
      <c r="G145" t="s">
        <v>0</v>
      </c>
      <c r="H145" t="s">
        <v>1451</v>
      </c>
      <c r="I145" s="4">
        <v>2500</v>
      </c>
      <c r="J145" s="4">
        <v>0</v>
      </c>
      <c r="K145" s="4">
        <v>0</v>
      </c>
      <c r="L145" s="4">
        <v>0</v>
      </c>
      <c r="M145" s="4">
        <f t="shared" si="21"/>
        <v>2500</v>
      </c>
      <c r="N145" s="4">
        <v>0</v>
      </c>
      <c r="O145" s="4">
        <v>0</v>
      </c>
      <c r="P145" s="4">
        <v>0</v>
      </c>
      <c r="Q145" s="4">
        <v>0</v>
      </c>
      <c r="R145" s="4">
        <f t="shared" si="22"/>
        <v>0</v>
      </c>
      <c r="S145" s="4">
        <v>0</v>
      </c>
      <c r="T145" s="4">
        <v>0</v>
      </c>
      <c r="U145" s="4">
        <f t="shared" si="23"/>
        <v>833.33333333333337</v>
      </c>
      <c r="V145" s="4">
        <f t="shared" si="24"/>
        <v>833.33333333333337</v>
      </c>
      <c r="W145" s="4">
        <f t="shared" si="25"/>
        <v>0</v>
      </c>
      <c r="X145" s="4">
        <f t="shared" si="26"/>
        <v>0</v>
      </c>
      <c r="Y145" s="4">
        <f t="shared" si="27"/>
        <v>0</v>
      </c>
      <c r="Z145" s="4">
        <f t="shared" si="28"/>
        <v>0</v>
      </c>
      <c r="AA145" s="4">
        <f t="shared" si="29"/>
        <v>0</v>
      </c>
    </row>
    <row r="146" spans="1:27" x14ac:dyDescent="0.25">
      <c r="A146" t="s">
        <v>191</v>
      </c>
      <c r="B146" t="s">
        <v>210</v>
      </c>
      <c r="C146">
        <v>40302</v>
      </c>
      <c r="D146" t="s">
        <v>625</v>
      </c>
      <c r="E146" t="str">
        <f>VLOOKUP(C146,'Natural Accounts'!$A$3:$D$250,2,FALSE)</f>
        <v xml:space="preserve">Financial Aid Undergraduate </v>
      </c>
      <c r="F146" t="str">
        <f t="shared" si="20"/>
        <v xml:space="preserve">40302 Financial Aid Undergraduate </v>
      </c>
      <c r="G146" t="s">
        <v>0</v>
      </c>
      <c r="H146" t="s">
        <v>42</v>
      </c>
      <c r="I146" s="4">
        <v>2000</v>
      </c>
      <c r="J146" s="4">
        <v>8400</v>
      </c>
      <c r="K146" s="4">
        <v>3870</v>
      </c>
      <c r="L146" s="4">
        <v>4450</v>
      </c>
      <c r="M146" s="4">
        <f t="shared" si="21"/>
        <v>18720</v>
      </c>
      <c r="N146" s="4">
        <v>0</v>
      </c>
      <c r="O146" s="4">
        <v>4600</v>
      </c>
      <c r="P146" s="4">
        <v>7800</v>
      </c>
      <c r="Q146" s="4">
        <v>18200</v>
      </c>
      <c r="R146" s="4">
        <f t="shared" si="22"/>
        <v>30600</v>
      </c>
      <c r="S146" s="4">
        <v>0</v>
      </c>
      <c r="T146" s="4">
        <v>0</v>
      </c>
      <c r="U146" s="4">
        <f t="shared" si="23"/>
        <v>666.66666666666663</v>
      </c>
      <c r="V146" s="4">
        <f t="shared" si="24"/>
        <v>666.66666666666663</v>
      </c>
      <c r="W146" s="4">
        <f t="shared" si="25"/>
        <v>6500</v>
      </c>
      <c r="X146" s="4">
        <f t="shared" si="26"/>
        <v>5835</v>
      </c>
      <c r="Y146" s="4">
        <f t="shared" si="27"/>
        <v>11325</v>
      </c>
      <c r="Z146" s="4">
        <f t="shared" si="28"/>
        <v>30600</v>
      </c>
      <c r="AA146" s="4">
        <f t="shared" si="29"/>
        <v>0</v>
      </c>
    </row>
    <row r="147" spans="1:27" x14ac:dyDescent="0.25">
      <c r="A147" t="s">
        <v>191</v>
      </c>
      <c r="B147" t="s">
        <v>210</v>
      </c>
      <c r="C147">
        <v>40302</v>
      </c>
      <c r="D147" t="s">
        <v>625</v>
      </c>
      <c r="E147" t="str">
        <f>VLOOKUP(C147,'Natural Accounts'!$A$3:$D$250,2,FALSE)</f>
        <v xml:space="preserve">Financial Aid Undergraduate </v>
      </c>
      <c r="F147" t="str">
        <f t="shared" si="20"/>
        <v xml:space="preserve">40302 Financial Aid Undergraduate </v>
      </c>
      <c r="G147" t="s">
        <v>0</v>
      </c>
      <c r="H147" t="s">
        <v>43</v>
      </c>
      <c r="I147" s="4">
        <v>105855.85</v>
      </c>
      <c r="J147" s="4">
        <v>27055.91</v>
      </c>
      <c r="K147" s="4">
        <v>137340.4</v>
      </c>
      <c r="L147" s="4">
        <v>14582.89</v>
      </c>
      <c r="M147" s="4">
        <f t="shared" si="21"/>
        <v>284835.05000000005</v>
      </c>
      <c r="N147" s="4">
        <v>126456.14000000001</v>
      </c>
      <c r="O147" s="4">
        <v>15418.98</v>
      </c>
      <c r="P147" s="4">
        <v>109531.84</v>
      </c>
      <c r="Q147" s="4">
        <v>0</v>
      </c>
      <c r="R147" s="4">
        <f t="shared" si="22"/>
        <v>251406.96000000002</v>
      </c>
      <c r="S147" s="4">
        <v>134954.32</v>
      </c>
      <c r="T147" s="4">
        <v>12428.42</v>
      </c>
      <c r="U147" s="4">
        <f t="shared" si="23"/>
        <v>122422.10333333335</v>
      </c>
      <c r="V147" s="4">
        <f t="shared" si="24"/>
        <v>122422.10333333335</v>
      </c>
      <c r="W147" s="4">
        <f t="shared" si="25"/>
        <v>21237.445</v>
      </c>
      <c r="X147" s="4">
        <f t="shared" si="26"/>
        <v>123436.12</v>
      </c>
      <c r="Y147" s="4">
        <f t="shared" si="27"/>
        <v>7291.4449999999997</v>
      </c>
      <c r="Z147" s="4">
        <f t="shared" si="28"/>
        <v>251406.96000000002</v>
      </c>
      <c r="AA147" s="4">
        <f t="shared" si="29"/>
        <v>0</v>
      </c>
    </row>
    <row r="148" spans="1:27" x14ac:dyDescent="0.25">
      <c r="A148" t="s">
        <v>191</v>
      </c>
      <c r="B148" t="s">
        <v>210</v>
      </c>
      <c r="C148">
        <v>40302</v>
      </c>
      <c r="D148" t="s">
        <v>625</v>
      </c>
      <c r="E148" t="str">
        <f>VLOOKUP(C148,'Natural Accounts'!$A$3:$D$250,2,FALSE)</f>
        <v xml:space="preserve">Financial Aid Undergraduate </v>
      </c>
      <c r="F148" t="str">
        <f t="shared" si="20"/>
        <v xml:space="preserve">40302 Financial Aid Undergraduate </v>
      </c>
      <c r="G148" t="s">
        <v>0</v>
      </c>
      <c r="H148" t="s">
        <v>44</v>
      </c>
      <c r="I148" s="4">
        <v>702424.92</v>
      </c>
      <c r="J148" s="4">
        <v>123935.38</v>
      </c>
      <c r="K148" s="4">
        <v>780862.23</v>
      </c>
      <c r="L148" s="4">
        <v>8045.9400000000014</v>
      </c>
      <c r="M148" s="4">
        <f t="shared" si="21"/>
        <v>1615268.47</v>
      </c>
      <c r="N148" s="4">
        <v>707198.42</v>
      </c>
      <c r="O148" s="4">
        <v>68343.73000000001</v>
      </c>
      <c r="P148" s="4">
        <v>645259.39</v>
      </c>
      <c r="Q148" s="4">
        <v>5765.12</v>
      </c>
      <c r="R148" s="4">
        <f t="shared" si="22"/>
        <v>1426566.6600000001</v>
      </c>
      <c r="S148" s="4">
        <v>759319.3</v>
      </c>
      <c r="T148" s="4">
        <v>55704.53</v>
      </c>
      <c r="U148" s="4">
        <f t="shared" si="23"/>
        <v>722980.88</v>
      </c>
      <c r="V148" s="4">
        <f t="shared" si="24"/>
        <v>722980.88</v>
      </c>
      <c r="W148" s="4">
        <f t="shared" si="25"/>
        <v>96139.555000000008</v>
      </c>
      <c r="X148" s="4">
        <f t="shared" si="26"/>
        <v>713060.81</v>
      </c>
      <c r="Y148" s="4">
        <f t="shared" si="27"/>
        <v>6905.5300000000007</v>
      </c>
      <c r="Z148" s="4">
        <f t="shared" si="28"/>
        <v>1426566.6600000001</v>
      </c>
      <c r="AA148" s="4">
        <f t="shared" si="29"/>
        <v>0</v>
      </c>
    </row>
    <row r="149" spans="1:27" x14ac:dyDescent="0.25">
      <c r="A149" t="s">
        <v>191</v>
      </c>
      <c r="B149" t="s">
        <v>210</v>
      </c>
      <c r="C149">
        <v>40302</v>
      </c>
      <c r="D149" t="s">
        <v>625</v>
      </c>
      <c r="E149" t="str">
        <f>VLOOKUP(C149,'Natural Accounts'!$A$3:$D$250,2,FALSE)</f>
        <v xml:space="preserve">Financial Aid Undergraduate </v>
      </c>
      <c r="F149" t="str">
        <f t="shared" si="20"/>
        <v xml:space="preserve">40302 Financial Aid Undergraduate </v>
      </c>
      <c r="G149" t="s">
        <v>0</v>
      </c>
      <c r="H149" t="s">
        <v>45</v>
      </c>
      <c r="I149" s="4">
        <v>32284.92</v>
      </c>
      <c r="J149" s="4">
        <v>9402.8100000000013</v>
      </c>
      <c r="K149" s="4">
        <v>31601.160000000003</v>
      </c>
      <c r="L149" s="4">
        <v>513.41999999999996</v>
      </c>
      <c r="M149" s="4">
        <f t="shared" si="21"/>
        <v>73802.31</v>
      </c>
      <c r="N149" s="4">
        <v>31697.64</v>
      </c>
      <c r="O149" s="4">
        <v>4718.4399999999996</v>
      </c>
      <c r="P149" s="4">
        <v>29849.42</v>
      </c>
      <c r="Q149" s="4">
        <v>331.4</v>
      </c>
      <c r="R149" s="4">
        <f t="shared" si="22"/>
        <v>66596.899999999994</v>
      </c>
      <c r="S149" s="4">
        <v>44703.58</v>
      </c>
      <c r="T149" s="4">
        <v>2207.39</v>
      </c>
      <c r="U149" s="4">
        <f t="shared" si="23"/>
        <v>36228.713333333333</v>
      </c>
      <c r="V149" s="4">
        <f t="shared" si="24"/>
        <v>36228.713333333333</v>
      </c>
      <c r="W149" s="4">
        <f t="shared" si="25"/>
        <v>7060.625</v>
      </c>
      <c r="X149" s="4">
        <f t="shared" si="26"/>
        <v>30725.29</v>
      </c>
      <c r="Y149" s="4">
        <f t="shared" si="27"/>
        <v>422.40999999999997</v>
      </c>
      <c r="Z149" s="4">
        <f t="shared" si="28"/>
        <v>66596.899999999994</v>
      </c>
      <c r="AA149" s="4">
        <f t="shared" si="29"/>
        <v>0</v>
      </c>
    </row>
    <row r="150" spans="1:27" x14ac:dyDescent="0.25">
      <c r="A150" t="s">
        <v>191</v>
      </c>
      <c r="B150" t="s">
        <v>210</v>
      </c>
      <c r="C150">
        <v>40302</v>
      </c>
      <c r="D150" t="s">
        <v>625</v>
      </c>
      <c r="E150" t="str">
        <f>VLOOKUP(C150,'Natural Accounts'!$A$3:$D$250,2,FALSE)</f>
        <v xml:space="preserve">Financial Aid Undergraduate </v>
      </c>
      <c r="F150" t="str">
        <f t="shared" si="20"/>
        <v xml:space="preserve">40302 Financial Aid Undergraduate </v>
      </c>
      <c r="G150" t="s">
        <v>0</v>
      </c>
      <c r="H150" t="s">
        <v>46</v>
      </c>
      <c r="I150" s="4">
        <v>97891.489999999991</v>
      </c>
      <c r="J150" s="4">
        <v>8407.130000000001</v>
      </c>
      <c r="K150" s="4">
        <v>111364.29000000001</v>
      </c>
      <c r="L150" s="4">
        <v>1040.04</v>
      </c>
      <c r="M150" s="4">
        <f t="shared" si="21"/>
        <v>218702.95</v>
      </c>
      <c r="N150" s="4">
        <v>101507.94</v>
      </c>
      <c r="O150" s="4">
        <v>5982.12</v>
      </c>
      <c r="P150" s="4">
        <v>104938.93</v>
      </c>
      <c r="Q150" s="4">
        <v>852.08</v>
      </c>
      <c r="R150" s="4">
        <f t="shared" si="22"/>
        <v>213281.06999999998</v>
      </c>
      <c r="S150" s="4">
        <v>109786.86</v>
      </c>
      <c r="T150" s="4">
        <v>3403.48</v>
      </c>
      <c r="U150" s="4">
        <f t="shared" si="23"/>
        <v>103062.09666666666</v>
      </c>
      <c r="V150" s="4">
        <f t="shared" si="24"/>
        <v>103062.09666666666</v>
      </c>
      <c r="W150" s="4">
        <f t="shared" si="25"/>
        <v>7194.625</v>
      </c>
      <c r="X150" s="4">
        <f t="shared" si="26"/>
        <v>108151.61</v>
      </c>
      <c r="Y150" s="4">
        <f t="shared" si="27"/>
        <v>946.06</v>
      </c>
      <c r="Z150" s="4">
        <f t="shared" si="28"/>
        <v>213281.06999999998</v>
      </c>
      <c r="AA150" s="4">
        <f t="shared" si="29"/>
        <v>0</v>
      </c>
    </row>
    <row r="151" spans="1:27" x14ac:dyDescent="0.25">
      <c r="A151" t="s">
        <v>191</v>
      </c>
      <c r="B151" t="s">
        <v>210</v>
      </c>
      <c r="C151">
        <v>40302</v>
      </c>
      <c r="D151" t="s">
        <v>625</v>
      </c>
      <c r="E151" t="str">
        <f>VLOOKUP(C151,'Natural Accounts'!$A$3:$D$250,2,FALSE)</f>
        <v xml:space="preserve">Financial Aid Undergraduate </v>
      </c>
      <c r="F151" t="str">
        <f t="shared" si="20"/>
        <v xml:space="preserve">40302 Financial Aid Undergraduate </v>
      </c>
      <c r="G151" t="s">
        <v>0</v>
      </c>
      <c r="H151" t="s">
        <v>47</v>
      </c>
      <c r="I151" s="4">
        <v>105818.73999999999</v>
      </c>
      <c r="J151" s="4">
        <v>17455.55</v>
      </c>
      <c r="K151" s="4">
        <v>102572.86</v>
      </c>
      <c r="L151" s="4">
        <v>803.41</v>
      </c>
      <c r="M151" s="4">
        <f t="shared" si="21"/>
        <v>226650.56</v>
      </c>
      <c r="N151" s="4">
        <v>110698.92</v>
      </c>
      <c r="O151" s="4">
        <v>14353.009999999998</v>
      </c>
      <c r="P151" s="4">
        <v>114629.61000000002</v>
      </c>
      <c r="Q151" s="4">
        <v>881</v>
      </c>
      <c r="R151" s="4">
        <f t="shared" si="22"/>
        <v>240562.54</v>
      </c>
      <c r="S151" s="4">
        <v>98643.39</v>
      </c>
      <c r="T151" s="4">
        <v>9042.42</v>
      </c>
      <c r="U151" s="4">
        <f t="shared" si="23"/>
        <v>105053.68333333333</v>
      </c>
      <c r="V151" s="4">
        <f t="shared" si="24"/>
        <v>105053.68333333333</v>
      </c>
      <c r="W151" s="4">
        <f t="shared" si="25"/>
        <v>15904.279999999999</v>
      </c>
      <c r="X151" s="4">
        <f t="shared" si="26"/>
        <v>108601.23500000002</v>
      </c>
      <c r="Y151" s="4">
        <f t="shared" si="27"/>
        <v>842.20499999999993</v>
      </c>
      <c r="Z151" s="4">
        <f t="shared" si="28"/>
        <v>240562.54</v>
      </c>
      <c r="AA151" s="4">
        <f t="shared" si="29"/>
        <v>0</v>
      </c>
    </row>
    <row r="152" spans="1:27" x14ac:dyDescent="0.25">
      <c r="A152" t="s">
        <v>191</v>
      </c>
      <c r="B152" t="s">
        <v>210</v>
      </c>
      <c r="C152">
        <v>40302</v>
      </c>
      <c r="D152" t="s">
        <v>625</v>
      </c>
      <c r="E152" t="str">
        <f>VLOOKUP(C152,'Natural Accounts'!$A$3:$D$250,2,FALSE)</f>
        <v xml:space="preserve">Financial Aid Undergraduate </v>
      </c>
      <c r="F152" t="str">
        <f t="shared" si="20"/>
        <v xml:space="preserve">40302 Financial Aid Undergraduate </v>
      </c>
      <c r="G152" t="s">
        <v>0</v>
      </c>
      <c r="H152" t="s">
        <v>48</v>
      </c>
      <c r="I152" s="4">
        <v>93580.69</v>
      </c>
      <c r="J152" s="4">
        <v>3850.08</v>
      </c>
      <c r="K152" s="4">
        <v>75895.259999999995</v>
      </c>
      <c r="L152" s="4">
        <v>554.02</v>
      </c>
      <c r="M152" s="4">
        <f t="shared" si="21"/>
        <v>173880.05</v>
      </c>
      <c r="N152" s="4">
        <v>100997.03</v>
      </c>
      <c r="O152" s="4">
        <v>5482.4400000000005</v>
      </c>
      <c r="P152" s="4">
        <v>98921.66</v>
      </c>
      <c r="Q152" s="4">
        <v>-308.5</v>
      </c>
      <c r="R152" s="4">
        <f t="shared" si="22"/>
        <v>205092.63</v>
      </c>
      <c r="S152" s="4">
        <v>93206.17</v>
      </c>
      <c r="T152" s="4">
        <v>-1166.6199999999999</v>
      </c>
      <c r="U152" s="4">
        <f t="shared" si="23"/>
        <v>95927.963333333333</v>
      </c>
      <c r="V152" s="4">
        <f t="shared" si="24"/>
        <v>95927.963333333333</v>
      </c>
      <c r="W152" s="4">
        <f t="shared" si="25"/>
        <v>4666.26</v>
      </c>
      <c r="X152" s="4">
        <f t="shared" si="26"/>
        <v>87408.459999999992</v>
      </c>
      <c r="Y152" s="4">
        <f t="shared" si="27"/>
        <v>122.75999999999999</v>
      </c>
      <c r="Z152" s="4">
        <f t="shared" si="28"/>
        <v>205092.63</v>
      </c>
      <c r="AA152" s="4">
        <f t="shared" si="29"/>
        <v>0</v>
      </c>
    </row>
    <row r="153" spans="1:27" x14ac:dyDescent="0.25">
      <c r="A153" t="s">
        <v>191</v>
      </c>
      <c r="B153" t="s">
        <v>210</v>
      </c>
      <c r="C153">
        <v>40302</v>
      </c>
      <c r="D153" t="s">
        <v>625</v>
      </c>
      <c r="E153" t="str">
        <f>VLOOKUP(C153,'Natural Accounts'!$A$3:$D$250,2,FALSE)</f>
        <v xml:space="preserve">Financial Aid Undergraduate </v>
      </c>
      <c r="F153" t="str">
        <f t="shared" si="20"/>
        <v xml:space="preserve">40302 Financial Aid Undergraduate </v>
      </c>
      <c r="G153" t="s">
        <v>0</v>
      </c>
      <c r="H153" t="s">
        <v>49</v>
      </c>
      <c r="I153" s="4">
        <v>124335.34</v>
      </c>
      <c r="J153" s="4">
        <v>27030.23</v>
      </c>
      <c r="K153" s="4">
        <v>104476.07</v>
      </c>
      <c r="L153" s="4">
        <v>586.5</v>
      </c>
      <c r="M153" s="4">
        <f t="shared" si="21"/>
        <v>256428.14</v>
      </c>
      <c r="N153" s="4">
        <v>131652.4</v>
      </c>
      <c r="O153" s="4">
        <v>10523.27</v>
      </c>
      <c r="P153" s="4">
        <v>78243.540000000008</v>
      </c>
      <c r="Q153" s="4">
        <v>0</v>
      </c>
      <c r="R153" s="4">
        <f t="shared" si="22"/>
        <v>220419.21</v>
      </c>
      <c r="S153" s="4">
        <v>101926.75</v>
      </c>
      <c r="T153" s="4">
        <v>10460.029999999999</v>
      </c>
      <c r="U153" s="4">
        <f t="shared" si="23"/>
        <v>119304.83</v>
      </c>
      <c r="V153" s="4">
        <f t="shared" si="24"/>
        <v>119304.83</v>
      </c>
      <c r="W153" s="4">
        <f t="shared" si="25"/>
        <v>18776.75</v>
      </c>
      <c r="X153" s="4">
        <f t="shared" si="26"/>
        <v>91359.805000000008</v>
      </c>
      <c r="Y153" s="4">
        <f t="shared" si="27"/>
        <v>293.25</v>
      </c>
      <c r="Z153" s="4">
        <f t="shared" si="28"/>
        <v>220419.21</v>
      </c>
      <c r="AA153" s="4">
        <f t="shared" si="29"/>
        <v>0</v>
      </c>
    </row>
    <row r="154" spans="1:27" x14ac:dyDescent="0.25">
      <c r="A154" t="s">
        <v>191</v>
      </c>
      <c r="B154" t="s">
        <v>210</v>
      </c>
      <c r="C154">
        <v>40302</v>
      </c>
      <c r="D154" t="s">
        <v>625</v>
      </c>
      <c r="E154" t="str">
        <f>VLOOKUP(C154,'Natural Accounts'!$A$3:$D$250,2,FALSE)</f>
        <v xml:space="preserve">Financial Aid Undergraduate </v>
      </c>
      <c r="F154" t="str">
        <f t="shared" si="20"/>
        <v xml:space="preserve">40302 Financial Aid Undergraduate </v>
      </c>
      <c r="G154" t="s">
        <v>0</v>
      </c>
      <c r="H154" t="s">
        <v>50</v>
      </c>
      <c r="I154" s="4">
        <v>11345.8</v>
      </c>
      <c r="J154" s="4">
        <v>33965.47</v>
      </c>
      <c r="K154" s="4">
        <v>26069.729999999996</v>
      </c>
      <c r="L154" s="4">
        <v>2000</v>
      </c>
      <c r="M154" s="4">
        <f t="shared" si="21"/>
        <v>73381</v>
      </c>
      <c r="N154" s="4">
        <v>33846.039999999994</v>
      </c>
      <c r="O154" s="4">
        <v>5453.69</v>
      </c>
      <c r="P154" s="4">
        <v>35788.369999999995</v>
      </c>
      <c r="Q154" s="4">
        <v>0</v>
      </c>
      <c r="R154" s="4">
        <f t="shared" si="22"/>
        <v>75088.099999999991</v>
      </c>
      <c r="S154" s="4">
        <v>36651.56</v>
      </c>
      <c r="T154" s="4">
        <v>5991.96</v>
      </c>
      <c r="U154" s="4">
        <f t="shared" si="23"/>
        <v>27281.133333333331</v>
      </c>
      <c r="V154" s="4">
        <f t="shared" si="24"/>
        <v>27281.133333333331</v>
      </c>
      <c r="W154" s="4">
        <f t="shared" si="25"/>
        <v>19709.580000000002</v>
      </c>
      <c r="X154" s="4">
        <f t="shared" si="26"/>
        <v>30929.049999999996</v>
      </c>
      <c r="Y154" s="4">
        <f t="shared" si="27"/>
        <v>1000</v>
      </c>
      <c r="Z154" s="4">
        <f t="shared" si="28"/>
        <v>75088.099999999991</v>
      </c>
      <c r="AA154" s="4">
        <f t="shared" si="29"/>
        <v>0</v>
      </c>
    </row>
    <row r="155" spans="1:27" x14ac:dyDescent="0.25">
      <c r="A155" t="s">
        <v>191</v>
      </c>
      <c r="B155" t="s">
        <v>210</v>
      </c>
      <c r="C155">
        <v>40302</v>
      </c>
      <c r="D155" t="s">
        <v>625</v>
      </c>
      <c r="E155" t="str">
        <f>VLOOKUP(C155,'Natural Accounts'!$A$3:$D$250,2,FALSE)</f>
        <v xml:space="preserve">Financial Aid Undergraduate </v>
      </c>
      <c r="F155" t="str">
        <f t="shared" si="20"/>
        <v xml:space="preserve">40302 Financial Aid Undergraduate </v>
      </c>
      <c r="G155" t="s">
        <v>0</v>
      </c>
      <c r="H155" t="s">
        <v>51</v>
      </c>
      <c r="I155" s="4">
        <v>33654.07</v>
      </c>
      <c r="J155" s="4">
        <v>26298.429999999997</v>
      </c>
      <c r="K155" s="4">
        <v>54990.22</v>
      </c>
      <c r="L155" s="4">
        <v>21250.880000000001</v>
      </c>
      <c r="M155" s="4">
        <f t="shared" si="21"/>
        <v>136193.60000000001</v>
      </c>
      <c r="N155" s="4">
        <v>18889.879999999997</v>
      </c>
      <c r="O155" s="4">
        <v>12500.640000000001</v>
      </c>
      <c r="P155" s="4">
        <v>30288.25</v>
      </c>
      <c r="Q155" s="4">
        <v>2154.5500000000002</v>
      </c>
      <c r="R155" s="4">
        <f t="shared" si="22"/>
        <v>63833.32</v>
      </c>
      <c r="S155" s="4">
        <v>20627.649999999998</v>
      </c>
      <c r="T155" s="4">
        <v>5519.62</v>
      </c>
      <c r="U155" s="4">
        <f t="shared" si="23"/>
        <v>24390.533333333329</v>
      </c>
      <c r="V155" s="4">
        <f t="shared" si="24"/>
        <v>24390.533333333329</v>
      </c>
      <c r="W155" s="4">
        <f t="shared" si="25"/>
        <v>19399.535</v>
      </c>
      <c r="X155" s="4">
        <f t="shared" si="26"/>
        <v>42639.235000000001</v>
      </c>
      <c r="Y155" s="4">
        <f t="shared" si="27"/>
        <v>11702.715</v>
      </c>
      <c r="Z155" s="4">
        <f t="shared" si="28"/>
        <v>63833.32</v>
      </c>
      <c r="AA155" s="4">
        <f t="shared" si="29"/>
        <v>0</v>
      </c>
    </row>
    <row r="156" spans="1:27" x14ac:dyDescent="0.25">
      <c r="A156" t="s">
        <v>191</v>
      </c>
      <c r="B156" t="s">
        <v>210</v>
      </c>
      <c r="C156">
        <v>40302</v>
      </c>
      <c r="D156" t="s">
        <v>625</v>
      </c>
      <c r="E156" t="str">
        <f>VLOOKUP(C156,'Natural Accounts'!$A$3:$D$250,2,FALSE)</f>
        <v xml:space="preserve">Financial Aid Undergraduate </v>
      </c>
      <c r="F156" t="str">
        <f t="shared" si="20"/>
        <v xml:space="preserve">40302 Financial Aid Undergraduate </v>
      </c>
      <c r="G156" t="s">
        <v>0</v>
      </c>
      <c r="H156" t="s">
        <v>52</v>
      </c>
      <c r="I156" s="4">
        <v>143651.42000000001</v>
      </c>
      <c r="J156" s="4">
        <v>12465.38</v>
      </c>
      <c r="K156" s="4">
        <v>159728.90999999997</v>
      </c>
      <c r="L156" s="4">
        <v>1192.29</v>
      </c>
      <c r="M156" s="4">
        <f t="shared" si="21"/>
        <v>317037.99999999994</v>
      </c>
      <c r="N156" s="4">
        <v>124340.62000000001</v>
      </c>
      <c r="O156" s="4">
        <v>8792.2899999999991</v>
      </c>
      <c r="P156" s="4">
        <v>127429.38999999998</v>
      </c>
      <c r="Q156" s="4">
        <v>-9.69</v>
      </c>
      <c r="R156" s="4">
        <f t="shared" si="22"/>
        <v>260552.61</v>
      </c>
      <c r="S156" s="4">
        <v>129387.40000000001</v>
      </c>
      <c r="T156" s="4">
        <v>16546.419999999998</v>
      </c>
      <c r="U156" s="4">
        <f t="shared" si="23"/>
        <v>132459.81333333335</v>
      </c>
      <c r="V156" s="4">
        <f t="shared" si="24"/>
        <v>132459.81333333335</v>
      </c>
      <c r="W156" s="4">
        <f t="shared" si="25"/>
        <v>10628.834999999999</v>
      </c>
      <c r="X156" s="4">
        <f t="shared" si="26"/>
        <v>143579.14999999997</v>
      </c>
      <c r="Y156" s="4">
        <f t="shared" si="27"/>
        <v>591.29999999999995</v>
      </c>
      <c r="Z156" s="4">
        <f t="shared" si="28"/>
        <v>260552.61</v>
      </c>
      <c r="AA156" s="4">
        <f t="shared" si="29"/>
        <v>0</v>
      </c>
    </row>
    <row r="157" spans="1:27" x14ac:dyDescent="0.25">
      <c r="A157" t="s">
        <v>191</v>
      </c>
      <c r="B157" t="s">
        <v>210</v>
      </c>
      <c r="C157">
        <v>40302</v>
      </c>
      <c r="D157" t="s">
        <v>625</v>
      </c>
      <c r="E157" t="str">
        <f>VLOOKUP(C157,'Natural Accounts'!$A$3:$D$250,2,FALSE)</f>
        <v xml:space="preserve">Financial Aid Undergraduate </v>
      </c>
      <c r="F157" t="str">
        <f t="shared" si="20"/>
        <v xml:space="preserve">40302 Financial Aid Undergraduate </v>
      </c>
      <c r="G157" t="s">
        <v>0</v>
      </c>
      <c r="H157" t="s">
        <v>53</v>
      </c>
      <c r="I157" s="4">
        <v>16199.2</v>
      </c>
      <c r="J157" s="4">
        <v>14760.8</v>
      </c>
      <c r="K157" s="4">
        <v>30585</v>
      </c>
      <c r="L157" s="4">
        <v>375</v>
      </c>
      <c r="M157" s="4">
        <f t="shared" si="21"/>
        <v>61920</v>
      </c>
      <c r="N157" s="4">
        <v>15063.66</v>
      </c>
      <c r="O157" s="4">
        <v>7779.38</v>
      </c>
      <c r="P157" s="4">
        <v>22470</v>
      </c>
      <c r="Q157" s="4">
        <v>0</v>
      </c>
      <c r="R157" s="4">
        <f t="shared" si="22"/>
        <v>45313.04</v>
      </c>
      <c r="S157" s="4">
        <v>16704.809999999998</v>
      </c>
      <c r="T157" s="4">
        <v>6463.5</v>
      </c>
      <c r="U157" s="4">
        <f t="shared" si="23"/>
        <v>15989.223333333333</v>
      </c>
      <c r="V157" s="4">
        <f t="shared" si="24"/>
        <v>15989.223333333333</v>
      </c>
      <c r="W157" s="4">
        <f t="shared" si="25"/>
        <v>11270.09</v>
      </c>
      <c r="X157" s="4">
        <f t="shared" si="26"/>
        <v>26527.5</v>
      </c>
      <c r="Y157" s="4">
        <f t="shared" si="27"/>
        <v>187.5</v>
      </c>
      <c r="Z157" s="4">
        <f t="shared" si="28"/>
        <v>45313.04</v>
      </c>
      <c r="AA157" s="4">
        <f t="shared" si="29"/>
        <v>0</v>
      </c>
    </row>
    <row r="158" spans="1:27" x14ac:dyDescent="0.25">
      <c r="A158" t="s">
        <v>191</v>
      </c>
      <c r="B158" t="s">
        <v>210</v>
      </c>
      <c r="C158">
        <v>40302</v>
      </c>
      <c r="D158" t="s">
        <v>625</v>
      </c>
      <c r="E158" t="str">
        <f>VLOOKUP(C158,'Natural Accounts'!$A$3:$D$250,2,FALSE)</f>
        <v xml:space="preserve">Financial Aid Undergraduate </v>
      </c>
      <c r="F158" t="str">
        <f t="shared" si="20"/>
        <v xml:space="preserve">40302 Financial Aid Undergraduate </v>
      </c>
      <c r="G158" t="s">
        <v>0</v>
      </c>
      <c r="H158" t="s">
        <v>54</v>
      </c>
      <c r="I158" s="4">
        <v>127921.29999999999</v>
      </c>
      <c r="J158" s="4">
        <v>15705.7</v>
      </c>
      <c r="K158" s="4">
        <v>130041.89</v>
      </c>
      <c r="L158" s="4">
        <v>1352.38</v>
      </c>
      <c r="M158" s="4">
        <f t="shared" si="21"/>
        <v>275021.27</v>
      </c>
      <c r="N158" s="4">
        <v>127277.56999999999</v>
      </c>
      <c r="O158" s="4">
        <v>11131.09</v>
      </c>
      <c r="P158" s="4">
        <v>149329.60999999999</v>
      </c>
      <c r="Q158" s="4">
        <v>31817.47</v>
      </c>
      <c r="R158" s="4">
        <f t="shared" si="22"/>
        <v>319555.74</v>
      </c>
      <c r="S158" s="4">
        <v>98702.63</v>
      </c>
      <c r="T158" s="4">
        <v>7588.77</v>
      </c>
      <c r="U158" s="4">
        <f t="shared" si="23"/>
        <v>117967.16666666667</v>
      </c>
      <c r="V158" s="4">
        <f t="shared" si="24"/>
        <v>117967.16666666667</v>
      </c>
      <c r="W158" s="4">
        <f t="shared" si="25"/>
        <v>13418.395</v>
      </c>
      <c r="X158" s="4">
        <f t="shared" si="26"/>
        <v>139685.75</v>
      </c>
      <c r="Y158" s="4">
        <f t="shared" si="27"/>
        <v>16584.924999999999</v>
      </c>
      <c r="Z158" s="4">
        <f t="shared" si="28"/>
        <v>319555.74</v>
      </c>
      <c r="AA158" s="4">
        <f t="shared" si="29"/>
        <v>0</v>
      </c>
    </row>
    <row r="159" spans="1:27" x14ac:dyDescent="0.25">
      <c r="A159" t="s">
        <v>191</v>
      </c>
      <c r="B159" t="s">
        <v>210</v>
      </c>
      <c r="C159">
        <v>40302</v>
      </c>
      <c r="D159" t="s">
        <v>625</v>
      </c>
      <c r="E159" t="str">
        <f>VLOOKUP(C159,'Natural Accounts'!$A$3:$D$250,2,FALSE)</f>
        <v xml:space="preserve">Financial Aid Undergraduate </v>
      </c>
      <c r="F159" t="str">
        <f t="shared" si="20"/>
        <v xml:space="preserve">40302 Financial Aid Undergraduate </v>
      </c>
      <c r="G159" t="s">
        <v>0</v>
      </c>
      <c r="H159" t="s">
        <v>55</v>
      </c>
      <c r="I159" s="4">
        <v>82382.110000000015</v>
      </c>
      <c r="J159" s="4">
        <v>22030.400000000001</v>
      </c>
      <c r="K159" s="4">
        <v>94934.37999999999</v>
      </c>
      <c r="L159" s="4">
        <v>777.95</v>
      </c>
      <c r="M159" s="4">
        <f t="shared" si="21"/>
        <v>200124.84000000003</v>
      </c>
      <c r="N159" s="4">
        <v>66480.77</v>
      </c>
      <c r="O159" s="4">
        <v>12695</v>
      </c>
      <c r="P159" s="4">
        <v>90047.930000000008</v>
      </c>
      <c r="Q159" s="4">
        <v>156.66</v>
      </c>
      <c r="R159" s="4">
        <f t="shared" si="22"/>
        <v>169380.36000000002</v>
      </c>
      <c r="S159" s="4">
        <v>91059.44</v>
      </c>
      <c r="T159" s="4">
        <v>8884.64</v>
      </c>
      <c r="U159" s="4">
        <f t="shared" si="23"/>
        <v>79974.106666666674</v>
      </c>
      <c r="V159" s="4">
        <f t="shared" si="24"/>
        <v>79974.106666666674</v>
      </c>
      <c r="W159" s="4">
        <f t="shared" si="25"/>
        <v>17362.7</v>
      </c>
      <c r="X159" s="4">
        <f t="shared" si="26"/>
        <v>92491.154999999999</v>
      </c>
      <c r="Y159" s="4">
        <f t="shared" si="27"/>
        <v>467.30500000000001</v>
      </c>
      <c r="Z159" s="4">
        <f t="shared" si="28"/>
        <v>169380.36000000002</v>
      </c>
      <c r="AA159" s="4">
        <f t="shared" si="29"/>
        <v>0</v>
      </c>
    </row>
    <row r="160" spans="1:27" x14ac:dyDescent="0.25">
      <c r="A160" t="s">
        <v>191</v>
      </c>
      <c r="B160" t="s">
        <v>210</v>
      </c>
      <c r="C160">
        <v>40303</v>
      </c>
      <c r="D160" t="s">
        <v>625</v>
      </c>
      <c r="E160" t="str">
        <f>VLOOKUP(C160,'Natural Accounts'!$A$3:$D$250,2,FALSE)</f>
        <v xml:space="preserve">Financial Aid Graduate </v>
      </c>
      <c r="F160" t="str">
        <f t="shared" si="20"/>
        <v xml:space="preserve">40303 Financial Aid Graduate </v>
      </c>
      <c r="G160" t="s">
        <v>0</v>
      </c>
      <c r="H160" t="s">
        <v>2</v>
      </c>
      <c r="I160" s="4">
        <v>307609.86</v>
      </c>
      <c r="J160" s="4">
        <v>-2161.15</v>
      </c>
      <c r="K160" s="4">
        <v>377479.04000000004</v>
      </c>
      <c r="L160" s="4">
        <v>0</v>
      </c>
      <c r="M160" s="4">
        <f t="shared" si="21"/>
        <v>682927.75</v>
      </c>
      <c r="N160" s="4">
        <v>0</v>
      </c>
      <c r="O160" s="4">
        <v>0</v>
      </c>
      <c r="P160" s="4">
        <v>0</v>
      </c>
      <c r="Q160" s="4">
        <v>0</v>
      </c>
      <c r="R160" s="4">
        <f t="shared" si="22"/>
        <v>0</v>
      </c>
      <c r="S160" s="4">
        <v>0</v>
      </c>
      <c r="T160" s="4">
        <v>0</v>
      </c>
      <c r="U160" s="4">
        <f t="shared" si="23"/>
        <v>102536.62</v>
      </c>
      <c r="V160" s="4">
        <f t="shared" si="24"/>
        <v>102536.62</v>
      </c>
      <c r="W160" s="4">
        <f t="shared" si="25"/>
        <v>-1080.575</v>
      </c>
      <c r="X160" s="4">
        <f t="shared" si="26"/>
        <v>188739.52000000002</v>
      </c>
      <c r="Y160" s="4">
        <f t="shared" si="27"/>
        <v>0</v>
      </c>
      <c r="Z160" s="4">
        <f t="shared" si="28"/>
        <v>0</v>
      </c>
      <c r="AA160" s="4">
        <f t="shared" si="29"/>
        <v>0</v>
      </c>
    </row>
    <row r="161" spans="1:27" x14ac:dyDescent="0.25">
      <c r="A161" t="s">
        <v>191</v>
      </c>
      <c r="B161" t="s">
        <v>210</v>
      </c>
      <c r="C161">
        <v>40303</v>
      </c>
      <c r="D161" t="s">
        <v>625</v>
      </c>
      <c r="E161" t="str">
        <f>VLOOKUP(C161,'Natural Accounts'!$A$3:$D$250,2,FALSE)</f>
        <v xml:space="preserve">Financial Aid Graduate </v>
      </c>
      <c r="F161" t="str">
        <f t="shared" si="20"/>
        <v xml:space="preserve">40303 Financial Aid Graduate </v>
      </c>
      <c r="G161" t="s">
        <v>0</v>
      </c>
      <c r="H161" t="s">
        <v>3</v>
      </c>
      <c r="I161" s="4">
        <v>7254</v>
      </c>
      <c r="J161" s="4">
        <v>8802</v>
      </c>
      <c r="K161" s="4">
        <v>14899.73</v>
      </c>
      <c r="L161" s="4">
        <v>0</v>
      </c>
      <c r="M161" s="4">
        <f t="shared" si="21"/>
        <v>30955.73</v>
      </c>
      <c r="N161" s="4">
        <v>0</v>
      </c>
      <c r="O161" s="4">
        <v>0</v>
      </c>
      <c r="P161" s="4">
        <v>2574</v>
      </c>
      <c r="Q161" s="4">
        <v>898</v>
      </c>
      <c r="R161" s="4">
        <f t="shared" si="22"/>
        <v>3472</v>
      </c>
      <c r="S161" s="4">
        <v>2624</v>
      </c>
      <c r="T161" s="4">
        <v>0</v>
      </c>
      <c r="U161" s="4">
        <f t="shared" si="23"/>
        <v>3292.6666666666665</v>
      </c>
      <c r="V161" s="4">
        <f t="shared" si="24"/>
        <v>3292.6666666666665</v>
      </c>
      <c r="W161" s="4">
        <f t="shared" si="25"/>
        <v>4401</v>
      </c>
      <c r="X161" s="4">
        <f t="shared" si="26"/>
        <v>8736.8649999999998</v>
      </c>
      <c r="Y161" s="4">
        <f t="shared" si="27"/>
        <v>449</v>
      </c>
      <c r="Z161" s="4">
        <f t="shared" si="28"/>
        <v>3472</v>
      </c>
      <c r="AA161" s="4">
        <f t="shared" si="29"/>
        <v>0</v>
      </c>
    </row>
    <row r="162" spans="1:27" x14ac:dyDescent="0.25">
      <c r="A162" t="s">
        <v>191</v>
      </c>
      <c r="B162" t="s">
        <v>210</v>
      </c>
      <c r="C162">
        <v>40303</v>
      </c>
      <c r="D162" t="s">
        <v>625</v>
      </c>
      <c r="E162" t="str">
        <f>VLOOKUP(C162,'Natural Accounts'!$A$3:$D$250,2,FALSE)</f>
        <v xml:space="preserve">Financial Aid Graduate </v>
      </c>
      <c r="F162" t="str">
        <f t="shared" si="20"/>
        <v xml:space="preserve">40303 Financial Aid Graduate </v>
      </c>
      <c r="G162" t="s">
        <v>0</v>
      </c>
      <c r="H162" t="s">
        <v>18</v>
      </c>
      <c r="I162" s="4">
        <v>0</v>
      </c>
      <c r="J162" s="4">
        <v>0</v>
      </c>
      <c r="K162" s="4">
        <v>0</v>
      </c>
      <c r="L162" s="4">
        <v>0</v>
      </c>
      <c r="M162" s="4">
        <f t="shared" si="21"/>
        <v>0</v>
      </c>
      <c r="N162" s="4">
        <v>0</v>
      </c>
      <c r="O162" s="4">
        <v>3387.39</v>
      </c>
      <c r="P162" s="4">
        <v>3387.39</v>
      </c>
      <c r="Q162" s="4">
        <v>0</v>
      </c>
      <c r="R162" s="4">
        <f t="shared" si="22"/>
        <v>6774.78</v>
      </c>
      <c r="S162" s="4">
        <v>0</v>
      </c>
      <c r="T162" s="4">
        <v>0</v>
      </c>
      <c r="U162" s="4">
        <f t="shared" si="23"/>
        <v>0</v>
      </c>
      <c r="V162" s="4">
        <f t="shared" si="24"/>
        <v>0</v>
      </c>
      <c r="W162" s="4">
        <f t="shared" si="25"/>
        <v>1693.6949999999999</v>
      </c>
      <c r="X162" s="4">
        <f t="shared" si="26"/>
        <v>1693.6949999999999</v>
      </c>
      <c r="Y162" s="4">
        <f t="shared" si="27"/>
        <v>0</v>
      </c>
      <c r="Z162" s="4">
        <f t="shared" si="28"/>
        <v>6774.78</v>
      </c>
      <c r="AA162" s="4">
        <f t="shared" si="29"/>
        <v>0</v>
      </c>
    </row>
    <row r="163" spans="1:27" x14ac:dyDescent="0.25">
      <c r="A163" t="s">
        <v>191</v>
      </c>
      <c r="B163" t="s">
        <v>210</v>
      </c>
      <c r="C163">
        <v>40303</v>
      </c>
      <c r="D163" t="s">
        <v>625</v>
      </c>
      <c r="E163" t="str">
        <f>VLOOKUP(C163,'Natural Accounts'!$A$3:$D$250,2,FALSE)</f>
        <v xml:space="preserve">Financial Aid Graduate </v>
      </c>
      <c r="F163" t="str">
        <f t="shared" si="20"/>
        <v xml:space="preserve">40303 Financial Aid Graduate </v>
      </c>
      <c r="G163" t="s">
        <v>0</v>
      </c>
      <c r="H163" t="s">
        <v>20</v>
      </c>
      <c r="I163" s="4">
        <v>0</v>
      </c>
      <c r="J163" s="4">
        <v>24776.98</v>
      </c>
      <c r="K163" s="4">
        <v>3450</v>
      </c>
      <c r="L163" s="4">
        <v>2218</v>
      </c>
      <c r="M163" s="4">
        <f t="shared" si="21"/>
        <v>30444.98</v>
      </c>
      <c r="N163" s="4">
        <v>0</v>
      </c>
      <c r="O163" s="4">
        <v>0</v>
      </c>
      <c r="P163" s="4">
        <v>0</v>
      </c>
      <c r="Q163" s="4">
        <v>0</v>
      </c>
      <c r="R163" s="4">
        <f t="shared" si="22"/>
        <v>0</v>
      </c>
      <c r="S163" s="4">
        <v>0</v>
      </c>
      <c r="T163" s="4">
        <v>0</v>
      </c>
      <c r="U163" s="4">
        <f t="shared" si="23"/>
        <v>0</v>
      </c>
      <c r="V163" s="4">
        <f t="shared" si="24"/>
        <v>0</v>
      </c>
      <c r="W163" s="4">
        <f t="shared" si="25"/>
        <v>12388.49</v>
      </c>
      <c r="X163" s="4">
        <f t="shared" si="26"/>
        <v>1725</v>
      </c>
      <c r="Y163" s="4">
        <f t="shared" si="27"/>
        <v>1109</v>
      </c>
      <c r="Z163" s="4">
        <f t="shared" si="28"/>
        <v>0</v>
      </c>
      <c r="AA163" s="4">
        <f t="shared" si="29"/>
        <v>0</v>
      </c>
    </row>
    <row r="164" spans="1:27" x14ac:dyDescent="0.25">
      <c r="A164" t="s">
        <v>191</v>
      </c>
      <c r="B164" t="s">
        <v>210</v>
      </c>
      <c r="C164">
        <v>40303</v>
      </c>
      <c r="D164" t="s">
        <v>625</v>
      </c>
      <c r="E164" t="str">
        <f>VLOOKUP(C164,'Natural Accounts'!$A$3:$D$250,2,FALSE)</f>
        <v xml:space="preserve">Financial Aid Graduate </v>
      </c>
      <c r="F164" t="str">
        <f t="shared" si="20"/>
        <v xml:space="preserve">40303 Financial Aid Graduate </v>
      </c>
      <c r="G164" t="s">
        <v>0</v>
      </c>
      <c r="H164" t="s">
        <v>89</v>
      </c>
      <c r="I164" s="4">
        <v>0</v>
      </c>
      <c r="J164" s="4">
        <v>1350</v>
      </c>
      <c r="K164" s="4">
        <v>0</v>
      </c>
      <c r="L164" s="4">
        <v>0</v>
      </c>
      <c r="M164" s="4">
        <f t="shared" si="21"/>
        <v>1350</v>
      </c>
      <c r="N164" s="4">
        <v>0</v>
      </c>
      <c r="O164" s="4">
        <v>0</v>
      </c>
      <c r="P164" s="4">
        <v>0</v>
      </c>
      <c r="Q164" s="4">
        <v>0</v>
      </c>
      <c r="R164" s="4">
        <f t="shared" si="22"/>
        <v>0</v>
      </c>
      <c r="S164" s="4">
        <v>0</v>
      </c>
      <c r="T164" s="4">
        <v>0</v>
      </c>
      <c r="U164" s="4">
        <f t="shared" si="23"/>
        <v>0</v>
      </c>
      <c r="V164" s="4">
        <f t="shared" si="24"/>
        <v>0</v>
      </c>
      <c r="W164" s="4">
        <f t="shared" si="25"/>
        <v>675</v>
      </c>
      <c r="X164" s="4">
        <f t="shared" si="26"/>
        <v>0</v>
      </c>
      <c r="Y164" s="4">
        <f t="shared" si="27"/>
        <v>0</v>
      </c>
      <c r="Z164" s="4">
        <f t="shared" si="28"/>
        <v>0</v>
      </c>
      <c r="AA164" s="4">
        <f t="shared" si="29"/>
        <v>0</v>
      </c>
    </row>
    <row r="165" spans="1:27" x14ac:dyDescent="0.25">
      <c r="A165" t="s">
        <v>191</v>
      </c>
      <c r="B165" t="s">
        <v>210</v>
      </c>
      <c r="C165">
        <v>40303</v>
      </c>
      <c r="D165" t="s">
        <v>625</v>
      </c>
      <c r="E165" t="str">
        <f>VLOOKUP(C165,'Natural Accounts'!$A$3:$D$250,2,FALSE)</f>
        <v xml:space="preserve">Financial Aid Graduate </v>
      </c>
      <c r="F165" t="str">
        <f t="shared" si="20"/>
        <v xml:space="preserve">40303 Financial Aid Graduate </v>
      </c>
      <c r="G165" t="s">
        <v>0</v>
      </c>
      <c r="H165" t="s">
        <v>19</v>
      </c>
      <c r="I165" s="4">
        <v>1114000.06</v>
      </c>
      <c r="J165" s="4">
        <v>3648.0300000000007</v>
      </c>
      <c r="K165" s="4">
        <v>1089686.7299999997</v>
      </c>
      <c r="L165" s="4">
        <v>316258.44</v>
      </c>
      <c r="M165" s="4">
        <f t="shared" si="21"/>
        <v>2523593.2599999998</v>
      </c>
      <c r="N165" s="4">
        <v>1516569.56</v>
      </c>
      <c r="O165" s="4">
        <v>34647.280000000006</v>
      </c>
      <c r="P165" s="4">
        <v>1544412.5299999998</v>
      </c>
      <c r="Q165" s="4">
        <v>331962.47000000003</v>
      </c>
      <c r="R165" s="4">
        <f t="shared" si="22"/>
        <v>3427591.8400000003</v>
      </c>
      <c r="S165" s="4">
        <v>1534775.3800000001</v>
      </c>
      <c r="T165" s="4">
        <v>21824.53</v>
      </c>
      <c r="U165" s="4">
        <f t="shared" si="23"/>
        <v>1388448.3333333333</v>
      </c>
      <c r="V165" s="4">
        <f t="shared" si="24"/>
        <v>1388448.3333333333</v>
      </c>
      <c r="W165" s="4">
        <f t="shared" si="25"/>
        <v>19147.655000000002</v>
      </c>
      <c r="X165" s="4">
        <f t="shared" si="26"/>
        <v>1317049.6299999999</v>
      </c>
      <c r="Y165" s="4">
        <f t="shared" si="27"/>
        <v>324110.45500000002</v>
      </c>
      <c r="Z165" s="4">
        <f t="shared" si="28"/>
        <v>3427591.8400000003</v>
      </c>
      <c r="AA165" s="4">
        <f t="shared" si="29"/>
        <v>0</v>
      </c>
    </row>
    <row r="166" spans="1:27" x14ac:dyDescent="0.25">
      <c r="A166" t="s">
        <v>191</v>
      </c>
      <c r="B166" t="s">
        <v>210</v>
      </c>
      <c r="C166">
        <v>40303</v>
      </c>
      <c r="D166" t="s">
        <v>625</v>
      </c>
      <c r="E166" t="str">
        <f>VLOOKUP(C166,'Natural Accounts'!$A$3:$D$250,2,FALSE)</f>
        <v xml:space="preserve">Financial Aid Graduate </v>
      </c>
      <c r="F166" t="str">
        <f t="shared" si="20"/>
        <v xml:space="preserve">40303 Financial Aid Graduate </v>
      </c>
      <c r="G166" t="s">
        <v>0</v>
      </c>
      <c r="H166" t="s">
        <v>23</v>
      </c>
      <c r="I166" s="4">
        <v>2573.86</v>
      </c>
      <c r="J166" s="4">
        <v>1441.98</v>
      </c>
      <c r="K166" s="4">
        <v>5127.4799999999996</v>
      </c>
      <c r="L166" s="4">
        <v>0</v>
      </c>
      <c r="M166" s="4">
        <f t="shared" si="21"/>
        <v>9143.32</v>
      </c>
      <c r="N166" s="4">
        <v>4074.79</v>
      </c>
      <c r="O166" s="4">
        <v>0</v>
      </c>
      <c r="P166" s="4">
        <v>7666.58</v>
      </c>
      <c r="Q166" s="4">
        <v>-11741.37</v>
      </c>
      <c r="R166" s="4">
        <f t="shared" si="22"/>
        <v>0</v>
      </c>
      <c r="S166" s="4">
        <v>0</v>
      </c>
      <c r="T166" s="4">
        <v>0</v>
      </c>
      <c r="U166" s="4">
        <f t="shared" si="23"/>
        <v>2216.2166666666667</v>
      </c>
      <c r="V166" s="4">
        <f t="shared" si="24"/>
        <v>2216.2166666666667</v>
      </c>
      <c r="W166" s="4">
        <f t="shared" si="25"/>
        <v>720.99</v>
      </c>
      <c r="X166" s="4">
        <f t="shared" si="26"/>
        <v>6397.03</v>
      </c>
      <c r="Y166" s="4">
        <f t="shared" si="27"/>
        <v>-5870.6850000000004</v>
      </c>
      <c r="Z166" s="4">
        <f t="shared" si="28"/>
        <v>0</v>
      </c>
      <c r="AA166" s="4">
        <f t="shared" si="29"/>
        <v>0</v>
      </c>
    </row>
    <row r="167" spans="1:27" x14ac:dyDescent="0.25">
      <c r="A167" t="s">
        <v>191</v>
      </c>
      <c r="B167" t="s">
        <v>210</v>
      </c>
      <c r="C167">
        <v>40303</v>
      </c>
      <c r="D167" t="s">
        <v>625</v>
      </c>
      <c r="E167" t="str">
        <f>VLOOKUP(C167,'Natural Accounts'!$A$3:$D$250,2,FALSE)</f>
        <v xml:space="preserve">Financial Aid Graduate </v>
      </c>
      <c r="F167" t="str">
        <f t="shared" si="20"/>
        <v xml:space="preserve">40303 Financial Aid Graduate </v>
      </c>
      <c r="G167" t="s">
        <v>0</v>
      </c>
      <c r="H167" t="s">
        <v>25</v>
      </c>
      <c r="I167" s="4">
        <v>0</v>
      </c>
      <c r="J167" s="4">
        <v>0</v>
      </c>
      <c r="K167" s="4">
        <v>0</v>
      </c>
      <c r="L167" s="4">
        <v>0</v>
      </c>
      <c r="M167" s="4">
        <f t="shared" si="21"/>
        <v>0</v>
      </c>
      <c r="N167" s="4">
        <v>0</v>
      </c>
      <c r="O167" s="4">
        <v>0</v>
      </c>
      <c r="P167" s="4">
        <v>2400</v>
      </c>
      <c r="Q167" s="4">
        <v>0</v>
      </c>
      <c r="R167" s="4">
        <f t="shared" si="22"/>
        <v>2400</v>
      </c>
      <c r="S167" s="4">
        <v>0</v>
      </c>
      <c r="T167" s="4">
        <v>0</v>
      </c>
      <c r="U167" s="4">
        <f t="shared" si="23"/>
        <v>0</v>
      </c>
      <c r="V167" s="4">
        <f t="shared" si="24"/>
        <v>0</v>
      </c>
      <c r="W167" s="4">
        <f t="shared" si="25"/>
        <v>0</v>
      </c>
      <c r="X167" s="4">
        <f t="shared" si="26"/>
        <v>1200</v>
      </c>
      <c r="Y167" s="4">
        <f t="shared" si="27"/>
        <v>0</v>
      </c>
      <c r="Z167" s="4">
        <f t="shared" si="28"/>
        <v>2400</v>
      </c>
      <c r="AA167" s="4">
        <f t="shared" si="29"/>
        <v>0</v>
      </c>
    </row>
    <row r="168" spans="1:27" x14ac:dyDescent="0.25">
      <c r="A168" t="s">
        <v>191</v>
      </c>
      <c r="B168" t="s">
        <v>210</v>
      </c>
      <c r="C168">
        <v>40303</v>
      </c>
      <c r="D168" t="s">
        <v>625</v>
      </c>
      <c r="E168" t="str">
        <f>VLOOKUP(C168,'Natural Accounts'!$A$3:$D$250,2,FALSE)</f>
        <v xml:space="preserve">Financial Aid Graduate </v>
      </c>
      <c r="F168" t="str">
        <f t="shared" si="20"/>
        <v xml:space="preserve">40303 Financial Aid Graduate </v>
      </c>
      <c r="G168" t="s">
        <v>0</v>
      </c>
      <c r="H168" t="s">
        <v>24</v>
      </c>
      <c r="I168" s="4">
        <v>95647.5</v>
      </c>
      <c r="J168" s="4">
        <v>0</v>
      </c>
      <c r="K168" s="4">
        <v>123038.5</v>
      </c>
      <c r="L168" s="4">
        <v>19584</v>
      </c>
      <c r="M168" s="4">
        <f t="shared" si="21"/>
        <v>238270</v>
      </c>
      <c r="N168" s="4">
        <v>87380</v>
      </c>
      <c r="O168" s="4">
        <v>3381.26</v>
      </c>
      <c r="P168" s="4">
        <v>105422</v>
      </c>
      <c r="Q168" s="4">
        <v>1873</v>
      </c>
      <c r="R168" s="4">
        <f t="shared" si="22"/>
        <v>198056.26</v>
      </c>
      <c r="S168" s="4">
        <v>82534.740000000005</v>
      </c>
      <c r="T168" s="4">
        <v>783</v>
      </c>
      <c r="U168" s="4">
        <f t="shared" si="23"/>
        <v>88520.746666666659</v>
      </c>
      <c r="V168" s="4">
        <f t="shared" si="24"/>
        <v>88520.746666666659</v>
      </c>
      <c r="W168" s="4">
        <f t="shared" si="25"/>
        <v>1690.63</v>
      </c>
      <c r="X168" s="4">
        <f t="shared" si="26"/>
        <v>114230.25</v>
      </c>
      <c r="Y168" s="4">
        <f t="shared" si="27"/>
        <v>10728.5</v>
      </c>
      <c r="Z168" s="4">
        <f t="shared" si="28"/>
        <v>198056.26</v>
      </c>
      <c r="AA168" s="4">
        <f t="shared" si="29"/>
        <v>0</v>
      </c>
    </row>
    <row r="169" spans="1:27" x14ac:dyDescent="0.25">
      <c r="A169" t="s">
        <v>191</v>
      </c>
      <c r="B169" t="s">
        <v>210</v>
      </c>
      <c r="C169">
        <v>40303</v>
      </c>
      <c r="D169" t="s">
        <v>625</v>
      </c>
      <c r="E169" t="str">
        <f>VLOOKUP(C169,'Natural Accounts'!$A$3:$D$250,2,FALSE)</f>
        <v xml:space="preserve">Financial Aid Graduate </v>
      </c>
      <c r="F169" t="str">
        <f t="shared" si="20"/>
        <v xml:space="preserve">40303 Financial Aid Graduate </v>
      </c>
      <c r="G169" t="s">
        <v>0</v>
      </c>
      <c r="H169" t="s">
        <v>27</v>
      </c>
      <c r="I169" s="4">
        <v>152374.27000000002</v>
      </c>
      <c r="J169" s="4">
        <v>11477.62</v>
      </c>
      <c r="K169" s="4">
        <v>165503.16999999998</v>
      </c>
      <c r="L169" s="4">
        <v>11788.63</v>
      </c>
      <c r="M169" s="4">
        <f t="shared" si="21"/>
        <v>341143.69</v>
      </c>
      <c r="N169" s="4">
        <v>122322.56999999999</v>
      </c>
      <c r="O169" s="4">
        <v>2673.9300000000003</v>
      </c>
      <c r="P169" s="4">
        <v>103198.70000000001</v>
      </c>
      <c r="Q169" s="4">
        <v>14711.619999999999</v>
      </c>
      <c r="R169" s="4">
        <f t="shared" si="22"/>
        <v>242906.82</v>
      </c>
      <c r="S169" s="4">
        <v>71934.12000000001</v>
      </c>
      <c r="T169" s="4">
        <v>-180</v>
      </c>
      <c r="U169" s="4">
        <f t="shared" si="23"/>
        <v>115543.65333333334</v>
      </c>
      <c r="V169" s="4">
        <f t="shared" si="24"/>
        <v>115543.65333333334</v>
      </c>
      <c r="W169" s="4">
        <f t="shared" si="25"/>
        <v>7075.7750000000005</v>
      </c>
      <c r="X169" s="4">
        <f t="shared" si="26"/>
        <v>134350.935</v>
      </c>
      <c r="Y169" s="4">
        <f t="shared" si="27"/>
        <v>13250.125</v>
      </c>
      <c r="Z169" s="4">
        <f t="shared" si="28"/>
        <v>242906.82</v>
      </c>
      <c r="AA169" s="4">
        <f t="shared" si="29"/>
        <v>0</v>
      </c>
    </row>
    <row r="170" spans="1:27" x14ac:dyDescent="0.25">
      <c r="A170" t="s">
        <v>191</v>
      </c>
      <c r="B170" t="s">
        <v>210</v>
      </c>
      <c r="C170">
        <v>40303</v>
      </c>
      <c r="D170" t="s">
        <v>625</v>
      </c>
      <c r="E170" t="str">
        <f>VLOOKUP(C170,'Natural Accounts'!$A$3:$D$250,2,FALSE)</f>
        <v xml:space="preserve">Financial Aid Graduate </v>
      </c>
      <c r="F170" t="str">
        <f t="shared" si="20"/>
        <v xml:space="preserve">40303 Financial Aid Graduate </v>
      </c>
      <c r="G170" t="s">
        <v>0</v>
      </c>
      <c r="H170" t="s">
        <v>155</v>
      </c>
      <c r="I170" s="4">
        <v>1287.4000000000001</v>
      </c>
      <c r="J170" s="4">
        <v>0</v>
      </c>
      <c r="K170" s="4">
        <v>753</v>
      </c>
      <c r="L170" s="4">
        <v>0</v>
      </c>
      <c r="M170" s="4">
        <f t="shared" si="21"/>
        <v>2040.4</v>
      </c>
      <c r="N170" s="4">
        <v>0</v>
      </c>
      <c r="O170" s="4">
        <v>0</v>
      </c>
      <c r="P170" s="4">
        <v>0</v>
      </c>
      <c r="Q170" s="4">
        <v>0</v>
      </c>
      <c r="R170" s="4">
        <f t="shared" si="22"/>
        <v>0</v>
      </c>
      <c r="S170" s="4">
        <v>0</v>
      </c>
      <c r="T170" s="4">
        <v>0</v>
      </c>
      <c r="U170" s="4">
        <f t="shared" si="23"/>
        <v>429.13333333333338</v>
      </c>
      <c r="V170" s="4">
        <f t="shared" si="24"/>
        <v>429.13333333333338</v>
      </c>
      <c r="W170" s="4">
        <f t="shared" si="25"/>
        <v>0</v>
      </c>
      <c r="X170" s="4">
        <f t="shared" si="26"/>
        <v>376.5</v>
      </c>
      <c r="Y170" s="4">
        <f t="shared" si="27"/>
        <v>0</v>
      </c>
      <c r="Z170" s="4">
        <f t="shared" si="28"/>
        <v>0</v>
      </c>
      <c r="AA170" s="4">
        <f t="shared" si="29"/>
        <v>0</v>
      </c>
    </row>
    <row r="171" spans="1:27" x14ac:dyDescent="0.25">
      <c r="A171" t="s">
        <v>191</v>
      </c>
      <c r="B171" t="s">
        <v>210</v>
      </c>
      <c r="C171">
        <v>40303</v>
      </c>
      <c r="D171" t="s">
        <v>625</v>
      </c>
      <c r="E171" t="str">
        <f>VLOOKUP(C171,'Natural Accounts'!$A$3:$D$250,2,FALSE)</f>
        <v xml:space="preserve">Financial Aid Graduate </v>
      </c>
      <c r="F171" t="str">
        <f t="shared" si="20"/>
        <v xml:space="preserve">40303 Financial Aid Graduate </v>
      </c>
      <c r="G171" t="s">
        <v>0</v>
      </c>
      <c r="H171" t="s">
        <v>56</v>
      </c>
      <c r="I171" s="4">
        <v>0</v>
      </c>
      <c r="J171" s="4">
        <v>1506</v>
      </c>
      <c r="K171" s="4">
        <v>3012</v>
      </c>
      <c r="L171" s="4">
        <v>1506</v>
      </c>
      <c r="M171" s="4">
        <f t="shared" si="21"/>
        <v>6024</v>
      </c>
      <c r="N171" s="4">
        <v>4082.79</v>
      </c>
      <c r="O171" s="4">
        <v>1011</v>
      </c>
      <c r="P171" s="4">
        <v>8118.58</v>
      </c>
      <c r="Q171" s="4">
        <v>0</v>
      </c>
      <c r="R171" s="4">
        <f t="shared" si="22"/>
        <v>13212.369999999999</v>
      </c>
      <c r="S171" s="4">
        <v>1626</v>
      </c>
      <c r="T171" s="4">
        <v>0</v>
      </c>
      <c r="U171" s="4">
        <f t="shared" si="23"/>
        <v>1902.93</v>
      </c>
      <c r="V171" s="4">
        <f t="shared" si="24"/>
        <v>1902.93</v>
      </c>
      <c r="W171" s="4">
        <f t="shared" si="25"/>
        <v>1258.5</v>
      </c>
      <c r="X171" s="4">
        <f t="shared" si="26"/>
        <v>5565.29</v>
      </c>
      <c r="Y171" s="4">
        <f t="shared" si="27"/>
        <v>753</v>
      </c>
      <c r="Z171" s="4">
        <f t="shared" si="28"/>
        <v>13212.369999999999</v>
      </c>
      <c r="AA171" s="4">
        <f t="shared" si="29"/>
        <v>0</v>
      </c>
    </row>
    <row r="172" spans="1:27" x14ac:dyDescent="0.25">
      <c r="A172" t="s">
        <v>191</v>
      </c>
      <c r="B172" t="s">
        <v>210</v>
      </c>
      <c r="C172">
        <v>40303</v>
      </c>
      <c r="D172" t="s">
        <v>625</v>
      </c>
      <c r="E172" t="str">
        <f>VLOOKUP(C172,'Natural Accounts'!$A$3:$D$250,2,FALSE)</f>
        <v xml:space="preserve">Financial Aid Graduate </v>
      </c>
      <c r="F172" t="str">
        <f t="shared" si="20"/>
        <v xml:space="preserve">40303 Financial Aid Graduate </v>
      </c>
      <c r="G172" t="s">
        <v>0</v>
      </c>
      <c r="H172" t="s">
        <v>57</v>
      </c>
      <c r="I172" s="4">
        <v>5287.6</v>
      </c>
      <c r="J172" s="4">
        <v>0</v>
      </c>
      <c r="K172" s="4">
        <v>0</v>
      </c>
      <c r="L172" s="4">
        <v>251</v>
      </c>
      <c r="M172" s="4">
        <f t="shared" si="21"/>
        <v>5538.6</v>
      </c>
      <c r="N172" s="4">
        <v>0</v>
      </c>
      <c r="O172" s="4">
        <v>0</v>
      </c>
      <c r="P172" s="4">
        <v>161.85</v>
      </c>
      <c r="Q172" s="4">
        <v>0</v>
      </c>
      <c r="R172" s="4">
        <f t="shared" si="22"/>
        <v>161.85</v>
      </c>
      <c r="S172" s="4">
        <v>414</v>
      </c>
      <c r="T172" s="4">
        <v>0</v>
      </c>
      <c r="U172" s="4">
        <f t="shared" si="23"/>
        <v>1900.5333333333335</v>
      </c>
      <c r="V172" s="4">
        <f t="shared" si="24"/>
        <v>1900.5333333333335</v>
      </c>
      <c r="W172" s="4">
        <f t="shared" si="25"/>
        <v>0</v>
      </c>
      <c r="X172" s="4">
        <f t="shared" si="26"/>
        <v>80.924999999999997</v>
      </c>
      <c r="Y172" s="4">
        <f t="shared" si="27"/>
        <v>125.5</v>
      </c>
      <c r="Z172" s="4">
        <f t="shared" si="28"/>
        <v>161.85</v>
      </c>
      <c r="AA172" s="4">
        <f t="shared" si="29"/>
        <v>0</v>
      </c>
    </row>
    <row r="173" spans="1:27" x14ac:dyDescent="0.25">
      <c r="A173" t="s">
        <v>191</v>
      </c>
      <c r="B173" t="s">
        <v>210</v>
      </c>
      <c r="C173">
        <v>40303</v>
      </c>
      <c r="D173" t="s">
        <v>625</v>
      </c>
      <c r="E173" t="str">
        <f>VLOOKUP(C173,'Natural Accounts'!$A$3:$D$250,2,FALSE)</f>
        <v xml:space="preserve">Financial Aid Graduate </v>
      </c>
      <c r="F173" t="str">
        <f t="shared" si="20"/>
        <v xml:space="preserve">40303 Financial Aid Graduate </v>
      </c>
      <c r="G173" t="s">
        <v>0</v>
      </c>
      <c r="H173" t="s">
        <v>58</v>
      </c>
      <c r="I173" s="4">
        <v>0</v>
      </c>
      <c r="J173" s="4">
        <v>222</v>
      </c>
      <c r="K173" s="4">
        <v>4658.7299999999996</v>
      </c>
      <c r="L173" s="4">
        <v>1042</v>
      </c>
      <c r="M173" s="4">
        <f t="shared" si="21"/>
        <v>5922.73</v>
      </c>
      <c r="N173" s="4">
        <v>0</v>
      </c>
      <c r="O173" s="4">
        <v>0</v>
      </c>
      <c r="P173" s="4">
        <v>0</v>
      </c>
      <c r="Q173" s="4">
        <v>8560.58</v>
      </c>
      <c r="R173" s="4">
        <f t="shared" si="22"/>
        <v>8560.58</v>
      </c>
      <c r="S173" s="4">
        <v>0</v>
      </c>
      <c r="T173" s="4">
        <v>0</v>
      </c>
      <c r="U173" s="4">
        <f t="shared" si="23"/>
        <v>0</v>
      </c>
      <c r="V173" s="4">
        <f t="shared" si="24"/>
        <v>0</v>
      </c>
      <c r="W173" s="4">
        <f t="shared" si="25"/>
        <v>111</v>
      </c>
      <c r="X173" s="4">
        <f t="shared" si="26"/>
        <v>2329.3649999999998</v>
      </c>
      <c r="Y173" s="4">
        <f t="shared" si="27"/>
        <v>4801.29</v>
      </c>
      <c r="Z173" s="4">
        <f t="shared" si="28"/>
        <v>8560.58</v>
      </c>
      <c r="AA173" s="4">
        <f t="shared" si="29"/>
        <v>0</v>
      </c>
    </row>
    <row r="174" spans="1:27" x14ac:dyDescent="0.25">
      <c r="A174" t="s">
        <v>191</v>
      </c>
      <c r="B174" t="s">
        <v>210</v>
      </c>
      <c r="C174">
        <v>40303</v>
      </c>
      <c r="D174" t="s">
        <v>625</v>
      </c>
      <c r="E174" t="str">
        <f>VLOOKUP(C174,'Natural Accounts'!$A$3:$D$250,2,FALSE)</f>
        <v xml:space="preserve">Financial Aid Graduate </v>
      </c>
      <c r="F174" t="str">
        <f t="shared" si="20"/>
        <v xml:space="preserve">40303 Financial Aid Graduate </v>
      </c>
      <c r="G174" t="s">
        <v>0</v>
      </c>
      <c r="H174" t="s">
        <v>59</v>
      </c>
      <c r="I174" s="4">
        <v>0</v>
      </c>
      <c r="J174" s="4">
        <v>0</v>
      </c>
      <c r="K174" s="4">
        <v>0</v>
      </c>
      <c r="L174" s="4">
        <v>0</v>
      </c>
      <c r="M174" s="4">
        <f t="shared" si="21"/>
        <v>0</v>
      </c>
      <c r="N174" s="4">
        <v>0</v>
      </c>
      <c r="O174" s="4">
        <v>0</v>
      </c>
      <c r="P174" s="4">
        <v>3038.79</v>
      </c>
      <c r="Q174" s="4">
        <v>0</v>
      </c>
      <c r="R174" s="4">
        <f t="shared" si="22"/>
        <v>3038.79</v>
      </c>
      <c r="S174" s="4">
        <v>0</v>
      </c>
      <c r="T174" s="4">
        <v>0</v>
      </c>
      <c r="U174" s="4">
        <f t="shared" si="23"/>
        <v>0</v>
      </c>
      <c r="V174" s="4">
        <f t="shared" si="24"/>
        <v>0</v>
      </c>
      <c r="W174" s="4">
        <f t="shared" si="25"/>
        <v>0</v>
      </c>
      <c r="X174" s="4">
        <f t="shared" si="26"/>
        <v>1519.395</v>
      </c>
      <c r="Y174" s="4">
        <f t="shared" si="27"/>
        <v>0</v>
      </c>
      <c r="Z174" s="4">
        <f t="shared" si="28"/>
        <v>3038.79</v>
      </c>
      <c r="AA174" s="4">
        <f t="shared" si="29"/>
        <v>0</v>
      </c>
    </row>
    <row r="175" spans="1:27" x14ac:dyDescent="0.25">
      <c r="A175" t="s">
        <v>191</v>
      </c>
      <c r="B175" t="s">
        <v>210</v>
      </c>
      <c r="C175">
        <v>40303</v>
      </c>
      <c r="D175" t="s">
        <v>625</v>
      </c>
      <c r="E175" t="str">
        <f>VLOOKUP(C175,'Natural Accounts'!$A$3:$D$250,2,FALSE)</f>
        <v xml:space="preserve">Financial Aid Graduate </v>
      </c>
      <c r="F175" t="str">
        <f t="shared" si="20"/>
        <v xml:space="preserve">40303 Financial Aid Graduate </v>
      </c>
      <c r="G175" t="s">
        <v>0</v>
      </c>
      <c r="H175" t="s">
        <v>7</v>
      </c>
      <c r="I175" s="4">
        <v>251</v>
      </c>
      <c r="J175" s="4">
        <v>0</v>
      </c>
      <c r="K175" s="4">
        <v>0</v>
      </c>
      <c r="L175" s="4">
        <v>0</v>
      </c>
      <c r="M175" s="4">
        <f t="shared" si="21"/>
        <v>251</v>
      </c>
      <c r="N175" s="4">
        <v>1489.13</v>
      </c>
      <c r="O175" s="4">
        <v>445.49</v>
      </c>
      <c r="P175" s="4">
        <v>1391.66</v>
      </c>
      <c r="Q175" s="4">
        <v>0</v>
      </c>
      <c r="R175" s="4">
        <f t="shared" si="22"/>
        <v>3326.28</v>
      </c>
      <c r="S175" s="4">
        <v>250</v>
      </c>
      <c r="T175" s="4">
        <v>0</v>
      </c>
      <c r="U175" s="4">
        <f t="shared" si="23"/>
        <v>663.37666666666667</v>
      </c>
      <c r="V175" s="4">
        <f t="shared" si="24"/>
        <v>663.37666666666667</v>
      </c>
      <c r="W175" s="4">
        <f t="shared" si="25"/>
        <v>222.745</v>
      </c>
      <c r="X175" s="4">
        <f t="shared" si="26"/>
        <v>695.83</v>
      </c>
      <c r="Y175" s="4">
        <f t="shared" si="27"/>
        <v>0</v>
      </c>
      <c r="Z175" s="4">
        <f t="shared" si="28"/>
        <v>3326.28</v>
      </c>
      <c r="AA175" s="4">
        <f t="shared" si="29"/>
        <v>0</v>
      </c>
    </row>
    <row r="176" spans="1:27" x14ac:dyDescent="0.25">
      <c r="A176" t="s">
        <v>191</v>
      </c>
      <c r="B176" t="s">
        <v>210</v>
      </c>
      <c r="C176">
        <v>40303</v>
      </c>
      <c r="D176" t="s">
        <v>625</v>
      </c>
      <c r="E176" t="str">
        <f>VLOOKUP(C176,'Natural Accounts'!$A$3:$D$250,2,FALSE)</f>
        <v xml:space="preserve">Financial Aid Graduate </v>
      </c>
      <c r="F176" t="str">
        <f t="shared" si="20"/>
        <v xml:space="preserve">40303 Financial Aid Graduate </v>
      </c>
      <c r="G176" t="s">
        <v>0</v>
      </c>
      <c r="H176" t="s">
        <v>8</v>
      </c>
      <c r="I176" s="4">
        <v>12475.06</v>
      </c>
      <c r="J176" s="4">
        <v>34</v>
      </c>
      <c r="K176" s="4">
        <v>34355.060000000005</v>
      </c>
      <c r="L176" s="4">
        <v>1821.8</v>
      </c>
      <c r="M176" s="4">
        <f t="shared" si="21"/>
        <v>48685.920000000006</v>
      </c>
      <c r="N176" s="4">
        <v>445.49</v>
      </c>
      <c r="O176" s="4">
        <v>1143.8399999999999</v>
      </c>
      <c r="P176" s="4">
        <v>6673.6</v>
      </c>
      <c r="Q176" s="4">
        <v>0</v>
      </c>
      <c r="R176" s="4">
        <f t="shared" si="22"/>
        <v>8262.93</v>
      </c>
      <c r="S176" s="4">
        <v>6356.94</v>
      </c>
      <c r="T176" s="4">
        <v>0</v>
      </c>
      <c r="U176" s="4">
        <f t="shared" si="23"/>
        <v>6425.829999999999</v>
      </c>
      <c r="V176" s="4">
        <f t="shared" si="24"/>
        <v>6425.829999999999</v>
      </c>
      <c r="W176" s="4">
        <f t="shared" si="25"/>
        <v>588.91999999999996</v>
      </c>
      <c r="X176" s="4">
        <f t="shared" si="26"/>
        <v>20514.330000000002</v>
      </c>
      <c r="Y176" s="4">
        <f t="shared" si="27"/>
        <v>910.9</v>
      </c>
      <c r="Z176" s="4">
        <f t="shared" si="28"/>
        <v>8262.93</v>
      </c>
      <c r="AA176" s="4">
        <f t="shared" si="29"/>
        <v>0</v>
      </c>
    </row>
    <row r="177" spans="1:27" x14ac:dyDescent="0.25">
      <c r="A177" t="s">
        <v>191</v>
      </c>
      <c r="B177" t="s">
        <v>210</v>
      </c>
      <c r="C177">
        <v>40303</v>
      </c>
      <c r="D177" t="s">
        <v>625</v>
      </c>
      <c r="E177" t="str">
        <f>VLOOKUP(C177,'Natural Accounts'!$A$3:$D$250,2,FALSE)</f>
        <v xml:space="preserve">Financial Aid Graduate </v>
      </c>
      <c r="F177" t="str">
        <f t="shared" si="20"/>
        <v xml:space="preserve">40303 Financial Aid Graduate </v>
      </c>
      <c r="G177" t="s">
        <v>0</v>
      </c>
      <c r="H177" t="s">
        <v>60</v>
      </c>
      <c r="I177" s="4">
        <v>0</v>
      </c>
      <c r="J177" s="4">
        <v>0</v>
      </c>
      <c r="K177" s="4">
        <v>6448.2999999999993</v>
      </c>
      <c r="L177" s="4">
        <v>1000</v>
      </c>
      <c r="M177" s="4">
        <f t="shared" si="21"/>
        <v>7448.2999999999993</v>
      </c>
      <c r="N177" s="4">
        <v>5200</v>
      </c>
      <c r="O177" s="4">
        <v>0</v>
      </c>
      <c r="P177" s="4">
        <v>7000</v>
      </c>
      <c r="Q177" s="4">
        <v>6000</v>
      </c>
      <c r="R177" s="4">
        <f t="shared" si="22"/>
        <v>18200</v>
      </c>
      <c r="S177" s="4">
        <v>0</v>
      </c>
      <c r="T177" s="4">
        <v>0</v>
      </c>
      <c r="U177" s="4">
        <f t="shared" si="23"/>
        <v>1733.3333333333333</v>
      </c>
      <c r="V177" s="4">
        <f t="shared" si="24"/>
        <v>1733.3333333333333</v>
      </c>
      <c r="W177" s="4">
        <f t="shared" si="25"/>
        <v>0</v>
      </c>
      <c r="X177" s="4">
        <f t="shared" si="26"/>
        <v>6724.15</v>
      </c>
      <c r="Y177" s="4">
        <f t="shared" si="27"/>
        <v>3500</v>
      </c>
      <c r="Z177" s="4">
        <f t="shared" si="28"/>
        <v>18200</v>
      </c>
      <c r="AA177" s="4">
        <f t="shared" si="29"/>
        <v>0</v>
      </c>
    </row>
    <row r="178" spans="1:27" x14ac:dyDescent="0.25">
      <c r="A178" t="s">
        <v>191</v>
      </c>
      <c r="B178" t="s">
        <v>210</v>
      </c>
      <c r="C178">
        <v>40303</v>
      </c>
      <c r="D178" t="s">
        <v>625</v>
      </c>
      <c r="E178" t="str">
        <f>VLOOKUP(C178,'Natural Accounts'!$A$3:$D$250,2,FALSE)</f>
        <v xml:space="preserve">Financial Aid Graduate </v>
      </c>
      <c r="F178" t="str">
        <f t="shared" si="20"/>
        <v xml:space="preserve">40303 Financial Aid Graduate </v>
      </c>
      <c r="G178" t="s">
        <v>0</v>
      </c>
      <c r="H178" t="s">
        <v>28</v>
      </c>
      <c r="I178" s="4">
        <v>0</v>
      </c>
      <c r="J178" s="4">
        <v>0</v>
      </c>
      <c r="K178" s="4">
        <v>0</v>
      </c>
      <c r="L178" s="4">
        <v>0</v>
      </c>
      <c r="M178" s="4">
        <f t="shared" si="21"/>
        <v>0</v>
      </c>
      <c r="N178" s="4">
        <v>0</v>
      </c>
      <c r="O178" s="4">
        <v>0</v>
      </c>
      <c r="P178" s="4">
        <v>0</v>
      </c>
      <c r="Q178" s="4">
        <v>200</v>
      </c>
      <c r="R178" s="4">
        <f t="shared" si="22"/>
        <v>200</v>
      </c>
      <c r="S178" s="4">
        <v>0</v>
      </c>
      <c r="T178" s="4">
        <v>0</v>
      </c>
      <c r="U178" s="4">
        <f t="shared" si="23"/>
        <v>0</v>
      </c>
      <c r="V178" s="4">
        <f t="shared" si="24"/>
        <v>0</v>
      </c>
      <c r="W178" s="4">
        <f t="shared" si="25"/>
        <v>0</v>
      </c>
      <c r="X178" s="4">
        <f t="shared" si="26"/>
        <v>0</v>
      </c>
      <c r="Y178" s="4">
        <f t="shared" si="27"/>
        <v>100</v>
      </c>
      <c r="Z178" s="4">
        <f t="shared" si="28"/>
        <v>200</v>
      </c>
      <c r="AA178" s="4">
        <f t="shared" si="29"/>
        <v>0</v>
      </c>
    </row>
    <row r="179" spans="1:27" x14ac:dyDescent="0.25">
      <c r="A179" t="s">
        <v>191</v>
      </c>
      <c r="B179" t="s">
        <v>210</v>
      </c>
      <c r="C179">
        <v>40303</v>
      </c>
      <c r="D179" t="s">
        <v>625</v>
      </c>
      <c r="E179" t="str">
        <f>VLOOKUP(C179,'Natural Accounts'!$A$3:$D$250,2,FALSE)</f>
        <v xml:space="preserve">Financial Aid Graduate </v>
      </c>
      <c r="F179" t="str">
        <f t="shared" si="20"/>
        <v xml:space="preserve">40303 Financial Aid Graduate </v>
      </c>
      <c r="G179" t="s">
        <v>0</v>
      </c>
      <c r="H179" t="s">
        <v>29</v>
      </c>
      <c r="I179" s="4">
        <v>1506</v>
      </c>
      <c r="J179" s="4">
        <v>4217.6499999999996</v>
      </c>
      <c r="K179" s="4">
        <v>2753</v>
      </c>
      <c r="L179" s="4">
        <v>0</v>
      </c>
      <c r="M179" s="4">
        <f t="shared" si="21"/>
        <v>8476.65</v>
      </c>
      <c r="N179" s="4">
        <v>108</v>
      </c>
      <c r="O179" s="4">
        <v>9759.19</v>
      </c>
      <c r="P179" s="4">
        <v>-1070</v>
      </c>
      <c r="Q179" s="4">
        <v>-4337.79</v>
      </c>
      <c r="R179" s="4">
        <f t="shared" si="22"/>
        <v>4459.4000000000005</v>
      </c>
      <c r="S179" s="4">
        <v>300</v>
      </c>
      <c r="T179" s="4">
        <v>0</v>
      </c>
      <c r="U179" s="4">
        <f t="shared" si="23"/>
        <v>638</v>
      </c>
      <c r="V179" s="4">
        <f t="shared" si="24"/>
        <v>638</v>
      </c>
      <c r="W179" s="4">
        <f t="shared" si="25"/>
        <v>6988.42</v>
      </c>
      <c r="X179" s="4">
        <f t="shared" si="26"/>
        <v>841.5</v>
      </c>
      <c r="Y179" s="4">
        <f t="shared" si="27"/>
        <v>-2168.895</v>
      </c>
      <c r="Z179" s="4">
        <f t="shared" si="28"/>
        <v>4459.4000000000005</v>
      </c>
      <c r="AA179" s="4">
        <f t="shared" si="29"/>
        <v>0</v>
      </c>
    </row>
    <row r="180" spans="1:27" x14ac:dyDescent="0.25">
      <c r="A180" t="s">
        <v>191</v>
      </c>
      <c r="B180" t="s">
        <v>210</v>
      </c>
      <c r="C180">
        <v>40303</v>
      </c>
      <c r="D180" t="s">
        <v>625</v>
      </c>
      <c r="E180" t="str">
        <f>VLOOKUP(C180,'Natural Accounts'!$A$3:$D$250,2,FALSE)</f>
        <v xml:space="preserve">Financial Aid Graduate </v>
      </c>
      <c r="F180" t="str">
        <f t="shared" si="20"/>
        <v xml:space="preserve">40303 Financial Aid Graduate </v>
      </c>
      <c r="G180" t="s">
        <v>0</v>
      </c>
      <c r="H180" t="s">
        <v>30</v>
      </c>
      <c r="I180" s="4">
        <v>4158.7299999999996</v>
      </c>
      <c r="J180" s="4">
        <v>0</v>
      </c>
      <c r="K180" s="4">
        <v>4252.7299999999996</v>
      </c>
      <c r="L180" s="4">
        <v>0</v>
      </c>
      <c r="M180" s="4">
        <f t="shared" si="21"/>
        <v>8411.4599999999991</v>
      </c>
      <c r="N180" s="4">
        <v>0</v>
      </c>
      <c r="O180" s="4">
        <v>0</v>
      </c>
      <c r="P180" s="4">
        <v>1566</v>
      </c>
      <c r="Q180" s="4">
        <v>522</v>
      </c>
      <c r="R180" s="4">
        <f t="shared" si="22"/>
        <v>2088</v>
      </c>
      <c r="S180" s="4">
        <v>3957.47</v>
      </c>
      <c r="T180" s="4">
        <v>542</v>
      </c>
      <c r="U180" s="4">
        <f t="shared" si="23"/>
        <v>2705.3999999999996</v>
      </c>
      <c r="V180" s="4">
        <f t="shared" si="24"/>
        <v>2705.3999999999996</v>
      </c>
      <c r="W180" s="4">
        <f t="shared" si="25"/>
        <v>0</v>
      </c>
      <c r="X180" s="4">
        <f t="shared" si="26"/>
        <v>2909.3649999999998</v>
      </c>
      <c r="Y180" s="4">
        <f t="shared" si="27"/>
        <v>261</v>
      </c>
      <c r="Z180" s="4">
        <f t="shared" si="28"/>
        <v>2088</v>
      </c>
      <c r="AA180" s="4">
        <f t="shared" si="29"/>
        <v>0</v>
      </c>
    </row>
    <row r="181" spans="1:27" x14ac:dyDescent="0.25">
      <c r="A181" t="s">
        <v>191</v>
      </c>
      <c r="B181" t="s">
        <v>210</v>
      </c>
      <c r="C181">
        <v>40303</v>
      </c>
      <c r="D181" t="s">
        <v>625</v>
      </c>
      <c r="E181" t="str">
        <f>VLOOKUP(C181,'Natural Accounts'!$A$3:$D$250,2,FALSE)</f>
        <v xml:space="preserve">Financial Aid Graduate </v>
      </c>
      <c r="F181" t="str">
        <f t="shared" si="20"/>
        <v xml:space="preserve">40303 Financial Aid Graduate </v>
      </c>
      <c r="G181" t="s">
        <v>0</v>
      </c>
      <c r="H181" t="s">
        <v>61</v>
      </c>
      <c r="I181" s="4">
        <v>2966.73</v>
      </c>
      <c r="J181" s="4">
        <v>0</v>
      </c>
      <c r="K181" s="4">
        <v>2966.73</v>
      </c>
      <c r="L181" s="4">
        <v>0</v>
      </c>
      <c r="M181" s="4">
        <f t="shared" si="21"/>
        <v>5933.46</v>
      </c>
      <c r="N181" s="4">
        <v>0</v>
      </c>
      <c r="O181" s="4">
        <v>0</v>
      </c>
      <c r="P181" s="4">
        <v>261</v>
      </c>
      <c r="Q181" s="4">
        <v>522</v>
      </c>
      <c r="R181" s="4">
        <f t="shared" si="22"/>
        <v>783</v>
      </c>
      <c r="S181" s="4">
        <v>4415.47</v>
      </c>
      <c r="T181" s="4">
        <v>236.85</v>
      </c>
      <c r="U181" s="4">
        <f t="shared" si="23"/>
        <v>2460.7333333333336</v>
      </c>
      <c r="V181" s="4">
        <f t="shared" si="24"/>
        <v>2460.7333333333336</v>
      </c>
      <c r="W181" s="4">
        <f t="shared" si="25"/>
        <v>0</v>
      </c>
      <c r="X181" s="4">
        <f t="shared" si="26"/>
        <v>1613.865</v>
      </c>
      <c r="Y181" s="4">
        <f t="shared" si="27"/>
        <v>261</v>
      </c>
      <c r="Z181" s="4">
        <f t="shared" si="28"/>
        <v>783</v>
      </c>
      <c r="AA181" s="4">
        <f t="shared" si="29"/>
        <v>0</v>
      </c>
    </row>
    <row r="182" spans="1:27" x14ac:dyDescent="0.25">
      <c r="A182" t="s">
        <v>191</v>
      </c>
      <c r="B182" t="s">
        <v>210</v>
      </c>
      <c r="C182">
        <v>40303</v>
      </c>
      <c r="D182" t="s">
        <v>625</v>
      </c>
      <c r="E182" t="str">
        <f>VLOOKUP(C182,'Natural Accounts'!$A$3:$D$250,2,FALSE)</f>
        <v xml:space="preserve">Financial Aid Graduate </v>
      </c>
      <c r="F182" t="str">
        <f t="shared" si="20"/>
        <v xml:space="preserve">40303 Financial Aid Graduate </v>
      </c>
      <c r="G182" t="s">
        <v>0</v>
      </c>
      <c r="H182" t="s">
        <v>62</v>
      </c>
      <c r="I182" s="4">
        <v>3752.73</v>
      </c>
      <c r="J182" s="4">
        <v>0</v>
      </c>
      <c r="K182" s="4">
        <v>4156.7299999999996</v>
      </c>
      <c r="L182" s="4">
        <v>0</v>
      </c>
      <c r="M182" s="4">
        <f t="shared" si="21"/>
        <v>7909.4599999999991</v>
      </c>
      <c r="N182" s="4">
        <v>3072.79</v>
      </c>
      <c r="O182" s="4">
        <v>0</v>
      </c>
      <c r="P182" s="4">
        <v>0</v>
      </c>
      <c r="Q182" s="4">
        <v>0</v>
      </c>
      <c r="R182" s="4">
        <f t="shared" si="22"/>
        <v>3072.79</v>
      </c>
      <c r="S182" s="4">
        <v>3178.47</v>
      </c>
      <c r="T182" s="4">
        <v>0</v>
      </c>
      <c r="U182" s="4">
        <f t="shared" si="23"/>
        <v>3334.6633333333334</v>
      </c>
      <c r="V182" s="4">
        <f t="shared" si="24"/>
        <v>3334.6633333333334</v>
      </c>
      <c r="W182" s="4">
        <f t="shared" si="25"/>
        <v>0</v>
      </c>
      <c r="X182" s="4">
        <f t="shared" si="26"/>
        <v>2078.3649999999998</v>
      </c>
      <c r="Y182" s="4">
        <f t="shared" si="27"/>
        <v>0</v>
      </c>
      <c r="Z182" s="4">
        <f t="shared" si="28"/>
        <v>3072.79</v>
      </c>
      <c r="AA182" s="4">
        <f t="shared" si="29"/>
        <v>0</v>
      </c>
    </row>
    <row r="183" spans="1:27" x14ac:dyDescent="0.25">
      <c r="A183" t="s">
        <v>191</v>
      </c>
      <c r="B183" t="s">
        <v>210</v>
      </c>
      <c r="C183">
        <v>40303</v>
      </c>
      <c r="D183" t="s">
        <v>625</v>
      </c>
      <c r="E183" t="str">
        <f>VLOOKUP(C183,'Natural Accounts'!$A$3:$D$250,2,FALSE)</f>
        <v xml:space="preserve">Financial Aid Graduate </v>
      </c>
      <c r="F183" t="str">
        <f t="shared" si="20"/>
        <v xml:space="preserve">40303 Financial Aid Graduate </v>
      </c>
      <c r="G183" t="s">
        <v>0</v>
      </c>
      <c r="H183" t="s">
        <v>63</v>
      </c>
      <c r="I183" s="4">
        <v>0</v>
      </c>
      <c r="J183" s="4">
        <v>0</v>
      </c>
      <c r="K183" s="4">
        <v>0</v>
      </c>
      <c r="L183" s="4">
        <v>0</v>
      </c>
      <c r="M183" s="4">
        <f t="shared" si="21"/>
        <v>0</v>
      </c>
      <c r="N183" s="4">
        <v>0</v>
      </c>
      <c r="O183" s="4">
        <v>575</v>
      </c>
      <c r="P183" s="4">
        <v>0</v>
      </c>
      <c r="Q183" s="4">
        <v>0</v>
      </c>
      <c r="R183" s="4">
        <f t="shared" si="22"/>
        <v>575</v>
      </c>
      <c r="S183" s="4">
        <v>0</v>
      </c>
      <c r="T183" s="4">
        <v>0</v>
      </c>
      <c r="U183" s="4">
        <f t="shared" si="23"/>
        <v>0</v>
      </c>
      <c r="V183" s="4">
        <f t="shared" si="24"/>
        <v>0</v>
      </c>
      <c r="W183" s="4">
        <f t="shared" si="25"/>
        <v>287.5</v>
      </c>
      <c r="X183" s="4">
        <f t="shared" si="26"/>
        <v>0</v>
      </c>
      <c r="Y183" s="4">
        <f t="shared" si="27"/>
        <v>0</v>
      </c>
      <c r="Z183" s="4">
        <f t="shared" si="28"/>
        <v>575</v>
      </c>
      <c r="AA183" s="4">
        <f t="shared" si="29"/>
        <v>0</v>
      </c>
    </row>
    <row r="184" spans="1:27" x14ac:dyDescent="0.25">
      <c r="A184" t="s">
        <v>191</v>
      </c>
      <c r="B184" t="s">
        <v>210</v>
      </c>
      <c r="C184">
        <v>40303</v>
      </c>
      <c r="D184" t="s">
        <v>625</v>
      </c>
      <c r="E184" t="str">
        <f>VLOOKUP(C184,'Natural Accounts'!$A$3:$D$250,2,FALSE)</f>
        <v xml:space="preserve">Financial Aid Graduate </v>
      </c>
      <c r="F184" t="str">
        <f t="shared" si="20"/>
        <v xml:space="preserve">40303 Financial Aid Graduate </v>
      </c>
      <c r="G184" t="s">
        <v>0</v>
      </c>
      <c r="H184" t="s">
        <v>1449</v>
      </c>
      <c r="I184" s="4">
        <v>4432.7299999999996</v>
      </c>
      <c r="J184" s="4">
        <v>1500</v>
      </c>
      <c r="K184" s="4">
        <v>1833.75</v>
      </c>
      <c r="L184" s="4">
        <v>0</v>
      </c>
      <c r="M184" s="4">
        <f t="shared" si="21"/>
        <v>7766.48</v>
      </c>
      <c r="N184" s="4">
        <v>0</v>
      </c>
      <c r="O184" s="4">
        <v>0</v>
      </c>
      <c r="P184" s="4">
        <v>0</v>
      </c>
      <c r="Q184" s="4">
        <v>0</v>
      </c>
      <c r="R184" s="4">
        <f t="shared" si="22"/>
        <v>0</v>
      </c>
      <c r="S184" s="4">
        <v>0</v>
      </c>
      <c r="T184" s="4">
        <v>0</v>
      </c>
      <c r="U184" s="4">
        <f t="shared" si="23"/>
        <v>1477.5766666666666</v>
      </c>
      <c r="V184" s="4">
        <f t="shared" si="24"/>
        <v>1477.5766666666666</v>
      </c>
      <c r="W184" s="4">
        <f t="shared" si="25"/>
        <v>750</v>
      </c>
      <c r="X184" s="4">
        <f t="shared" si="26"/>
        <v>916.875</v>
      </c>
      <c r="Y184" s="4">
        <f t="shared" si="27"/>
        <v>0</v>
      </c>
      <c r="Z184" s="4">
        <f t="shared" si="28"/>
        <v>0</v>
      </c>
      <c r="AA184" s="4">
        <f t="shared" si="29"/>
        <v>0</v>
      </c>
    </row>
    <row r="185" spans="1:27" x14ac:dyDescent="0.25">
      <c r="A185" t="s">
        <v>191</v>
      </c>
      <c r="B185" t="s">
        <v>210</v>
      </c>
      <c r="C185">
        <v>40303</v>
      </c>
      <c r="D185" t="s">
        <v>625</v>
      </c>
      <c r="E185" t="str">
        <f>VLOOKUP(C185,'Natural Accounts'!$A$3:$D$250,2,FALSE)</f>
        <v xml:space="preserve">Financial Aid Graduate </v>
      </c>
      <c r="F185" t="str">
        <f t="shared" si="20"/>
        <v xml:space="preserve">40303 Financial Aid Graduate </v>
      </c>
      <c r="G185" t="s">
        <v>0</v>
      </c>
      <c r="H185" t="s">
        <v>64</v>
      </c>
      <c r="I185" s="4">
        <v>1004</v>
      </c>
      <c r="J185" s="4">
        <v>536</v>
      </c>
      <c r="K185" s="4">
        <v>251</v>
      </c>
      <c r="L185" s="4">
        <v>0</v>
      </c>
      <c r="M185" s="4">
        <f t="shared" si="21"/>
        <v>1791</v>
      </c>
      <c r="N185" s="4">
        <v>0</v>
      </c>
      <c r="O185" s="4">
        <v>0</v>
      </c>
      <c r="P185" s="4">
        <v>0</v>
      </c>
      <c r="Q185" s="4">
        <v>0</v>
      </c>
      <c r="R185" s="4">
        <f t="shared" si="22"/>
        <v>0</v>
      </c>
      <c r="S185" s="4">
        <v>8864.94</v>
      </c>
      <c r="T185" s="4">
        <v>0</v>
      </c>
      <c r="U185" s="4">
        <f t="shared" si="23"/>
        <v>3289.646666666667</v>
      </c>
      <c r="V185" s="4">
        <f t="shared" si="24"/>
        <v>3289.646666666667</v>
      </c>
      <c r="W185" s="4">
        <f t="shared" si="25"/>
        <v>268</v>
      </c>
      <c r="X185" s="4">
        <f t="shared" si="26"/>
        <v>125.5</v>
      </c>
      <c r="Y185" s="4">
        <f t="shared" si="27"/>
        <v>0</v>
      </c>
      <c r="Z185" s="4">
        <f t="shared" si="28"/>
        <v>0</v>
      </c>
      <c r="AA185" s="4">
        <f t="shared" si="29"/>
        <v>0</v>
      </c>
    </row>
    <row r="186" spans="1:27" x14ac:dyDescent="0.25">
      <c r="A186" t="s">
        <v>191</v>
      </c>
      <c r="B186" t="s">
        <v>210</v>
      </c>
      <c r="C186">
        <v>40303</v>
      </c>
      <c r="D186" t="s">
        <v>625</v>
      </c>
      <c r="E186" t="str">
        <f>VLOOKUP(C186,'Natural Accounts'!$A$3:$D$250,2,FALSE)</f>
        <v xml:space="preserve">Financial Aid Graduate </v>
      </c>
      <c r="F186" t="str">
        <f t="shared" si="20"/>
        <v xml:space="preserve">40303 Financial Aid Graduate </v>
      </c>
      <c r="G186" t="s">
        <v>0</v>
      </c>
      <c r="H186" t="s">
        <v>65</v>
      </c>
      <c r="I186" s="4">
        <v>380</v>
      </c>
      <c r="J186" s="4">
        <v>0</v>
      </c>
      <c r="K186" s="4">
        <v>0</v>
      </c>
      <c r="L186" s="4">
        <v>0</v>
      </c>
      <c r="M186" s="4">
        <f t="shared" si="21"/>
        <v>380</v>
      </c>
      <c r="N186" s="4">
        <v>0</v>
      </c>
      <c r="O186" s="4">
        <v>1044</v>
      </c>
      <c r="P186" s="4">
        <v>0</v>
      </c>
      <c r="Q186" s="4">
        <v>0</v>
      </c>
      <c r="R186" s="4">
        <f t="shared" si="22"/>
        <v>1044</v>
      </c>
      <c r="S186" s="4">
        <v>0</v>
      </c>
      <c r="T186" s="4">
        <v>0</v>
      </c>
      <c r="U186" s="4">
        <f t="shared" si="23"/>
        <v>126.66666666666667</v>
      </c>
      <c r="V186" s="4">
        <f t="shared" si="24"/>
        <v>126.66666666666667</v>
      </c>
      <c r="W186" s="4">
        <f t="shared" si="25"/>
        <v>522</v>
      </c>
      <c r="X186" s="4">
        <f t="shared" si="26"/>
        <v>0</v>
      </c>
      <c r="Y186" s="4">
        <f t="shared" si="27"/>
        <v>0</v>
      </c>
      <c r="Z186" s="4">
        <f t="shared" si="28"/>
        <v>1044</v>
      </c>
      <c r="AA186" s="4">
        <f t="shared" si="29"/>
        <v>0</v>
      </c>
    </row>
    <row r="187" spans="1:27" x14ac:dyDescent="0.25">
      <c r="A187" t="s">
        <v>191</v>
      </c>
      <c r="B187" t="s">
        <v>210</v>
      </c>
      <c r="C187">
        <v>40303</v>
      </c>
      <c r="D187" t="s">
        <v>625</v>
      </c>
      <c r="E187" t="str">
        <f>VLOOKUP(C187,'Natural Accounts'!$A$3:$D$250,2,FALSE)</f>
        <v xml:space="preserve">Financial Aid Graduate </v>
      </c>
      <c r="F187" t="str">
        <f t="shared" si="20"/>
        <v xml:space="preserve">40303 Financial Aid Graduate </v>
      </c>
      <c r="G187" t="s">
        <v>0</v>
      </c>
      <c r="H187" t="s">
        <v>66</v>
      </c>
      <c r="I187" s="4">
        <v>0</v>
      </c>
      <c r="J187" s="4">
        <v>0</v>
      </c>
      <c r="K187" s="4">
        <v>0</v>
      </c>
      <c r="L187" s="4">
        <v>0</v>
      </c>
      <c r="M187" s="4">
        <f t="shared" si="21"/>
        <v>0</v>
      </c>
      <c r="N187" s="4">
        <v>5283.29</v>
      </c>
      <c r="O187" s="4">
        <v>1072.1300000000001</v>
      </c>
      <c r="P187" s="4">
        <v>4969.2299999999996</v>
      </c>
      <c r="Q187" s="4">
        <v>2088</v>
      </c>
      <c r="R187" s="4">
        <f t="shared" si="22"/>
        <v>13412.65</v>
      </c>
      <c r="S187" s="4">
        <v>11242.369999999999</v>
      </c>
      <c r="T187" s="4">
        <v>109</v>
      </c>
      <c r="U187" s="4">
        <f t="shared" si="23"/>
        <v>5508.5533333333333</v>
      </c>
      <c r="V187" s="4">
        <f t="shared" si="24"/>
        <v>5508.5533333333333</v>
      </c>
      <c r="W187" s="4">
        <f t="shared" si="25"/>
        <v>536.06500000000005</v>
      </c>
      <c r="X187" s="4">
        <f t="shared" si="26"/>
        <v>2484.6149999999998</v>
      </c>
      <c r="Y187" s="4">
        <f t="shared" si="27"/>
        <v>1044</v>
      </c>
      <c r="Z187" s="4">
        <f t="shared" si="28"/>
        <v>13412.65</v>
      </c>
      <c r="AA187" s="4">
        <f t="shared" si="29"/>
        <v>0</v>
      </c>
    </row>
    <row r="188" spans="1:27" x14ac:dyDescent="0.25">
      <c r="A188" t="s">
        <v>191</v>
      </c>
      <c r="B188" t="s">
        <v>210</v>
      </c>
      <c r="C188">
        <v>40303</v>
      </c>
      <c r="D188" t="s">
        <v>625</v>
      </c>
      <c r="E188" t="str">
        <f>VLOOKUP(C188,'Natural Accounts'!$A$3:$D$250,2,FALSE)</f>
        <v xml:space="preserve">Financial Aid Graduate </v>
      </c>
      <c r="F188" t="str">
        <f t="shared" si="20"/>
        <v xml:space="preserve">40303 Financial Aid Graduate </v>
      </c>
      <c r="G188" t="s">
        <v>0</v>
      </c>
      <c r="H188" t="s">
        <v>67</v>
      </c>
      <c r="I188" s="4">
        <v>6372.96</v>
      </c>
      <c r="J188" s="4">
        <v>3377.93</v>
      </c>
      <c r="K188" s="4">
        <v>10219.59</v>
      </c>
      <c r="L188" s="4">
        <v>0</v>
      </c>
      <c r="M188" s="4">
        <f t="shared" si="21"/>
        <v>19970.48</v>
      </c>
      <c r="N188" s="4">
        <v>6213.79</v>
      </c>
      <c r="O188" s="4">
        <v>0</v>
      </c>
      <c r="P188" s="4">
        <v>2368.5</v>
      </c>
      <c r="Q188" s="4">
        <v>74</v>
      </c>
      <c r="R188" s="4">
        <f t="shared" si="22"/>
        <v>8656.2900000000009</v>
      </c>
      <c r="S188" s="4">
        <v>5316.99</v>
      </c>
      <c r="T188" s="4">
        <v>0</v>
      </c>
      <c r="U188" s="4">
        <f t="shared" si="23"/>
        <v>5967.913333333333</v>
      </c>
      <c r="V188" s="4">
        <f t="shared" si="24"/>
        <v>5967.913333333333</v>
      </c>
      <c r="W188" s="4">
        <f t="shared" si="25"/>
        <v>1688.9649999999999</v>
      </c>
      <c r="X188" s="4">
        <f t="shared" si="26"/>
        <v>6294.0450000000001</v>
      </c>
      <c r="Y188" s="4">
        <f t="shared" si="27"/>
        <v>37</v>
      </c>
      <c r="Z188" s="4">
        <f t="shared" si="28"/>
        <v>8656.2900000000009</v>
      </c>
      <c r="AA188" s="4">
        <f t="shared" si="29"/>
        <v>0</v>
      </c>
    </row>
    <row r="189" spans="1:27" x14ac:dyDescent="0.25">
      <c r="A189" t="s">
        <v>191</v>
      </c>
      <c r="B189" t="s">
        <v>210</v>
      </c>
      <c r="C189">
        <v>40303</v>
      </c>
      <c r="D189" t="s">
        <v>625</v>
      </c>
      <c r="E189" t="str">
        <f>VLOOKUP(C189,'Natural Accounts'!$A$3:$D$250,2,FALSE)</f>
        <v xml:space="preserve">Financial Aid Graduate </v>
      </c>
      <c r="F189" t="str">
        <f t="shared" si="20"/>
        <v xml:space="preserve">40303 Financial Aid Graduate </v>
      </c>
      <c r="G189" t="s">
        <v>0</v>
      </c>
      <c r="H189" t="s">
        <v>68</v>
      </c>
      <c r="I189" s="4">
        <v>0</v>
      </c>
      <c r="J189" s="4">
        <v>0</v>
      </c>
      <c r="K189" s="4">
        <v>251</v>
      </c>
      <c r="L189" s="4">
        <v>0</v>
      </c>
      <c r="M189" s="4">
        <f t="shared" si="21"/>
        <v>251</v>
      </c>
      <c r="N189" s="4">
        <v>6207.79</v>
      </c>
      <c r="O189" s="4">
        <v>-4074.79</v>
      </c>
      <c r="P189" s="4">
        <v>9158.5800000000017</v>
      </c>
      <c r="Q189" s="4">
        <v>0</v>
      </c>
      <c r="R189" s="4">
        <f t="shared" si="22"/>
        <v>11291.580000000002</v>
      </c>
      <c r="S189" s="4">
        <v>19371.88</v>
      </c>
      <c r="T189" s="4">
        <v>-4334.47</v>
      </c>
      <c r="U189" s="4">
        <f t="shared" si="23"/>
        <v>8526.5566666666673</v>
      </c>
      <c r="V189" s="4">
        <f t="shared" si="24"/>
        <v>8526.5566666666673</v>
      </c>
      <c r="W189" s="4">
        <f t="shared" si="25"/>
        <v>-2037.395</v>
      </c>
      <c r="X189" s="4">
        <f t="shared" si="26"/>
        <v>4704.7900000000009</v>
      </c>
      <c r="Y189" s="4">
        <f t="shared" si="27"/>
        <v>0</v>
      </c>
      <c r="Z189" s="4">
        <f t="shared" si="28"/>
        <v>11291.580000000002</v>
      </c>
      <c r="AA189" s="4">
        <f t="shared" si="29"/>
        <v>0</v>
      </c>
    </row>
    <row r="190" spans="1:27" x14ac:dyDescent="0.25">
      <c r="A190" t="s">
        <v>191</v>
      </c>
      <c r="B190" t="s">
        <v>210</v>
      </c>
      <c r="C190">
        <v>40303</v>
      </c>
      <c r="D190" t="s">
        <v>625</v>
      </c>
      <c r="E190" t="str">
        <f>VLOOKUP(C190,'Natural Accounts'!$A$3:$D$250,2,FALSE)</f>
        <v xml:space="preserve">Financial Aid Graduate </v>
      </c>
      <c r="F190" t="str">
        <f t="shared" si="20"/>
        <v xml:space="preserve">40303 Financial Aid Graduate </v>
      </c>
      <c r="G190" t="s">
        <v>0</v>
      </c>
      <c r="H190" t="s">
        <v>1450</v>
      </c>
      <c r="I190" s="4">
        <v>0</v>
      </c>
      <c r="J190" s="4">
        <v>2500</v>
      </c>
      <c r="K190" s="4">
        <v>0</v>
      </c>
      <c r="L190" s="4">
        <v>0</v>
      </c>
      <c r="M190" s="4">
        <f t="shared" si="21"/>
        <v>2500</v>
      </c>
      <c r="N190" s="4">
        <v>0</v>
      </c>
      <c r="O190" s="4">
        <v>0</v>
      </c>
      <c r="P190" s="4">
        <v>0</v>
      </c>
      <c r="Q190" s="4">
        <v>0</v>
      </c>
      <c r="R190" s="4">
        <f t="shared" si="22"/>
        <v>0</v>
      </c>
      <c r="S190" s="4">
        <v>0</v>
      </c>
      <c r="T190" s="4">
        <v>0</v>
      </c>
      <c r="U190" s="4">
        <f t="shared" si="23"/>
        <v>0</v>
      </c>
      <c r="V190" s="4">
        <f t="shared" si="24"/>
        <v>0</v>
      </c>
      <c r="W190" s="4">
        <f t="shared" si="25"/>
        <v>1250</v>
      </c>
      <c r="X190" s="4">
        <f t="shared" si="26"/>
        <v>0</v>
      </c>
      <c r="Y190" s="4">
        <f t="shared" si="27"/>
        <v>0</v>
      </c>
      <c r="Z190" s="4">
        <f t="shared" si="28"/>
        <v>0</v>
      </c>
      <c r="AA190" s="4">
        <f t="shared" si="29"/>
        <v>0</v>
      </c>
    </row>
    <row r="191" spans="1:27" x14ac:dyDescent="0.25">
      <c r="A191" t="s">
        <v>191</v>
      </c>
      <c r="B191" t="s">
        <v>210</v>
      </c>
      <c r="C191">
        <v>40303</v>
      </c>
      <c r="D191" t="s">
        <v>625</v>
      </c>
      <c r="E191" t="str">
        <f>VLOOKUP(C191,'Natural Accounts'!$A$3:$D$250,2,FALSE)</f>
        <v xml:space="preserve">Financial Aid Graduate </v>
      </c>
      <c r="F191" t="str">
        <f t="shared" si="20"/>
        <v xml:space="preserve">40303 Financial Aid Graduate </v>
      </c>
      <c r="G191" t="s">
        <v>0</v>
      </c>
      <c r="H191" t="s">
        <v>69</v>
      </c>
      <c r="I191" s="4">
        <v>0</v>
      </c>
      <c r="J191" s="4">
        <v>0</v>
      </c>
      <c r="K191" s="4">
        <v>0</v>
      </c>
      <c r="L191" s="4">
        <v>0</v>
      </c>
      <c r="M191" s="4">
        <f t="shared" si="21"/>
        <v>0</v>
      </c>
      <c r="N191" s="4">
        <v>0</v>
      </c>
      <c r="O191" s="4">
        <v>0</v>
      </c>
      <c r="P191" s="4">
        <v>0</v>
      </c>
      <c r="Q191" s="4">
        <v>0</v>
      </c>
      <c r="R191" s="4">
        <f t="shared" si="22"/>
        <v>0</v>
      </c>
      <c r="S191" s="4">
        <v>2673.47</v>
      </c>
      <c r="T191" s="4">
        <v>0</v>
      </c>
      <c r="U191" s="4">
        <f t="shared" si="23"/>
        <v>891.15666666666664</v>
      </c>
      <c r="V191" s="4">
        <f t="shared" si="24"/>
        <v>891.15666666666664</v>
      </c>
      <c r="W191" s="4">
        <f t="shared" si="25"/>
        <v>0</v>
      </c>
      <c r="X191" s="4">
        <f t="shared" si="26"/>
        <v>0</v>
      </c>
      <c r="Y191" s="4">
        <f t="shared" si="27"/>
        <v>0</v>
      </c>
      <c r="Z191" s="4">
        <f t="shared" si="28"/>
        <v>0</v>
      </c>
      <c r="AA191" s="4">
        <f t="shared" si="29"/>
        <v>0</v>
      </c>
    </row>
    <row r="192" spans="1:27" x14ac:dyDescent="0.25">
      <c r="A192" t="s">
        <v>191</v>
      </c>
      <c r="B192" t="s">
        <v>210</v>
      </c>
      <c r="C192">
        <v>40303</v>
      </c>
      <c r="D192" t="s">
        <v>625</v>
      </c>
      <c r="E192" t="str">
        <f>VLOOKUP(C192,'Natural Accounts'!$A$3:$D$250,2,FALSE)</f>
        <v xml:space="preserve">Financial Aid Graduate </v>
      </c>
      <c r="F192" t="str">
        <f t="shared" si="20"/>
        <v xml:space="preserve">40303 Financial Aid Graduate </v>
      </c>
      <c r="G192" t="s">
        <v>0</v>
      </c>
      <c r="H192" t="s">
        <v>1452</v>
      </c>
      <c r="I192" s="4">
        <v>1992.75</v>
      </c>
      <c r="J192" s="4">
        <v>0</v>
      </c>
      <c r="K192" s="4">
        <v>4389.5</v>
      </c>
      <c r="L192" s="4">
        <v>0</v>
      </c>
      <c r="M192" s="4">
        <f t="shared" si="21"/>
        <v>6382.25</v>
      </c>
      <c r="N192" s="4">
        <v>0</v>
      </c>
      <c r="O192" s="4">
        <v>0</v>
      </c>
      <c r="P192" s="4">
        <v>0</v>
      </c>
      <c r="Q192" s="4">
        <v>0</v>
      </c>
      <c r="R192" s="4">
        <f t="shared" si="22"/>
        <v>0</v>
      </c>
      <c r="S192" s="4">
        <v>0</v>
      </c>
      <c r="T192" s="4">
        <v>0</v>
      </c>
      <c r="U192" s="4">
        <f t="shared" si="23"/>
        <v>664.25</v>
      </c>
      <c r="V192" s="4">
        <f t="shared" si="24"/>
        <v>664.25</v>
      </c>
      <c r="W192" s="4">
        <f t="shared" si="25"/>
        <v>0</v>
      </c>
      <c r="X192" s="4">
        <f t="shared" si="26"/>
        <v>2194.75</v>
      </c>
      <c r="Y192" s="4">
        <f t="shared" si="27"/>
        <v>0</v>
      </c>
      <c r="Z192" s="4">
        <f t="shared" si="28"/>
        <v>0</v>
      </c>
      <c r="AA192" s="4">
        <f t="shared" si="29"/>
        <v>0</v>
      </c>
    </row>
    <row r="193" spans="1:27" x14ac:dyDescent="0.25">
      <c r="A193" t="s">
        <v>191</v>
      </c>
      <c r="B193" t="s">
        <v>210</v>
      </c>
      <c r="C193">
        <v>40303</v>
      </c>
      <c r="D193" t="s">
        <v>625</v>
      </c>
      <c r="E193" t="str">
        <f>VLOOKUP(C193,'Natural Accounts'!$A$3:$D$250,2,FALSE)</f>
        <v xml:space="preserve">Financial Aid Graduate </v>
      </c>
      <c r="F193" t="str">
        <f t="shared" si="20"/>
        <v xml:space="preserve">40303 Financial Aid Graduate </v>
      </c>
      <c r="G193" t="s">
        <v>0</v>
      </c>
      <c r="H193" t="s">
        <v>70</v>
      </c>
      <c r="I193" s="4">
        <v>0</v>
      </c>
      <c r="J193" s="4">
        <v>0</v>
      </c>
      <c r="K193" s="4">
        <v>3338</v>
      </c>
      <c r="L193" s="4">
        <v>0</v>
      </c>
      <c r="M193" s="4">
        <f t="shared" si="21"/>
        <v>3338</v>
      </c>
      <c r="N193" s="4">
        <v>0</v>
      </c>
      <c r="O193" s="4">
        <v>0</v>
      </c>
      <c r="P193" s="4">
        <v>0</v>
      </c>
      <c r="Q193" s="4">
        <v>0</v>
      </c>
      <c r="R193" s="4">
        <f t="shared" si="22"/>
        <v>0</v>
      </c>
      <c r="S193" s="4">
        <v>6461.86</v>
      </c>
      <c r="T193" s="4">
        <v>3.95</v>
      </c>
      <c r="U193" s="4">
        <f t="shared" si="23"/>
        <v>2153.9533333333334</v>
      </c>
      <c r="V193" s="4">
        <f t="shared" si="24"/>
        <v>2153.9533333333334</v>
      </c>
      <c r="W193" s="4">
        <f t="shared" si="25"/>
        <v>0</v>
      </c>
      <c r="X193" s="4">
        <f t="shared" si="26"/>
        <v>1669</v>
      </c>
      <c r="Y193" s="4">
        <f t="shared" si="27"/>
        <v>0</v>
      </c>
      <c r="Z193" s="4">
        <f t="shared" si="28"/>
        <v>0</v>
      </c>
      <c r="AA193" s="4">
        <f t="shared" si="29"/>
        <v>0</v>
      </c>
    </row>
    <row r="194" spans="1:27" x14ac:dyDescent="0.25">
      <c r="A194" t="s">
        <v>191</v>
      </c>
      <c r="B194" t="s">
        <v>210</v>
      </c>
      <c r="C194">
        <v>40303</v>
      </c>
      <c r="D194" t="s">
        <v>625</v>
      </c>
      <c r="E194" t="str">
        <f>VLOOKUP(C194,'Natural Accounts'!$A$3:$D$250,2,FALSE)</f>
        <v xml:space="preserve">Financial Aid Graduate </v>
      </c>
      <c r="F194" t="str">
        <f t="shared" si="20"/>
        <v xml:space="preserve">40303 Financial Aid Graduate </v>
      </c>
      <c r="G194" t="s">
        <v>0</v>
      </c>
      <c r="H194" t="s">
        <v>9</v>
      </c>
      <c r="I194" s="4">
        <v>10634.2</v>
      </c>
      <c r="J194" s="4">
        <v>536</v>
      </c>
      <c r="K194" s="4">
        <v>13882.35</v>
      </c>
      <c r="L194" s="4">
        <v>0</v>
      </c>
      <c r="M194" s="4">
        <f t="shared" si="21"/>
        <v>25052.550000000003</v>
      </c>
      <c r="N194" s="4">
        <v>0</v>
      </c>
      <c r="O194" s="4">
        <v>0</v>
      </c>
      <c r="P194" s="4">
        <v>0</v>
      </c>
      <c r="Q194" s="4">
        <v>0</v>
      </c>
      <c r="R194" s="4">
        <f t="shared" si="22"/>
        <v>0</v>
      </c>
      <c r="S194" s="4">
        <v>16838.87</v>
      </c>
      <c r="T194" s="4">
        <v>5604.64</v>
      </c>
      <c r="U194" s="4">
        <f t="shared" si="23"/>
        <v>9157.69</v>
      </c>
      <c r="V194" s="4">
        <f t="shared" si="24"/>
        <v>9157.69</v>
      </c>
      <c r="W194" s="4">
        <f t="shared" si="25"/>
        <v>268</v>
      </c>
      <c r="X194" s="4">
        <f t="shared" si="26"/>
        <v>6941.1750000000002</v>
      </c>
      <c r="Y194" s="4">
        <f t="shared" si="27"/>
        <v>0</v>
      </c>
      <c r="Z194" s="4">
        <f t="shared" si="28"/>
        <v>0</v>
      </c>
      <c r="AA194" s="4">
        <f t="shared" si="29"/>
        <v>0</v>
      </c>
    </row>
    <row r="195" spans="1:27" x14ac:dyDescent="0.25">
      <c r="A195" t="s">
        <v>191</v>
      </c>
      <c r="B195" t="s">
        <v>210</v>
      </c>
      <c r="C195">
        <v>40303</v>
      </c>
      <c r="D195" t="s">
        <v>625</v>
      </c>
      <c r="E195" t="str">
        <f>VLOOKUP(C195,'Natural Accounts'!$A$3:$D$250,2,FALSE)</f>
        <v xml:space="preserve">Financial Aid Graduate </v>
      </c>
      <c r="F195" t="str">
        <f t="shared" ref="F195:F258" si="30">CONCATENATE(C195,D195,E195)</f>
        <v xml:space="preserve">40303 Financial Aid Graduate </v>
      </c>
      <c r="G195" t="s">
        <v>0</v>
      </c>
      <c r="H195" t="s">
        <v>71</v>
      </c>
      <c r="I195" s="4">
        <v>0</v>
      </c>
      <c r="J195" s="4">
        <v>0</v>
      </c>
      <c r="K195" s="4">
        <v>0</v>
      </c>
      <c r="L195" s="4">
        <v>0</v>
      </c>
      <c r="M195" s="4">
        <f t="shared" ref="M195:M258" si="31">SUM(I195:L195)</f>
        <v>0</v>
      </c>
      <c r="N195" s="4">
        <v>0</v>
      </c>
      <c r="O195" s="4">
        <v>0</v>
      </c>
      <c r="P195" s="4">
        <v>3271.16</v>
      </c>
      <c r="Q195" s="4">
        <v>0</v>
      </c>
      <c r="R195" s="4">
        <f t="shared" ref="R195:R258" si="32">SUM(N195:Q195)</f>
        <v>3271.16</v>
      </c>
      <c r="S195" s="4">
        <v>0</v>
      </c>
      <c r="T195" s="4">
        <v>0</v>
      </c>
      <c r="U195" s="4">
        <f t="shared" ref="U195:U258" si="33">AVERAGE(I195,N195,S195)</f>
        <v>0</v>
      </c>
      <c r="V195" s="4">
        <f t="shared" ref="V195:V258" si="34">AVERAGE(I195,N195,S195)</f>
        <v>0</v>
      </c>
      <c r="W195" s="4">
        <f t="shared" ref="W195:W258" si="35">AVERAGE(J195,O195)</f>
        <v>0</v>
      </c>
      <c r="X195" s="4">
        <f t="shared" ref="X195:X258" si="36">AVERAGE(K195,P195)</f>
        <v>1635.58</v>
      </c>
      <c r="Y195" s="4">
        <f t="shared" ref="Y195:Y258" si="37">AVERAGE(Q195,L195)</f>
        <v>0</v>
      </c>
      <c r="Z195" s="4">
        <f t="shared" ref="Z195:Z258" si="38">IF(M195&gt;-1,IF(R195&gt;-1,R195,SUM(V195:Y195)),SUM(V195:Y195))</f>
        <v>3271.16</v>
      </c>
      <c r="AA195" s="4">
        <f t="shared" ref="AA195:AA258" si="39">Z195-R195</f>
        <v>0</v>
      </c>
    </row>
    <row r="196" spans="1:27" x14ac:dyDescent="0.25">
      <c r="A196" t="s">
        <v>191</v>
      </c>
      <c r="B196" t="s">
        <v>210</v>
      </c>
      <c r="C196">
        <v>40303</v>
      </c>
      <c r="D196" t="s">
        <v>625</v>
      </c>
      <c r="E196" t="str">
        <f>VLOOKUP(C196,'Natural Accounts'!$A$3:$D$250,2,FALSE)</f>
        <v xml:space="preserve">Financial Aid Graduate </v>
      </c>
      <c r="F196" t="str">
        <f t="shared" si="30"/>
        <v xml:space="preserve">40303 Financial Aid Graduate </v>
      </c>
      <c r="G196" t="s">
        <v>0</v>
      </c>
      <c r="H196" t="s">
        <v>72</v>
      </c>
      <c r="I196" s="4">
        <v>0</v>
      </c>
      <c r="J196" s="4">
        <v>306</v>
      </c>
      <c r="K196" s="4">
        <v>6069.9</v>
      </c>
      <c r="L196" s="4">
        <v>0</v>
      </c>
      <c r="M196" s="4">
        <f t="shared" si="31"/>
        <v>6375.9</v>
      </c>
      <c r="N196" s="4">
        <v>4865.79</v>
      </c>
      <c r="O196" s="4">
        <v>0</v>
      </c>
      <c r="P196" s="4">
        <v>0</v>
      </c>
      <c r="Q196" s="4">
        <v>0</v>
      </c>
      <c r="R196" s="4">
        <f t="shared" si="32"/>
        <v>4865.79</v>
      </c>
      <c r="S196" s="4">
        <v>0</v>
      </c>
      <c r="T196" s="4">
        <v>0</v>
      </c>
      <c r="U196" s="4">
        <f t="shared" si="33"/>
        <v>1621.93</v>
      </c>
      <c r="V196" s="4">
        <f t="shared" si="34"/>
        <v>1621.93</v>
      </c>
      <c r="W196" s="4">
        <f t="shared" si="35"/>
        <v>153</v>
      </c>
      <c r="X196" s="4">
        <f t="shared" si="36"/>
        <v>3034.95</v>
      </c>
      <c r="Y196" s="4">
        <f t="shared" si="37"/>
        <v>0</v>
      </c>
      <c r="Z196" s="4">
        <f t="shared" si="38"/>
        <v>4865.79</v>
      </c>
      <c r="AA196" s="4">
        <f t="shared" si="39"/>
        <v>0</v>
      </c>
    </row>
    <row r="197" spans="1:27" x14ac:dyDescent="0.25">
      <c r="A197" t="s">
        <v>191</v>
      </c>
      <c r="B197" t="s">
        <v>210</v>
      </c>
      <c r="C197">
        <v>40303</v>
      </c>
      <c r="D197" t="s">
        <v>625</v>
      </c>
      <c r="E197" t="str">
        <f>VLOOKUP(C197,'Natural Accounts'!$A$3:$D$250,2,FALSE)</f>
        <v xml:space="preserve">Financial Aid Graduate </v>
      </c>
      <c r="F197" t="str">
        <f t="shared" si="30"/>
        <v xml:space="preserve">40303 Financial Aid Graduate </v>
      </c>
      <c r="G197" t="s">
        <v>0</v>
      </c>
      <c r="H197" t="s">
        <v>32</v>
      </c>
      <c r="I197" s="4">
        <v>0</v>
      </c>
      <c r="J197" s="4">
        <v>0</v>
      </c>
      <c r="K197" s="4">
        <v>0</v>
      </c>
      <c r="L197" s="4">
        <v>0</v>
      </c>
      <c r="M197" s="4">
        <f t="shared" si="31"/>
        <v>0</v>
      </c>
      <c r="N197" s="4">
        <v>0</v>
      </c>
      <c r="O197" s="4">
        <v>0</v>
      </c>
      <c r="P197" s="4">
        <v>0</v>
      </c>
      <c r="Q197" s="4">
        <v>32.75</v>
      </c>
      <c r="R197" s="4">
        <f t="shared" si="32"/>
        <v>32.75</v>
      </c>
      <c r="S197" s="4">
        <v>5249.47</v>
      </c>
      <c r="T197" s="4">
        <v>4415.47</v>
      </c>
      <c r="U197" s="4">
        <f t="shared" si="33"/>
        <v>1749.8233333333335</v>
      </c>
      <c r="V197" s="4">
        <f t="shared" si="34"/>
        <v>1749.8233333333335</v>
      </c>
      <c r="W197" s="4">
        <f t="shared" si="35"/>
        <v>0</v>
      </c>
      <c r="X197" s="4">
        <f t="shared" si="36"/>
        <v>0</v>
      </c>
      <c r="Y197" s="4">
        <f t="shared" si="37"/>
        <v>16.375</v>
      </c>
      <c r="Z197" s="4">
        <f t="shared" si="38"/>
        <v>32.75</v>
      </c>
      <c r="AA197" s="4">
        <f t="shared" si="39"/>
        <v>0</v>
      </c>
    </row>
    <row r="198" spans="1:27" x14ac:dyDescent="0.25">
      <c r="A198" t="s">
        <v>191</v>
      </c>
      <c r="B198" t="s">
        <v>210</v>
      </c>
      <c r="C198">
        <v>40303</v>
      </c>
      <c r="D198" t="s">
        <v>625</v>
      </c>
      <c r="E198" t="str">
        <f>VLOOKUP(C198,'Natural Accounts'!$A$3:$D$250,2,FALSE)</f>
        <v xml:space="preserve">Financial Aid Graduate </v>
      </c>
      <c r="F198" t="str">
        <f t="shared" si="30"/>
        <v xml:space="preserve">40303 Financial Aid Graduate </v>
      </c>
      <c r="G198" t="s">
        <v>0</v>
      </c>
      <c r="H198" t="s">
        <v>73</v>
      </c>
      <c r="I198" s="4">
        <v>0</v>
      </c>
      <c r="J198" s="4">
        <v>0</v>
      </c>
      <c r="K198" s="4">
        <v>4156.7299999999996</v>
      </c>
      <c r="L198" s="4">
        <v>0</v>
      </c>
      <c r="M198" s="4">
        <f t="shared" si="31"/>
        <v>4156.7299999999996</v>
      </c>
      <c r="N198" s="4">
        <v>0</v>
      </c>
      <c r="O198" s="4">
        <v>0</v>
      </c>
      <c r="P198" s="4">
        <v>0</v>
      </c>
      <c r="Q198" s="4">
        <v>0</v>
      </c>
      <c r="R198" s="4">
        <f t="shared" si="32"/>
        <v>0</v>
      </c>
      <c r="S198" s="4">
        <v>0</v>
      </c>
      <c r="T198" s="4">
        <v>3369.82</v>
      </c>
      <c r="U198" s="4">
        <f t="shared" si="33"/>
        <v>0</v>
      </c>
      <c r="V198" s="4">
        <f t="shared" si="34"/>
        <v>0</v>
      </c>
      <c r="W198" s="4">
        <f t="shared" si="35"/>
        <v>0</v>
      </c>
      <c r="X198" s="4">
        <f t="shared" si="36"/>
        <v>2078.3649999999998</v>
      </c>
      <c r="Y198" s="4">
        <f t="shared" si="37"/>
        <v>0</v>
      </c>
      <c r="Z198" s="4">
        <f t="shared" si="38"/>
        <v>0</v>
      </c>
      <c r="AA198" s="4">
        <f t="shared" si="39"/>
        <v>0</v>
      </c>
    </row>
    <row r="199" spans="1:27" x14ac:dyDescent="0.25">
      <c r="A199" t="s">
        <v>191</v>
      </c>
      <c r="B199" t="s">
        <v>210</v>
      </c>
      <c r="C199">
        <v>40303</v>
      </c>
      <c r="D199" t="s">
        <v>625</v>
      </c>
      <c r="E199" t="str">
        <f>VLOOKUP(C199,'Natural Accounts'!$A$3:$D$250,2,FALSE)</f>
        <v xml:space="preserve">Financial Aid Graduate </v>
      </c>
      <c r="F199" t="str">
        <f t="shared" si="30"/>
        <v xml:space="preserve">40303 Financial Aid Graduate </v>
      </c>
      <c r="G199" t="s">
        <v>0</v>
      </c>
      <c r="H199" t="s">
        <v>10</v>
      </c>
      <c r="I199" s="4">
        <v>0</v>
      </c>
      <c r="J199" s="4">
        <v>1750</v>
      </c>
      <c r="K199" s="4">
        <v>750</v>
      </c>
      <c r="L199" s="4">
        <v>300</v>
      </c>
      <c r="M199" s="4">
        <f t="shared" si="31"/>
        <v>2800</v>
      </c>
      <c r="N199" s="4">
        <v>300</v>
      </c>
      <c r="O199" s="4">
        <v>2000</v>
      </c>
      <c r="P199" s="4">
        <v>750</v>
      </c>
      <c r="Q199" s="4">
        <v>750</v>
      </c>
      <c r="R199" s="4">
        <f t="shared" si="32"/>
        <v>3800</v>
      </c>
      <c r="S199" s="4">
        <v>250</v>
      </c>
      <c r="T199" s="4">
        <v>4915.47</v>
      </c>
      <c r="U199" s="4">
        <f t="shared" si="33"/>
        <v>183.33333333333334</v>
      </c>
      <c r="V199" s="4">
        <f t="shared" si="34"/>
        <v>183.33333333333334</v>
      </c>
      <c r="W199" s="4">
        <f t="shared" si="35"/>
        <v>1875</v>
      </c>
      <c r="X199" s="4">
        <f t="shared" si="36"/>
        <v>750</v>
      </c>
      <c r="Y199" s="4">
        <f t="shared" si="37"/>
        <v>525</v>
      </c>
      <c r="Z199" s="4">
        <f t="shared" si="38"/>
        <v>3800</v>
      </c>
      <c r="AA199" s="4">
        <f t="shared" si="39"/>
        <v>0</v>
      </c>
    </row>
    <row r="200" spans="1:27" x14ac:dyDescent="0.25">
      <c r="A200" t="s">
        <v>191</v>
      </c>
      <c r="B200" t="s">
        <v>210</v>
      </c>
      <c r="C200">
        <v>40303</v>
      </c>
      <c r="D200" t="s">
        <v>625</v>
      </c>
      <c r="E200" t="str">
        <f>VLOOKUP(C200,'Natural Accounts'!$A$3:$D$250,2,FALSE)</f>
        <v xml:space="preserve">Financial Aid Graduate </v>
      </c>
      <c r="F200" t="str">
        <f t="shared" si="30"/>
        <v xml:space="preserve">40303 Financial Aid Graduate </v>
      </c>
      <c r="G200" t="s">
        <v>0</v>
      </c>
      <c r="H200" t="s">
        <v>74</v>
      </c>
      <c r="I200" s="4">
        <v>2000</v>
      </c>
      <c r="J200" s="4">
        <v>250</v>
      </c>
      <c r="K200" s="4">
        <v>500</v>
      </c>
      <c r="L200" s="4">
        <v>250</v>
      </c>
      <c r="M200" s="4">
        <f t="shared" si="31"/>
        <v>3000</v>
      </c>
      <c r="N200" s="4">
        <v>0</v>
      </c>
      <c r="O200" s="4">
        <v>0</v>
      </c>
      <c r="P200" s="4">
        <v>0</v>
      </c>
      <c r="Q200" s="4">
        <v>1000</v>
      </c>
      <c r="R200" s="4">
        <f t="shared" si="32"/>
        <v>1000</v>
      </c>
      <c r="S200" s="4">
        <v>0</v>
      </c>
      <c r="T200" s="4">
        <v>0</v>
      </c>
      <c r="U200" s="4">
        <f t="shared" si="33"/>
        <v>666.66666666666663</v>
      </c>
      <c r="V200" s="4">
        <f t="shared" si="34"/>
        <v>666.66666666666663</v>
      </c>
      <c r="W200" s="4">
        <f t="shared" si="35"/>
        <v>125</v>
      </c>
      <c r="X200" s="4">
        <f t="shared" si="36"/>
        <v>250</v>
      </c>
      <c r="Y200" s="4">
        <f t="shared" si="37"/>
        <v>625</v>
      </c>
      <c r="Z200" s="4">
        <f t="shared" si="38"/>
        <v>1000</v>
      </c>
      <c r="AA200" s="4">
        <f t="shared" si="39"/>
        <v>0</v>
      </c>
    </row>
    <row r="201" spans="1:27" x14ac:dyDescent="0.25">
      <c r="A201" t="s">
        <v>191</v>
      </c>
      <c r="B201" t="s">
        <v>210</v>
      </c>
      <c r="C201">
        <v>40303</v>
      </c>
      <c r="D201" t="s">
        <v>625</v>
      </c>
      <c r="E201" t="str">
        <f>VLOOKUP(C201,'Natural Accounts'!$A$3:$D$250,2,FALSE)</f>
        <v xml:space="preserve">Financial Aid Graduate </v>
      </c>
      <c r="F201" t="str">
        <f t="shared" si="30"/>
        <v xml:space="preserve">40303 Financial Aid Graduate </v>
      </c>
      <c r="G201" t="s">
        <v>0</v>
      </c>
      <c r="H201" t="s">
        <v>75</v>
      </c>
      <c r="I201" s="4">
        <v>0</v>
      </c>
      <c r="J201" s="4">
        <v>2250</v>
      </c>
      <c r="K201" s="4">
        <v>0</v>
      </c>
      <c r="L201" s="4">
        <v>2250</v>
      </c>
      <c r="M201" s="4">
        <f t="shared" si="31"/>
        <v>4500</v>
      </c>
      <c r="N201" s="4">
        <v>0</v>
      </c>
      <c r="O201" s="4">
        <v>1750</v>
      </c>
      <c r="P201" s="4">
        <v>250</v>
      </c>
      <c r="Q201" s="4">
        <v>0</v>
      </c>
      <c r="R201" s="4">
        <f t="shared" si="32"/>
        <v>2000</v>
      </c>
      <c r="S201" s="4">
        <v>0</v>
      </c>
      <c r="T201" s="4">
        <v>0</v>
      </c>
      <c r="U201" s="4">
        <f t="shared" si="33"/>
        <v>0</v>
      </c>
      <c r="V201" s="4">
        <f t="shared" si="34"/>
        <v>0</v>
      </c>
      <c r="W201" s="4">
        <f t="shared" si="35"/>
        <v>2000</v>
      </c>
      <c r="X201" s="4">
        <f t="shared" si="36"/>
        <v>125</v>
      </c>
      <c r="Y201" s="4">
        <f t="shared" si="37"/>
        <v>1125</v>
      </c>
      <c r="Z201" s="4">
        <f t="shared" si="38"/>
        <v>2000</v>
      </c>
      <c r="AA201" s="4">
        <f t="shared" si="39"/>
        <v>0</v>
      </c>
    </row>
    <row r="202" spans="1:27" x14ac:dyDescent="0.25">
      <c r="A202" t="s">
        <v>191</v>
      </c>
      <c r="B202" t="s">
        <v>210</v>
      </c>
      <c r="C202">
        <v>40303</v>
      </c>
      <c r="D202" t="s">
        <v>625</v>
      </c>
      <c r="E202" t="str">
        <f>VLOOKUP(C202,'Natural Accounts'!$A$3:$D$250,2,FALSE)</f>
        <v xml:space="preserve">Financial Aid Graduate </v>
      </c>
      <c r="F202" t="str">
        <f t="shared" si="30"/>
        <v xml:space="preserve">40303 Financial Aid Graduate </v>
      </c>
      <c r="G202" t="s">
        <v>0</v>
      </c>
      <c r="H202" t="s">
        <v>11</v>
      </c>
      <c r="I202" s="4">
        <v>0</v>
      </c>
      <c r="J202" s="4">
        <v>0</v>
      </c>
      <c r="K202" s="4">
        <v>1020</v>
      </c>
      <c r="L202" s="4">
        <v>500</v>
      </c>
      <c r="M202" s="4">
        <f t="shared" si="31"/>
        <v>1520</v>
      </c>
      <c r="N202" s="4">
        <v>13087.109999999999</v>
      </c>
      <c r="O202" s="4">
        <v>5836.23</v>
      </c>
      <c r="P202" s="4">
        <v>17929.28</v>
      </c>
      <c r="Q202" s="4">
        <v>200</v>
      </c>
      <c r="R202" s="4">
        <f t="shared" si="32"/>
        <v>37052.619999999995</v>
      </c>
      <c r="S202" s="4">
        <v>-1996.48</v>
      </c>
      <c r="T202" s="4">
        <v>2245.23</v>
      </c>
      <c r="U202" s="4">
        <f t="shared" si="33"/>
        <v>3696.8766666666666</v>
      </c>
      <c r="V202" s="4">
        <f t="shared" si="34"/>
        <v>3696.8766666666666</v>
      </c>
      <c r="W202" s="4">
        <f t="shared" si="35"/>
        <v>2918.1149999999998</v>
      </c>
      <c r="X202" s="4">
        <f t="shared" si="36"/>
        <v>9474.64</v>
      </c>
      <c r="Y202" s="4">
        <f t="shared" si="37"/>
        <v>350</v>
      </c>
      <c r="Z202" s="4">
        <f t="shared" si="38"/>
        <v>37052.619999999995</v>
      </c>
      <c r="AA202" s="4">
        <f t="shared" si="39"/>
        <v>0</v>
      </c>
    </row>
    <row r="203" spans="1:27" x14ac:dyDescent="0.25">
      <c r="A203" t="s">
        <v>191</v>
      </c>
      <c r="B203" t="s">
        <v>210</v>
      </c>
      <c r="C203">
        <v>40303</v>
      </c>
      <c r="D203" t="s">
        <v>625</v>
      </c>
      <c r="E203" t="str">
        <f>VLOOKUP(C203,'Natural Accounts'!$A$3:$D$250,2,FALSE)</f>
        <v xml:space="preserve">Financial Aid Graduate </v>
      </c>
      <c r="F203" t="str">
        <f t="shared" si="30"/>
        <v xml:space="preserve">40303 Financial Aid Graduate </v>
      </c>
      <c r="G203" t="s">
        <v>0</v>
      </c>
      <c r="H203" t="s">
        <v>129</v>
      </c>
      <c r="I203" s="4">
        <v>21658.52</v>
      </c>
      <c r="J203" s="4">
        <v>-13718.06</v>
      </c>
      <c r="K203" s="4">
        <v>4141.7299999999996</v>
      </c>
      <c r="L203" s="4">
        <v>-12082.19</v>
      </c>
      <c r="M203" s="4">
        <f t="shared" si="31"/>
        <v>0</v>
      </c>
      <c r="N203" s="4">
        <v>0</v>
      </c>
      <c r="O203" s="4">
        <v>0</v>
      </c>
      <c r="P203" s="4">
        <v>0</v>
      </c>
      <c r="Q203" s="4">
        <v>0</v>
      </c>
      <c r="R203" s="4">
        <f t="shared" si="32"/>
        <v>0</v>
      </c>
      <c r="S203" s="4">
        <v>0</v>
      </c>
      <c r="T203" s="4">
        <v>0</v>
      </c>
      <c r="U203" s="4">
        <f t="shared" si="33"/>
        <v>7219.5066666666671</v>
      </c>
      <c r="V203" s="4">
        <f t="shared" si="34"/>
        <v>7219.5066666666671</v>
      </c>
      <c r="W203" s="4">
        <f t="shared" si="35"/>
        <v>-6859.03</v>
      </c>
      <c r="X203" s="4">
        <f t="shared" si="36"/>
        <v>2070.8649999999998</v>
      </c>
      <c r="Y203" s="4">
        <f t="shared" si="37"/>
        <v>-6041.0950000000003</v>
      </c>
      <c r="Z203" s="4">
        <f t="shared" si="38"/>
        <v>0</v>
      </c>
      <c r="AA203" s="4">
        <f t="shared" si="39"/>
        <v>0</v>
      </c>
    </row>
    <row r="204" spans="1:27" x14ac:dyDescent="0.25">
      <c r="A204" t="s">
        <v>191</v>
      </c>
      <c r="B204" t="s">
        <v>210</v>
      </c>
      <c r="C204">
        <v>40303</v>
      </c>
      <c r="D204" t="s">
        <v>625</v>
      </c>
      <c r="E204" t="str">
        <f>VLOOKUP(C204,'Natural Accounts'!$A$3:$D$250,2,FALSE)</f>
        <v xml:space="preserve">Financial Aid Graduate </v>
      </c>
      <c r="F204" t="str">
        <f t="shared" si="30"/>
        <v xml:space="preserve">40303 Financial Aid Graduate </v>
      </c>
      <c r="G204" t="s">
        <v>0</v>
      </c>
      <c r="H204" t="s">
        <v>76</v>
      </c>
      <c r="I204" s="4">
        <v>0</v>
      </c>
      <c r="J204" s="4">
        <v>1642.75</v>
      </c>
      <c r="K204" s="4">
        <v>1409.98</v>
      </c>
      <c r="L204" s="4">
        <v>0</v>
      </c>
      <c r="M204" s="4">
        <f t="shared" si="31"/>
        <v>3052.73</v>
      </c>
      <c r="N204" s="4">
        <v>0</v>
      </c>
      <c r="O204" s="4">
        <v>261</v>
      </c>
      <c r="P204" s="4">
        <v>0</v>
      </c>
      <c r="Q204" s="4">
        <v>0</v>
      </c>
      <c r="R204" s="4">
        <f t="shared" si="32"/>
        <v>261</v>
      </c>
      <c r="S204" s="4">
        <v>0</v>
      </c>
      <c r="T204" s="4">
        <v>0</v>
      </c>
      <c r="U204" s="4">
        <f t="shared" si="33"/>
        <v>0</v>
      </c>
      <c r="V204" s="4">
        <f t="shared" si="34"/>
        <v>0</v>
      </c>
      <c r="W204" s="4">
        <f t="shared" si="35"/>
        <v>951.875</v>
      </c>
      <c r="X204" s="4">
        <f t="shared" si="36"/>
        <v>704.99</v>
      </c>
      <c r="Y204" s="4">
        <f t="shared" si="37"/>
        <v>0</v>
      </c>
      <c r="Z204" s="4">
        <f t="shared" si="38"/>
        <v>261</v>
      </c>
      <c r="AA204" s="4">
        <f t="shared" si="39"/>
        <v>0</v>
      </c>
    </row>
    <row r="205" spans="1:27" x14ac:dyDescent="0.25">
      <c r="A205" t="s">
        <v>191</v>
      </c>
      <c r="B205" t="s">
        <v>210</v>
      </c>
      <c r="C205">
        <v>40303</v>
      </c>
      <c r="D205" t="s">
        <v>625</v>
      </c>
      <c r="E205" t="str">
        <f>VLOOKUP(C205,'Natural Accounts'!$A$3:$D$250,2,FALSE)</f>
        <v xml:space="preserve">Financial Aid Graduate </v>
      </c>
      <c r="F205" t="str">
        <f t="shared" si="30"/>
        <v xml:space="preserve">40303 Financial Aid Graduate </v>
      </c>
      <c r="G205" t="s">
        <v>0</v>
      </c>
      <c r="H205" t="s">
        <v>77</v>
      </c>
      <c r="I205" s="4">
        <v>7004.8799999999992</v>
      </c>
      <c r="J205" s="4">
        <v>-4067.73</v>
      </c>
      <c r="K205" s="4">
        <v>0</v>
      </c>
      <c r="L205" s="4">
        <v>0</v>
      </c>
      <c r="M205" s="4">
        <f t="shared" si="31"/>
        <v>2937.1499999999992</v>
      </c>
      <c r="N205" s="4">
        <v>0</v>
      </c>
      <c r="O205" s="4">
        <v>2036.21</v>
      </c>
      <c r="P205" s="4">
        <v>2519.25</v>
      </c>
      <c r="Q205" s="4">
        <v>0</v>
      </c>
      <c r="R205" s="4">
        <f t="shared" si="32"/>
        <v>4555.46</v>
      </c>
      <c r="S205" s="4">
        <v>0</v>
      </c>
      <c r="T205" s="4">
        <v>0</v>
      </c>
      <c r="U205" s="4">
        <f t="shared" si="33"/>
        <v>2334.9599999999996</v>
      </c>
      <c r="V205" s="4">
        <f t="shared" si="34"/>
        <v>2334.9599999999996</v>
      </c>
      <c r="W205" s="4">
        <f t="shared" si="35"/>
        <v>-1015.76</v>
      </c>
      <c r="X205" s="4">
        <f t="shared" si="36"/>
        <v>1259.625</v>
      </c>
      <c r="Y205" s="4">
        <f t="shared" si="37"/>
        <v>0</v>
      </c>
      <c r="Z205" s="4">
        <f t="shared" si="38"/>
        <v>4555.46</v>
      </c>
      <c r="AA205" s="4">
        <f t="shared" si="39"/>
        <v>0</v>
      </c>
    </row>
    <row r="206" spans="1:27" x14ac:dyDescent="0.25">
      <c r="A206" t="s">
        <v>191</v>
      </c>
      <c r="B206" t="s">
        <v>210</v>
      </c>
      <c r="C206">
        <v>40303</v>
      </c>
      <c r="D206" t="s">
        <v>625</v>
      </c>
      <c r="E206" t="str">
        <f>VLOOKUP(C206,'Natural Accounts'!$A$3:$D$250,2,FALSE)</f>
        <v xml:space="preserve">Financial Aid Graduate </v>
      </c>
      <c r="F206" t="str">
        <f t="shared" si="30"/>
        <v xml:space="preserve">40303 Financial Aid Graduate </v>
      </c>
      <c r="G206" t="s">
        <v>0</v>
      </c>
      <c r="H206" t="s">
        <v>78</v>
      </c>
      <c r="I206" s="4">
        <v>4406.8999999999996</v>
      </c>
      <c r="J206" s="4">
        <v>0</v>
      </c>
      <c r="K206" s="4">
        <v>1938.87</v>
      </c>
      <c r="L206" s="4">
        <v>251</v>
      </c>
      <c r="M206" s="4">
        <f t="shared" si="31"/>
        <v>6596.7699999999995</v>
      </c>
      <c r="N206" s="4">
        <v>4263.79</v>
      </c>
      <c r="O206" s="4">
        <v>40</v>
      </c>
      <c r="P206" s="4">
        <v>6236.6</v>
      </c>
      <c r="Q206" s="4">
        <v>-8640.58</v>
      </c>
      <c r="R206" s="4">
        <f t="shared" si="32"/>
        <v>1899.8099999999995</v>
      </c>
      <c r="S206" s="4">
        <v>0</v>
      </c>
      <c r="T206" s="4">
        <v>0</v>
      </c>
      <c r="U206" s="4">
        <f t="shared" si="33"/>
        <v>2890.2299999999996</v>
      </c>
      <c r="V206" s="4">
        <f t="shared" si="34"/>
        <v>2890.2299999999996</v>
      </c>
      <c r="W206" s="4">
        <f t="shared" si="35"/>
        <v>20</v>
      </c>
      <c r="X206" s="4">
        <f t="shared" si="36"/>
        <v>4087.7350000000001</v>
      </c>
      <c r="Y206" s="4">
        <f t="shared" si="37"/>
        <v>-4194.79</v>
      </c>
      <c r="Z206" s="4">
        <f t="shared" si="38"/>
        <v>1899.8099999999995</v>
      </c>
      <c r="AA206" s="4">
        <f t="shared" si="39"/>
        <v>0</v>
      </c>
    </row>
    <row r="207" spans="1:27" x14ac:dyDescent="0.25">
      <c r="A207" t="s">
        <v>191</v>
      </c>
      <c r="B207" t="s">
        <v>210</v>
      </c>
      <c r="C207">
        <v>40303</v>
      </c>
      <c r="D207" t="s">
        <v>625</v>
      </c>
      <c r="E207" t="str">
        <f>VLOOKUP(C207,'Natural Accounts'!$A$3:$D$250,2,FALSE)</f>
        <v xml:space="preserve">Financial Aid Graduate </v>
      </c>
      <c r="F207" t="str">
        <f t="shared" si="30"/>
        <v xml:space="preserve">40303 Financial Aid Graduate </v>
      </c>
      <c r="G207" t="s">
        <v>0</v>
      </c>
      <c r="H207" t="s">
        <v>33</v>
      </c>
      <c r="I207" s="4">
        <v>4409.7299999999996</v>
      </c>
      <c r="J207" s="4">
        <v>0</v>
      </c>
      <c r="K207" s="4">
        <v>0</v>
      </c>
      <c r="L207" s="4">
        <v>0</v>
      </c>
      <c r="M207" s="4">
        <f t="shared" si="31"/>
        <v>4409.7299999999996</v>
      </c>
      <c r="N207" s="4">
        <v>261</v>
      </c>
      <c r="O207" s="4">
        <v>261</v>
      </c>
      <c r="P207" s="4">
        <v>3038.79</v>
      </c>
      <c r="Q207" s="4">
        <v>0</v>
      </c>
      <c r="R207" s="4">
        <f t="shared" si="32"/>
        <v>3560.79</v>
      </c>
      <c r="S207" s="4">
        <v>21125.190000000002</v>
      </c>
      <c r="T207" s="4">
        <v>0</v>
      </c>
      <c r="U207" s="4">
        <f t="shared" si="33"/>
        <v>8598.6400000000012</v>
      </c>
      <c r="V207" s="4">
        <f t="shared" si="34"/>
        <v>8598.6400000000012</v>
      </c>
      <c r="W207" s="4">
        <f t="shared" si="35"/>
        <v>130.5</v>
      </c>
      <c r="X207" s="4">
        <f t="shared" si="36"/>
        <v>1519.395</v>
      </c>
      <c r="Y207" s="4">
        <f t="shared" si="37"/>
        <v>0</v>
      </c>
      <c r="Z207" s="4">
        <f t="shared" si="38"/>
        <v>3560.79</v>
      </c>
      <c r="AA207" s="4">
        <f t="shared" si="39"/>
        <v>0</v>
      </c>
    </row>
    <row r="208" spans="1:27" x14ac:dyDescent="0.25">
      <c r="A208" t="s">
        <v>191</v>
      </c>
      <c r="B208" t="s">
        <v>210</v>
      </c>
      <c r="C208">
        <v>40303</v>
      </c>
      <c r="D208" t="s">
        <v>625</v>
      </c>
      <c r="E208" t="str">
        <f>VLOOKUP(C208,'Natural Accounts'!$A$3:$D$250,2,FALSE)</f>
        <v xml:space="preserve">Financial Aid Graduate </v>
      </c>
      <c r="F208" t="str">
        <f t="shared" si="30"/>
        <v xml:space="preserve">40303 Financial Aid Graduate </v>
      </c>
      <c r="G208" t="s">
        <v>0</v>
      </c>
      <c r="H208" t="s">
        <v>15</v>
      </c>
      <c r="I208" s="4">
        <v>4680</v>
      </c>
      <c r="J208" s="4">
        <v>0</v>
      </c>
      <c r="K208" s="4">
        <v>5859.98</v>
      </c>
      <c r="L208" s="4">
        <v>7900</v>
      </c>
      <c r="M208" s="4">
        <f t="shared" si="31"/>
        <v>18439.98</v>
      </c>
      <c r="N208" s="4">
        <v>3742</v>
      </c>
      <c r="O208" s="4">
        <v>0</v>
      </c>
      <c r="P208" s="4">
        <v>3742</v>
      </c>
      <c r="Q208" s="4">
        <v>7900</v>
      </c>
      <c r="R208" s="4">
        <f t="shared" si="32"/>
        <v>15384</v>
      </c>
      <c r="S208" s="4">
        <v>3798</v>
      </c>
      <c r="T208" s="4">
        <v>0</v>
      </c>
      <c r="U208" s="4">
        <f t="shared" si="33"/>
        <v>4073.3333333333335</v>
      </c>
      <c r="V208" s="4">
        <f t="shared" si="34"/>
        <v>4073.3333333333335</v>
      </c>
      <c r="W208" s="4">
        <f t="shared" si="35"/>
        <v>0</v>
      </c>
      <c r="X208" s="4">
        <f t="shared" si="36"/>
        <v>4800.99</v>
      </c>
      <c r="Y208" s="4">
        <f t="shared" si="37"/>
        <v>7900</v>
      </c>
      <c r="Z208" s="4">
        <f t="shared" si="38"/>
        <v>15384</v>
      </c>
      <c r="AA208" s="4">
        <f t="shared" si="39"/>
        <v>0</v>
      </c>
    </row>
    <row r="209" spans="1:27" x14ac:dyDescent="0.25">
      <c r="A209" t="s">
        <v>191</v>
      </c>
      <c r="B209" t="s">
        <v>210</v>
      </c>
      <c r="C209">
        <v>40303</v>
      </c>
      <c r="D209" t="s">
        <v>625</v>
      </c>
      <c r="E209" t="str">
        <f>VLOOKUP(C209,'Natural Accounts'!$A$3:$D$250,2,FALSE)</f>
        <v xml:space="preserve">Financial Aid Graduate </v>
      </c>
      <c r="F209" t="str">
        <f t="shared" si="30"/>
        <v xml:space="preserve">40303 Financial Aid Graduate </v>
      </c>
      <c r="G209" t="s">
        <v>0</v>
      </c>
      <c r="H209" t="s">
        <v>16</v>
      </c>
      <c r="I209" s="4">
        <v>0</v>
      </c>
      <c r="J209" s="4">
        <v>0</v>
      </c>
      <c r="K209" s="4">
        <v>24700</v>
      </c>
      <c r="L209" s="4">
        <v>-1300</v>
      </c>
      <c r="M209" s="4">
        <f t="shared" si="31"/>
        <v>23400</v>
      </c>
      <c r="N209" s="4">
        <v>445.49</v>
      </c>
      <c r="O209" s="4">
        <v>0</v>
      </c>
      <c r="P209" s="4">
        <v>0</v>
      </c>
      <c r="Q209" s="4">
        <v>0</v>
      </c>
      <c r="R209" s="4">
        <f t="shared" si="32"/>
        <v>445.49</v>
      </c>
      <c r="S209" s="4">
        <v>0</v>
      </c>
      <c r="T209" s="4">
        <v>0</v>
      </c>
      <c r="U209" s="4">
        <f t="shared" si="33"/>
        <v>148.49666666666667</v>
      </c>
      <c r="V209" s="4">
        <f t="shared" si="34"/>
        <v>148.49666666666667</v>
      </c>
      <c r="W209" s="4">
        <f t="shared" si="35"/>
        <v>0</v>
      </c>
      <c r="X209" s="4">
        <f t="shared" si="36"/>
        <v>12350</v>
      </c>
      <c r="Y209" s="4">
        <f t="shared" si="37"/>
        <v>-650</v>
      </c>
      <c r="Z209" s="4">
        <f t="shared" si="38"/>
        <v>445.49</v>
      </c>
      <c r="AA209" s="4">
        <f t="shared" si="39"/>
        <v>0</v>
      </c>
    </row>
    <row r="210" spans="1:27" x14ac:dyDescent="0.25">
      <c r="A210" t="s">
        <v>191</v>
      </c>
      <c r="B210" t="s">
        <v>210</v>
      </c>
      <c r="C210">
        <v>40303</v>
      </c>
      <c r="D210" t="s">
        <v>625</v>
      </c>
      <c r="E210" t="str">
        <f>VLOOKUP(C210,'Natural Accounts'!$A$3:$D$250,2,FALSE)</f>
        <v xml:space="preserve">Financial Aid Graduate </v>
      </c>
      <c r="F210" t="str">
        <f t="shared" si="30"/>
        <v xml:space="preserve">40303 Financial Aid Graduate </v>
      </c>
      <c r="G210" t="s">
        <v>0</v>
      </c>
      <c r="H210" t="s">
        <v>34</v>
      </c>
      <c r="I210" s="4">
        <v>17035.98</v>
      </c>
      <c r="J210" s="4">
        <v>1386</v>
      </c>
      <c r="K210" s="4">
        <v>17015.23</v>
      </c>
      <c r="L210" s="4">
        <v>0</v>
      </c>
      <c r="M210" s="4">
        <f t="shared" si="31"/>
        <v>35437.21</v>
      </c>
      <c r="N210" s="4">
        <v>13003.06</v>
      </c>
      <c r="O210" s="4">
        <v>-3271.16</v>
      </c>
      <c r="P210" s="4">
        <v>10347.9</v>
      </c>
      <c r="Q210" s="4">
        <v>0</v>
      </c>
      <c r="R210" s="4">
        <f t="shared" si="32"/>
        <v>20079.8</v>
      </c>
      <c r="S210" s="4">
        <v>11778.23</v>
      </c>
      <c r="T210" s="4">
        <v>1698.82</v>
      </c>
      <c r="U210" s="4">
        <f t="shared" si="33"/>
        <v>13939.090000000002</v>
      </c>
      <c r="V210" s="4">
        <f t="shared" si="34"/>
        <v>13939.090000000002</v>
      </c>
      <c r="W210" s="4">
        <f t="shared" si="35"/>
        <v>-942.57999999999993</v>
      </c>
      <c r="X210" s="4">
        <f t="shared" si="36"/>
        <v>13681.564999999999</v>
      </c>
      <c r="Y210" s="4">
        <f t="shared" si="37"/>
        <v>0</v>
      </c>
      <c r="Z210" s="4">
        <f t="shared" si="38"/>
        <v>20079.8</v>
      </c>
      <c r="AA210" s="4">
        <f t="shared" si="39"/>
        <v>0</v>
      </c>
    </row>
    <row r="211" spans="1:27" x14ac:dyDescent="0.25">
      <c r="A211" t="s">
        <v>191</v>
      </c>
      <c r="B211" t="s">
        <v>210</v>
      </c>
      <c r="C211">
        <v>40303</v>
      </c>
      <c r="D211" t="s">
        <v>625</v>
      </c>
      <c r="E211" t="str">
        <f>VLOOKUP(C211,'Natural Accounts'!$A$3:$D$250,2,FALSE)</f>
        <v xml:space="preserve">Financial Aid Graduate </v>
      </c>
      <c r="F211" t="str">
        <f t="shared" si="30"/>
        <v xml:space="preserve">40303 Financial Aid Graduate </v>
      </c>
      <c r="G211" t="s">
        <v>0</v>
      </c>
      <c r="H211" t="s">
        <v>157</v>
      </c>
      <c r="I211" s="4">
        <v>4800.7299999999996</v>
      </c>
      <c r="J211" s="4">
        <v>0</v>
      </c>
      <c r="K211" s="4">
        <v>5204.7299999999996</v>
      </c>
      <c r="L211" s="4">
        <v>0</v>
      </c>
      <c r="M211" s="4">
        <f t="shared" si="31"/>
        <v>10005.459999999999</v>
      </c>
      <c r="N211" s="4">
        <v>0</v>
      </c>
      <c r="O211" s="4">
        <v>0</v>
      </c>
      <c r="P211" s="4">
        <v>0</v>
      </c>
      <c r="Q211" s="4">
        <v>0</v>
      </c>
      <c r="R211" s="4">
        <f t="shared" si="32"/>
        <v>0</v>
      </c>
      <c r="S211" s="4">
        <v>0</v>
      </c>
      <c r="T211" s="4">
        <v>0</v>
      </c>
      <c r="U211" s="4">
        <f t="shared" si="33"/>
        <v>1600.2433333333331</v>
      </c>
      <c r="V211" s="4">
        <f t="shared" si="34"/>
        <v>1600.2433333333331</v>
      </c>
      <c r="W211" s="4">
        <f t="shared" si="35"/>
        <v>0</v>
      </c>
      <c r="X211" s="4">
        <f t="shared" si="36"/>
        <v>2602.3649999999998</v>
      </c>
      <c r="Y211" s="4">
        <f t="shared" si="37"/>
        <v>0</v>
      </c>
      <c r="Z211" s="4">
        <f t="shared" si="38"/>
        <v>0</v>
      </c>
      <c r="AA211" s="4">
        <f t="shared" si="39"/>
        <v>0</v>
      </c>
    </row>
    <row r="212" spans="1:27" x14ac:dyDescent="0.25">
      <c r="A212" t="s">
        <v>191</v>
      </c>
      <c r="B212" t="s">
        <v>210</v>
      </c>
      <c r="C212">
        <v>40303</v>
      </c>
      <c r="D212" t="s">
        <v>625</v>
      </c>
      <c r="E212" t="str">
        <f>VLOOKUP(C212,'Natural Accounts'!$A$3:$D$250,2,FALSE)</f>
        <v xml:space="preserve">Financial Aid Graduate </v>
      </c>
      <c r="F212" t="str">
        <f t="shared" si="30"/>
        <v xml:space="preserve">40303 Financial Aid Graduate </v>
      </c>
      <c r="G212" t="s">
        <v>0</v>
      </c>
      <c r="H212" t="s">
        <v>13</v>
      </c>
      <c r="I212" s="4">
        <v>29555.5</v>
      </c>
      <c r="J212" s="4">
        <v>0</v>
      </c>
      <c r="K212" s="4">
        <v>30555.5</v>
      </c>
      <c r="L212" s="4">
        <v>0</v>
      </c>
      <c r="M212" s="4">
        <f t="shared" si="31"/>
        <v>60111</v>
      </c>
      <c r="N212" s="4">
        <v>43137.5</v>
      </c>
      <c r="O212" s="4">
        <v>0</v>
      </c>
      <c r="P212" s="4">
        <v>40137.5</v>
      </c>
      <c r="Q212" s="4">
        <v>0</v>
      </c>
      <c r="R212" s="4">
        <f t="shared" si="32"/>
        <v>83275</v>
      </c>
      <c r="S212" s="4">
        <v>52050</v>
      </c>
      <c r="T212" s="4">
        <v>0</v>
      </c>
      <c r="U212" s="4">
        <f t="shared" si="33"/>
        <v>41581</v>
      </c>
      <c r="V212" s="4">
        <f t="shared" si="34"/>
        <v>41581</v>
      </c>
      <c r="W212" s="4">
        <f t="shared" si="35"/>
        <v>0</v>
      </c>
      <c r="X212" s="4">
        <f t="shared" si="36"/>
        <v>35346.5</v>
      </c>
      <c r="Y212" s="4">
        <f t="shared" si="37"/>
        <v>0</v>
      </c>
      <c r="Z212" s="4">
        <f t="shared" si="38"/>
        <v>83275</v>
      </c>
      <c r="AA212" s="4">
        <f t="shared" si="39"/>
        <v>0</v>
      </c>
    </row>
    <row r="213" spans="1:27" x14ac:dyDescent="0.25">
      <c r="A213" t="s">
        <v>191</v>
      </c>
      <c r="B213" t="s">
        <v>210</v>
      </c>
      <c r="C213">
        <v>40303</v>
      </c>
      <c r="D213" t="s">
        <v>625</v>
      </c>
      <c r="E213" t="str">
        <f>VLOOKUP(C213,'Natural Accounts'!$A$3:$D$250,2,FALSE)</f>
        <v xml:space="preserve">Financial Aid Graduate </v>
      </c>
      <c r="F213" t="str">
        <f t="shared" si="30"/>
        <v xml:space="preserve">40303 Financial Aid Graduate </v>
      </c>
      <c r="G213" t="s">
        <v>0</v>
      </c>
      <c r="H213" t="s">
        <v>35</v>
      </c>
      <c r="I213" s="4">
        <v>0</v>
      </c>
      <c r="J213" s="4">
        <v>0</v>
      </c>
      <c r="K213" s="4">
        <v>0</v>
      </c>
      <c r="L213" s="4">
        <v>0</v>
      </c>
      <c r="M213" s="4">
        <f t="shared" si="31"/>
        <v>0</v>
      </c>
      <c r="N213" s="4">
        <v>0</v>
      </c>
      <c r="O213" s="4">
        <v>0</v>
      </c>
      <c r="P213" s="4">
        <v>0</v>
      </c>
      <c r="Q213" s="4">
        <v>0</v>
      </c>
      <c r="R213" s="4">
        <f t="shared" si="32"/>
        <v>0</v>
      </c>
      <c r="S213" s="4">
        <v>0</v>
      </c>
      <c r="T213" s="4">
        <v>4000</v>
      </c>
      <c r="U213" s="4">
        <f t="shared" si="33"/>
        <v>0</v>
      </c>
      <c r="V213" s="4">
        <f t="shared" si="34"/>
        <v>0</v>
      </c>
      <c r="W213" s="4">
        <f t="shared" si="35"/>
        <v>0</v>
      </c>
      <c r="X213" s="4">
        <f t="shared" si="36"/>
        <v>0</v>
      </c>
      <c r="Y213" s="4">
        <f t="shared" si="37"/>
        <v>0</v>
      </c>
      <c r="Z213" s="4">
        <f t="shared" si="38"/>
        <v>0</v>
      </c>
      <c r="AA213" s="4">
        <f t="shared" si="39"/>
        <v>0</v>
      </c>
    </row>
    <row r="214" spans="1:27" x14ac:dyDescent="0.25">
      <c r="A214" t="s">
        <v>191</v>
      </c>
      <c r="B214" t="s">
        <v>210</v>
      </c>
      <c r="C214">
        <v>40303</v>
      </c>
      <c r="D214" t="s">
        <v>625</v>
      </c>
      <c r="E214" t="str">
        <f>VLOOKUP(C214,'Natural Accounts'!$A$3:$D$250,2,FALSE)</f>
        <v xml:space="preserve">Financial Aid Graduate </v>
      </c>
      <c r="F214" t="str">
        <f t="shared" si="30"/>
        <v xml:space="preserve">40303 Financial Aid Graduate </v>
      </c>
      <c r="G214" t="s">
        <v>0</v>
      </c>
      <c r="H214" t="s">
        <v>79</v>
      </c>
      <c r="I214" s="4">
        <v>2966.73</v>
      </c>
      <c r="J214" s="4">
        <v>0</v>
      </c>
      <c r="K214" s="4">
        <v>4156.7299999999996</v>
      </c>
      <c r="L214" s="4">
        <v>0</v>
      </c>
      <c r="M214" s="4">
        <f t="shared" si="31"/>
        <v>7123.4599999999991</v>
      </c>
      <c r="N214" s="4">
        <v>4074.79</v>
      </c>
      <c r="O214" s="4">
        <v>34</v>
      </c>
      <c r="P214" s="4">
        <v>4519.79</v>
      </c>
      <c r="Q214" s="4">
        <v>0</v>
      </c>
      <c r="R214" s="4">
        <f t="shared" si="32"/>
        <v>8628.58</v>
      </c>
      <c r="S214" s="4">
        <v>4436.47</v>
      </c>
      <c r="T214" s="4">
        <v>0</v>
      </c>
      <c r="U214" s="4">
        <f t="shared" si="33"/>
        <v>3825.9966666666674</v>
      </c>
      <c r="V214" s="4">
        <f t="shared" si="34"/>
        <v>3825.9966666666674</v>
      </c>
      <c r="W214" s="4">
        <f t="shared" si="35"/>
        <v>17</v>
      </c>
      <c r="X214" s="4">
        <f t="shared" si="36"/>
        <v>4338.26</v>
      </c>
      <c r="Y214" s="4">
        <f t="shared" si="37"/>
        <v>0</v>
      </c>
      <c r="Z214" s="4">
        <f t="shared" si="38"/>
        <v>8628.58</v>
      </c>
      <c r="AA214" s="4">
        <f t="shared" si="39"/>
        <v>0</v>
      </c>
    </row>
    <row r="215" spans="1:27" x14ac:dyDescent="0.25">
      <c r="A215" t="s">
        <v>191</v>
      </c>
      <c r="B215" t="s">
        <v>210</v>
      </c>
      <c r="C215">
        <v>40303</v>
      </c>
      <c r="D215" t="s">
        <v>625</v>
      </c>
      <c r="E215" t="str">
        <f>VLOOKUP(C215,'Natural Accounts'!$A$3:$D$250,2,FALSE)</f>
        <v xml:space="preserve">Financial Aid Graduate </v>
      </c>
      <c r="F215" t="str">
        <f t="shared" si="30"/>
        <v xml:space="preserve">40303 Financial Aid Graduate </v>
      </c>
      <c r="G215" t="s">
        <v>0</v>
      </c>
      <c r="H215" t="s">
        <v>80</v>
      </c>
      <c r="I215" s="4">
        <v>0</v>
      </c>
      <c r="J215" s="4">
        <v>0</v>
      </c>
      <c r="K215" s="4">
        <v>0</v>
      </c>
      <c r="L215" s="4">
        <v>0</v>
      </c>
      <c r="M215" s="4">
        <f t="shared" si="31"/>
        <v>0</v>
      </c>
      <c r="N215" s="4">
        <v>0</v>
      </c>
      <c r="O215" s="4">
        <v>0</v>
      </c>
      <c r="P215" s="4">
        <v>0</v>
      </c>
      <c r="Q215" s="4">
        <v>0</v>
      </c>
      <c r="R215" s="4">
        <f t="shared" si="32"/>
        <v>0</v>
      </c>
      <c r="S215" s="4">
        <v>4436.47</v>
      </c>
      <c r="T215" s="4">
        <v>0</v>
      </c>
      <c r="U215" s="4">
        <f t="shared" si="33"/>
        <v>1478.8233333333335</v>
      </c>
      <c r="V215" s="4">
        <f t="shared" si="34"/>
        <v>1478.8233333333335</v>
      </c>
      <c r="W215" s="4">
        <f t="shared" si="35"/>
        <v>0</v>
      </c>
      <c r="X215" s="4">
        <f t="shared" si="36"/>
        <v>0</v>
      </c>
      <c r="Y215" s="4">
        <f t="shared" si="37"/>
        <v>0</v>
      </c>
      <c r="Z215" s="4">
        <f t="shared" si="38"/>
        <v>0</v>
      </c>
      <c r="AA215" s="4">
        <f t="shared" si="39"/>
        <v>0</v>
      </c>
    </row>
    <row r="216" spans="1:27" x14ac:dyDescent="0.25">
      <c r="A216" t="s">
        <v>191</v>
      </c>
      <c r="B216" t="s">
        <v>210</v>
      </c>
      <c r="C216">
        <v>40303</v>
      </c>
      <c r="D216" t="s">
        <v>625</v>
      </c>
      <c r="E216" t="str">
        <f>VLOOKUP(C216,'Natural Accounts'!$A$3:$D$250,2,FALSE)</f>
        <v xml:space="preserve">Financial Aid Graduate </v>
      </c>
      <c r="F216" t="str">
        <f t="shared" si="30"/>
        <v xml:space="preserve">40303 Financial Aid Graduate </v>
      </c>
      <c r="G216" t="s">
        <v>0</v>
      </c>
      <c r="H216" t="s">
        <v>36</v>
      </c>
      <c r="I216" s="4">
        <v>13546.92</v>
      </c>
      <c r="J216" s="4">
        <v>0</v>
      </c>
      <c r="K216" s="4">
        <v>11280.19</v>
      </c>
      <c r="L216" s="4">
        <v>0</v>
      </c>
      <c r="M216" s="4">
        <f t="shared" si="31"/>
        <v>24827.11</v>
      </c>
      <c r="N216" s="4">
        <v>0</v>
      </c>
      <c r="O216" s="4">
        <v>18618.16</v>
      </c>
      <c r="P216" s="4">
        <v>14993.37</v>
      </c>
      <c r="Q216" s="4">
        <v>783</v>
      </c>
      <c r="R216" s="4">
        <f t="shared" si="32"/>
        <v>34394.53</v>
      </c>
      <c r="S216" s="4">
        <v>0</v>
      </c>
      <c r="T216" s="4">
        <v>0</v>
      </c>
      <c r="U216" s="4">
        <f t="shared" si="33"/>
        <v>4515.6400000000003</v>
      </c>
      <c r="V216" s="4">
        <f t="shared" si="34"/>
        <v>4515.6400000000003</v>
      </c>
      <c r="W216" s="4">
        <f t="shared" si="35"/>
        <v>9309.08</v>
      </c>
      <c r="X216" s="4">
        <f t="shared" si="36"/>
        <v>13136.78</v>
      </c>
      <c r="Y216" s="4">
        <f t="shared" si="37"/>
        <v>391.5</v>
      </c>
      <c r="Z216" s="4">
        <f t="shared" si="38"/>
        <v>34394.53</v>
      </c>
      <c r="AA216" s="4">
        <f t="shared" si="39"/>
        <v>0</v>
      </c>
    </row>
    <row r="217" spans="1:27" x14ac:dyDescent="0.25">
      <c r="A217" t="s">
        <v>191</v>
      </c>
      <c r="B217" t="s">
        <v>210</v>
      </c>
      <c r="C217">
        <v>40303</v>
      </c>
      <c r="D217" t="s">
        <v>625</v>
      </c>
      <c r="E217" t="str">
        <f>VLOOKUP(C217,'Natural Accounts'!$A$3:$D$250,2,FALSE)</f>
        <v xml:space="preserve">Financial Aid Graduate </v>
      </c>
      <c r="F217" t="str">
        <f t="shared" si="30"/>
        <v xml:space="preserve">40303 Financial Aid Graduate </v>
      </c>
      <c r="G217" t="s">
        <v>0</v>
      </c>
      <c r="H217" t="s">
        <v>37</v>
      </c>
      <c r="I217" s="4">
        <v>28668.26</v>
      </c>
      <c r="J217" s="4">
        <v>0</v>
      </c>
      <c r="K217" s="4">
        <v>26606.959999999999</v>
      </c>
      <c r="L217" s="4">
        <v>1656</v>
      </c>
      <c r="M217" s="4">
        <f t="shared" si="31"/>
        <v>56931.22</v>
      </c>
      <c r="N217" s="4">
        <v>25823.8</v>
      </c>
      <c r="O217" s="4">
        <v>-944.19</v>
      </c>
      <c r="P217" s="4">
        <v>13622.82</v>
      </c>
      <c r="Q217" s="4">
        <v>2883.5</v>
      </c>
      <c r="R217" s="4">
        <f t="shared" si="32"/>
        <v>41385.93</v>
      </c>
      <c r="S217" s="4">
        <v>4783.82</v>
      </c>
      <c r="T217" s="4">
        <v>0</v>
      </c>
      <c r="U217" s="4">
        <f t="shared" si="33"/>
        <v>19758.626666666667</v>
      </c>
      <c r="V217" s="4">
        <f t="shared" si="34"/>
        <v>19758.626666666667</v>
      </c>
      <c r="W217" s="4">
        <f t="shared" si="35"/>
        <v>-472.09500000000003</v>
      </c>
      <c r="X217" s="4">
        <f t="shared" si="36"/>
        <v>20114.89</v>
      </c>
      <c r="Y217" s="4">
        <f t="shared" si="37"/>
        <v>2269.75</v>
      </c>
      <c r="Z217" s="4">
        <f t="shared" si="38"/>
        <v>41385.93</v>
      </c>
      <c r="AA217" s="4">
        <f t="shared" si="39"/>
        <v>0</v>
      </c>
    </row>
    <row r="218" spans="1:27" x14ac:dyDescent="0.25">
      <c r="A218" t="s">
        <v>191</v>
      </c>
      <c r="B218" t="s">
        <v>210</v>
      </c>
      <c r="C218">
        <v>40303</v>
      </c>
      <c r="D218" t="s">
        <v>625</v>
      </c>
      <c r="E218" t="str">
        <f>VLOOKUP(C218,'Natural Accounts'!$A$3:$D$250,2,FALSE)</f>
        <v xml:space="preserve">Financial Aid Graduate </v>
      </c>
      <c r="F218" t="str">
        <f t="shared" si="30"/>
        <v xml:space="preserve">40303 Financial Aid Graduate </v>
      </c>
      <c r="G218" t="s">
        <v>0</v>
      </c>
      <c r="H218" t="s">
        <v>81</v>
      </c>
      <c r="I218" s="4">
        <v>7505.46</v>
      </c>
      <c r="J218" s="4">
        <v>0</v>
      </c>
      <c r="K218" s="4">
        <v>8313.4599999999991</v>
      </c>
      <c r="L218" s="4">
        <v>0</v>
      </c>
      <c r="M218" s="4">
        <f t="shared" si="31"/>
        <v>15818.919999999998</v>
      </c>
      <c r="N218" s="4">
        <v>0</v>
      </c>
      <c r="O218" s="4">
        <v>0</v>
      </c>
      <c r="P218" s="4">
        <v>0</v>
      </c>
      <c r="Q218" s="4">
        <v>0</v>
      </c>
      <c r="R218" s="4">
        <f t="shared" si="32"/>
        <v>0</v>
      </c>
      <c r="S218" s="4">
        <v>4436.47</v>
      </c>
      <c r="T218" s="4">
        <v>0</v>
      </c>
      <c r="U218" s="4">
        <f t="shared" si="33"/>
        <v>3980.6433333333334</v>
      </c>
      <c r="V218" s="4">
        <f t="shared" si="34"/>
        <v>3980.6433333333334</v>
      </c>
      <c r="W218" s="4">
        <f t="shared" si="35"/>
        <v>0</v>
      </c>
      <c r="X218" s="4">
        <f t="shared" si="36"/>
        <v>4156.7299999999996</v>
      </c>
      <c r="Y218" s="4">
        <f t="shared" si="37"/>
        <v>0</v>
      </c>
      <c r="Z218" s="4">
        <f t="shared" si="38"/>
        <v>0</v>
      </c>
      <c r="AA218" s="4">
        <f t="shared" si="39"/>
        <v>0</v>
      </c>
    </row>
    <row r="219" spans="1:27" x14ac:dyDescent="0.25">
      <c r="A219" t="s">
        <v>191</v>
      </c>
      <c r="B219" t="s">
        <v>210</v>
      </c>
      <c r="C219">
        <v>40303</v>
      </c>
      <c r="D219" t="s">
        <v>625</v>
      </c>
      <c r="E219" t="str">
        <f>VLOOKUP(C219,'Natural Accounts'!$A$3:$D$250,2,FALSE)</f>
        <v xml:space="preserve">Financial Aid Graduate </v>
      </c>
      <c r="F219" t="str">
        <f t="shared" si="30"/>
        <v xml:space="preserve">40303 Financial Aid Graduate </v>
      </c>
      <c r="G219" t="s">
        <v>0</v>
      </c>
      <c r="H219" t="s">
        <v>82</v>
      </c>
      <c r="I219" s="4">
        <v>3752.73</v>
      </c>
      <c r="J219" s="4">
        <v>0</v>
      </c>
      <c r="K219" s="4">
        <v>4156.7299999999996</v>
      </c>
      <c r="L219" s="4">
        <v>0</v>
      </c>
      <c r="M219" s="4">
        <f t="shared" si="31"/>
        <v>7909.4599999999991</v>
      </c>
      <c r="N219" s="4">
        <v>4074.79</v>
      </c>
      <c r="O219" s="4">
        <v>0</v>
      </c>
      <c r="P219" s="4">
        <v>4485.79</v>
      </c>
      <c r="Q219" s="4">
        <v>0</v>
      </c>
      <c r="R219" s="4">
        <f t="shared" si="32"/>
        <v>8560.58</v>
      </c>
      <c r="S219" s="4">
        <v>4415.47</v>
      </c>
      <c r="T219" s="4">
        <v>21</v>
      </c>
      <c r="U219" s="4">
        <f t="shared" si="33"/>
        <v>4080.9966666666674</v>
      </c>
      <c r="V219" s="4">
        <f t="shared" si="34"/>
        <v>4080.9966666666674</v>
      </c>
      <c r="W219" s="4">
        <f t="shared" si="35"/>
        <v>0</v>
      </c>
      <c r="X219" s="4">
        <f t="shared" si="36"/>
        <v>4321.26</v>
      </c>
      <c r="Y219" s="4">
        <f t="shared" si="37"/>
        <v>0</v>
      </c>
      <c r="Z219" s="4">
        <f t="shared" si="38"/>
        <v>8560.58</v>
      </c>
      <c r="AA219" s="4">
        <f t="shared" si="39"/>
        <v>0</v>
      </c>
    </row>
    <row r="220" spans="1:27" x14ac:dyDescent="0.25">
      <c r="A220" t="s">
        <v>191</v>
      </c>
      <c r="B220" t="s">
        <v>210</v>
      </c>
      <c r="C220">
        <v>40303</v>
      </c>
      <c r="D220" t="s">
        <v>625</v>
      </c>
      <c r="E220" t="str">
        <f>VLOOKUP(C220,'Natural Accounts'!$A$3:$D$250,2,FALSE)</f>
        <v xml:space="preserve">Financial Aid Graduate </v>
      </c>
      <c r="F220" t="str">
        <f t="shared" si="30"/>
        <v xml:space="preserve">40303 Financial Aid Graduate </v>
      </c>
      <c r="G220" t="s">
        <v>0</v>
      </c>
      <c r="H220" t="s">
        <v>83</v>
      </c>
      <c r="I220" s="4">
        <v>2932.73</v>
      </c>
      <c r="J220" s="4">
        <v>0</v>
      </c>
      <c r="K220" s="4">
        <v>2932.73</v>
      </c>
      <c r="L220" s="4">
        <v>0</v>
      </c>
      <c r="M220" s="4">
        <f t="shared" si="31"/>
        <v>5865.46</v>
      </c>
      <c r="N220" s="4">
        <v>14147.560000000001</v>
      </c>
      <c r="O220" s="4">
        <v>0</v>
      </c>
      <c r="P220" s="4">
        <v>14202.580000000002</v>
      </c>
      <c r="Q220" s="4">
        <v>0</v>
      </c>
      <c r="R220" s="4">
        <f t="shared" si="32"/>
        <v>28350.140000000003</v>
      </c>
      <c r="S220" s="4">
        <v>14944.59</v>
      </c>
      <c r="T220" s="4">
        <v>0</v>
      </c>
      <c r="U220" s="4">
        <f t="shared" si="33"/>
        <v>10674.960000000001</v>
      </c>
      <c r="V220" s="4">
        <f t="shared" si="34"/>
        <v>10674.960000000001</v>
      </c>
      <c r="W220" s="4">
        <f t="shared" si="35"/>
        <v>0</v>
      </c>
      <c r="X220" s="4">
        <f t="shared" si="36"/>
        <v>8567.6550000000007</v>
      </c>
      <c r="Y220" s="4">
        <f t="shared" si="37"/>
        <v>0</v>
      </c>
      <c r="Z220" s="4">
        <f t="shared" si="38"/>
        <v>28350.140000000003</v>
      </c>
      <c r="AA220" s="4">
        <f t="shared" si="39"/>
        <v>0</v>
      </c>
    </row>
    <row r="221" spans="1:27" x14ac:dyDescent="0.25">
      <c r="A221" t="s">
        <v>191</v>
      </c>
      <c r="B221" t="s">
        <v>210</v>
      </c>
      <c r="C221">
        <v>40303</v>
      </c>
      <c r="D221" t="s">
        <v>625</v>
      </c>
      <c r="E221" t="str">
        <f>VLOOKUP(C221,'Natural Accounts'!$A$3:$D$250,2,FALSE)</f>
        <v xml:space="preserve">Financial Aid Graduate </v>
      </c>
      <c r="F221" t="str">
        <f t="shared" si="30"/>
        <v xml:space="preserve">40303 Financial Aid Graduate </v>
      </c>
      <c r="G221" t="s">
        <v>0</v>
      </c>
      <c r="H221" t="s">
        <v>38</v>
      </c>
      <c r="I221" s="4">
        <v>3019.58</v>
      </c>
      <c r="J221" s="4">
        <v>0</v>
      </c>
      <c r="K221" s="4">
        <v>5156.7299999999996</v>
      </c>
      <c r="L221" s="4">
        <v>1750</v>
      </c>
      <c r="M221" s="4">
        <f t="shared" si="31"/>
        <v>9926.31</v>
      </c>
      <c r="N221" s="4">
        <v>4133.79</v>
      </c>
      <c r="O221" s="4">
        <v>0</v>
      </c>
      <c r="P221" s="4">
        <v>4299.79</v>
      </c>
      <c r="Q221" s="4">
        <v>0</v>
      </c>
      <c r="R221" s="4">
        <f t="shared" si="32"/>
        <v>8433.58</v>
      </c>
      <c r="S221" s="4">
        <v>0</v>
      </c>
      <c r="T221" s="4">
        <v>0</v>
      </c>
      <c r="U221" s="4">
        <f t="shared" si="33"/>
        <v>2384.4566666666665</v>
      </c>
      <c r="V221" s="4">
        <f t="shared" si="34"/>
        <v>2384.4566666666665</v>
      </c>
      <c r="W221" s="4">
        <f t="shared" si="35"/>
        <v>0</v>
      </c>
      <c r="X221" s="4">
        <f t="shared" si="36"/>
        <v>4728.26</v>
      </c>
      <c r="Y221" s="4">
        <f t="shared" si="37"/>
        <v>875</v>
      </c>
      <c r="Z221" s="4">
        <f t="shared" si="38"/>
        <v>8433.58</v>
      </c>
      <c r="AA221" s="4">
        <f t="shared" si="39"/>
        <v>0</v>
      </c>
    </row>
    <row r="222" spans="1:27" x14ac:dyDescent="0.25">
      <c r="A222" t="s">
        <v>191</v>
      </c>
      <c r="B222" t="s">
        <v>210</v>
      </c>
      <c r="C222">
        <v>40303</v>
      </c>
      <c r="D222" t="s">
        <v>625</v>
      </c>
      <c r="E222" t="str">
        <f>VLOOKUP(C222,'Natural Accounts'!$A$3:$D$250,2,FALSE)</f>
        <v xml:space="preserve">Financial Aid Graduate </v>
      </c>
      <c r="F222" t="str">
        <f t="shared" si="30"/>
        <v xml:space="preserve">40303 Financial Aid Graduate </v>
      </c>
      <c r="G222" t="s">
        <v>0</v>
      </c>
      <c r="H222" t="s">
        <v>84</v>
      </c>
      <c r="I222" s="4">
        <v>3752.73</v>
      </c>
      <c r="J222" s="4">
        <v>0</v>
      </c>
      <c r="K222" s="4">
        <v>2957.73</v>
      </c>
      <c r="L222" s="4">
        <v>0</v>
      </c>
      <c r="M222" s="4">
        <f t="shared" si="31"/>
        <v>6710.46</v>
      </c>
      <c r="N222" s="4">
        <v>4263.79</v>
      </c>
      <c r="O222" s="4">
        <v>0</v>
      </c>
      <c r="P222" s="4">
        <v>4296.79</v>
      </c>
      <c r="Q222" s="4">
        <v>0</v>
      </c>
      <c r="R222" s="4">
        <f t="shared" si="32"/>
        <v>8560.58</v>
      </c>
      <c r="S222" s="4">
        <v>8412.59</v>
      </c>
      <c r="T222" s="4">
        <v>514.35</v>
      </c>
      <c r="U222" s="4">
        <f t="shared" si="33"/>
        <v>5476.37</v>
      </c>
      <c r="V222" s="4">
        <f t="shared" si="34"/>
        <v>5476.37</v>
      </c>
      <c r="W222" s="4">
        <f t="shared" si="35"/>
        <v>0</v>
      </c>
      <c r="X222" s="4">
        <f t="shared" si="36"/>
        <v>3627.26</v>
      </c>
      <c r="Y222" s="4">
        <f t="shared" si="37"/>
        <v>0</v>
      </c>
      <c r="Z222" s="4">
        <f t="shared" si="38"/>
        <v>8560.58</v>
      </c>
      <c r="AA222" s="4">
        <f t="shared" si="39"/>
        <v>0</v>
      </c>
    </row>
    <row r="223" spans="1:27" x14ac:dyDescent="0.25">
      <c r="A223" t="s">
        <v>191</v>
      </c>
      <c r="B223" t="s">
        <v>210</v>
      </c>
      <c r="C223">
        <v>40303</v>
      </c>
      <c r="D223" t="s">
        <v>625</v>
      </c>
      <c r="E223" t="str">
        <f>VLOOKUP(C223,'Natural Accounts'!$A$3:$D$250,2,FALSE)</f>
        <v xml:space="preserve">Financial Aid Graduate </v>
      </c>
      <c r="F223" t="str">
        <f t="shared" si="30"/>
        <v xml:space="preserve">40303 Financial Aid Graduate </v>
      </c>
      <c r="G223" t="s">
        <v>0</v>
      </c>
      <c r="H223" t="s">
        <v>39</v>
      </c>
      <c r="I223" s="4">
        <v>0</v>
      </c>
      <c r="J223" s="4">
        <v>0</v>
      </c>
      <c r="K223" s="4">
        <v>0</v>
      </c>
      <c r="L223" s="4">
        <v>0</v>
      </c>
      <c r="M223" s="4">
        <f t="shared" si="31"/>
        <v>0</v>
      </c>
      <c r="N223" s="4">
        <v>4173.49</v>
      </c>
      <c r="O223" s="4">
        <v>0</v>
      </c>
      <c r="P223" s="4">
        <v>4519.79</v>
      </c>
      <c r="Q223" s="4">
        <v>715.19</v>
      </c>
      <c r="R223" s="4">
        <f t="shared" si="32"/>
        <v>9408.4699999999993</v>
      </c>
      <c r="S223" s="4">
        <v>0</v>
      </c>
      <c r="T223" s="4">
        <v>0</v>
      </c>
      <c r="U223" s="4">
        <f t="shared" si="33"/>
        <v>1391.1633333333332</v>
      </c>
      <c r="V223" s="4">
        <f t="shared" si="34"/>
        <v>1391.1633333333332</v>
      </c>
      <c r="W223" s="4">
        <f t="shared" si="35"/>
        <v>0</v>
      </c>
      <c r="X223" s="4">
        <f t="shared" si="36"/>
        <v>2259.895</v>
      </c>
      <c r="Y223" s="4">
        <f t="shared" si="37"/>
        <v>357.59500000000003</v>
      </c>
      <c r="Z223" s="4">
        <f t="shared" si="38"/>
        <v>9408.4699999999993</v>
      </c>
      <c r="AA223" s="4">
        <f t="shared" si="39"/>
        <v>0</v>
      </c>
    </row>
    <row r="224" spans="1:27" x14ac:dyDescent="0.25">
      <c r="A224" t="s">
        <v>191</v>
      </c>
      <c r="B224" t="s">
        <v>210</v>
      </c>
      <c r="C224">
        <v>40303</v>
      </c>
      <c r="D224" t="s">
        <v>625</v>
      </c>
      <c r="E224" t="str">
        <f>VLOOKUP(C224,'Natural Accounts'!$A$3:$D$250,2,FALSE)</f>
        <v xml:space="preserve">Financial Aid Graduate </v>
      </c>
      <c r="F224" t="str">
        <f t="shared" si="30"/>
        <v xml:space="preserve">40303 Financial Aid Graduate </v>
      </c>
      <c r="G224" t="s">
        <v>0</v>
      </c>
      <c r="H224" t="s">
        <v>85</v>
      </c>
      <c r="I224" s="4">
        <v>0</v>
      </c>
      <c r="J224" s="4">
        <v>0</v>
      </c>
      <c r="K224" s="4">
        <v>0</v>
      </c>
      <c r="L224" s="4">
        <v>0</v>
      </c>
      <c r="M224" s="4">
        <f t="shared" si="31"/>
        <v>0</v>
      </c>
      <c r="N224" s="4">
        <v>5790.79</v>
      </c>
      <c r="O224" s="4">
        <v>475.21</v>
      </c>
      <c r="P224" s="4">
        <v>6474</v>
      </c>
      <c r="Q224" s="4">
        <v>0</v>
      </c>
      <c r="R224" s="4">
        <f t="shared" si="32"/>
        <v>12740</v>
      </c>
      <c r="S224" s="4">
        <v>0</v>
      </c>
      <c r="T224" s="4">
        <v>0</v>
      </c>
      <c r="U224" s="4">
        <f t="shared" si="33"/>
        <v>1930.2633333333333</v>
      </c>
      <c r="V224" s="4">
        <f t="shared" si="34"/>
        <v>1930.2633333333333</v>
      </c>
      <c r="W224" s="4">
        <f t="shared" si="35"/>
        <v>237.60499999999999</v>
      </c>
      <c r="X224" s="4">
        <f t="shared" si="36"/>
        <v>3237</v>
      </c>
      <c r="Y224" s="4">
        <f t="shared" si="37"/>
        <v>0</v>
      </c>
      <c r="Z224" s="4">
        <f t="shared" si="38"/>
        <v>12740</v>
      </c>
      <c r="AA224" s="4">
        <f t="shared" si="39"/>
        <v>0</v>
      </c>
    </row>
    <row r="225" spans="1:27" x14ac:dyDescent="0.25">
      <c r="A225" t="s">
        <v>191</v>
      </c>
      <c r="B225" t="s">
        <v>210</v>
      </c>
      <c r="C225">
        <v>40303</v>
      </c>
      <c r="D225" t="s">
        <v>625</v>
      </c>
      <c r="E225" t="str">
        <f>VLOOKUP(C225,'Natural Accounts'!$A$3:$D$250,2,FALSE)</f>
        <v xml:space="preserve">Financial Aid Graduate </v>
      </c>
      <c r="F225" t="str">
        <f t="shared" si="30"/>
        <v xml:space="preserve">40303 Financial Aid Graduate </v>
      </c>
      <c r="G225" t="s">
        <v>0</v>
      </c>
      <c r="H225" t="s">
        <v>40</v>
      </c>
      <c r="I225" s="4">
        <v>6205.98</v>
      </c>
      <c r="J225" s="4">
        <v>4456.57</v>
      </c>
      <c r="K225" s="4">
        <v>5800.98</v>
      </c>
      <c r="L225" s="4">
        <v>7289</v>
      </c>
      <c r="M225" s="4">
        <f t="shared" si="31"/>
        <v>23752.53</v>
      </c>
      <c r="N225" s="4">
        <v>3241.22</v>
      </c>
      <c r="O225" s="4">
        <v>3240</v>
      </c>
      <c r="P225" s="4">
        <v>3822.2400000000007</v>
      </c>
      <c r="Q225" s="4">
        <v>3193.22</v>
      </c>
      <c r="R225" s="4">
        <f t="shared" si="32"/>
        <v>13496.679999999998</v>
      </c>
      <c r="S225" s="4">
        <v>486</v>
      </c>
      <c r="T225" s="4">
        <v>0</v>
      </c>
      <c r="U225" s="4">
        <f t="shared" si="33"/>
        <v>3311.0666666666662</v>
      </c>
      <c r="V225" s="4">
        <f t="shared" si="34"/>
        <v>3311.0666666666662</v>
      </c>
      <c r="W225" s="4">
        <f t="shared" si="35"/>
        <v>3848.2849999999999</v>
      </c>
      <c r="X225" s="4">
        <f t="shared" si="36"/>
        <v>4811.6100000000006</v>
      </c>
      <c r="Y225" s="4">
        <f t="shared" si="37"/>
        <v>5241.1099999999997</v>
      </c>
      <c r="Z225" s="4">
        <f t="shared" si="38"/>
        <v>13496.679999999998</v>
      </c>
      <c r="AA225" s="4">
        <f t="shared" si="39"/>
        <v>0</v>
      </c>
    </row>
    <row r="226" spans="1:27" x14ac:dyDescent="0.25">
      <c r="A226" t="s">
        <v>191</v>
      </c>
      <c r="B226" t="s">
        <v>210</v>
      </c>
      <c r="C226">
        <v>40303</v>
      </c>
      <c r="D226" t="s">
        <v>625</v>
      </c>
      <c r="E226" t="str">
        <f>VLOOKUP(C226,'Natural Accounts'!$A$3:$D$250,2,FALSE)</f>
        <v xml:space="preserve">Financial Aid Graduate </v>
      </c>
      <c r="F226" t="str">
        <f t="shared" si="30"/>
        <v xml:space="preserve">40303 Financial Aid Graduate </v>
      </c>
      <c r="G226" t="s">
        <v>0</v>
      </c>
      <c r="H226" t="s">
        <v>41</v>
      </c>
      <c r="I226" s="4">
        <v>5792.67</v>
      </c>
      <c r="J226" s="4">
        <v>0</v>
      </c>
      <c r="K226" s="4">
        <v>1920.6</v>
      </c>
      <c r="L226" s="4">
        <v>12900.09</v>
      </c>
      <c r="M226" s="4">
        <f t="shared" si="31"/>
        <v>20613.36</v>
      </c>
      <c r="N226" s="4">
        <v>8675</v>
      </c>
      <c r="O226" s="4">
        <v>0</v>
      </c>
      <c r="P226" s="4">
        <v>3875.79</v>
      </c>
      <c r="Q226" s="4">
        <v>10103.640000000001</v>
      </c>
      <c r="R226" s="4">
        <f t="shared" si="32"/>
        <v>22654.43</v>
      </c>
      <c r="S226" s="4">
        <v>7308.4699999999993</v>
      </c>
      <c r="T226" s="4">
        <v>4415.47</v>
      </c>
      <c r="U226" s="4">
        <f t="shared" si="33"/>
        <v>7258.7133333333331</v>
      </c>
      <c r="V226" s="4">
        <f t="shared" si="34"/>
        <v>7258.7133333333331</v>
      </c>
      <c r="W226" s="4">
        <f t="shared" si="35"/>
        <v>0</v>
      </c>
      <c r="X226" s="4">
        <f t="shared" si="36"/>
        <v>2898.1949999999997</v>
      </c>
      <c r="Y226" s="4">
        <f t="shared" si="37"/>
        <v>11501.865000000002</v>
      </c>
      <c r="Z226" s="4">
        <f t="shared" si="38"/>
        <v>22654.43</v>
      </c>
      <c r="AA226" s="4">
        <f t="shared" si="39"/>
        <v>0</v>
      </c>
    </row>
    <row r="227" spans="1:27" x14ac:dyDescent="0.25">
      <c r="A227" t="s">
        <v>191</v>
      </c>
      <c r="B227" t="s">
        <v>210</v>
      </c>
      <c r="C227">
        <v>40303</v>
      </c>
      <c r="D227" t="s">
        <v>625</v>
      </c>
      <c r="E227" t="str">
        <f>VLOOKUP(C227,'Natural Accounts'!$A$3:$D$250,2,FALSE)</f>
        <v xml:space="preserve">Financial Aid Graduate </v>
      </c>
      <c r="F227" t="str">
        <f t="shared" si="30"/>
        <v xml:space="preserve">40303 Financial Aid Graduate </v>
      </c>
      <c r="G227" t="s">
        <v>0</v>
      </c>
      <c r="H227" t="s">
        <v>86</v>
      </c>
      <c r="I227" s="4">
        <v>0</v>
      </c>
      <c r="J227" s="4">
        <v>3851.43</v>
      </c>
      <c r="K227" s="4">
        <v>4190.7299999999996</v>
      </c>
      <c r="L227" s="4">
        <v>0</v>
      </c>
      <c r="M227" s="4">
        <f t="shared" si="31"/>
        <v>8042.16</v>
      </c>
      <c r="N227" s="4">
        <v>4108.79</v>
      </c>
      <c r="O227" s="4">
        <v>9</v>
      </c>
      <c r="P227" s="4">
        <v>3726.49</v>
      </c>
      <c r="Q227" s="4">
        <v>0</v>
      </c>
      <c r="R227" s="4">
        <f t="shared" si="32"/>
        <v>7844.28</v>
      </c>
      <c r="S227" s="4">
        <v>0</v>
      </c>
      <c r="T227" s="4">
        <v>0</v>
      </c>
      <c r="U227" s="4">
        <f t="shared" si="33"/>
        <v>1369.5966666666666</v>
      </c>
      <c r="V227" s="4">
        <f t="shared" si="34"/>
        <v>1369.5966666666666</v>
      </c>
      <c r="W227" s="4">
        <f t="shared" si="35"/>
        <v>1930.2149999999999</v>
      </c>
      <c r="X227" s="4">
        <f t="shared" si="36"/>
        <v>3958.6099999999997</v>
      </c>
      <c r="Y227" s="4">
        <f t="shared" si="37"/>
        <v>0</v>
      </c>
      <c r="Z227" s="4">
        <f t="shared" si="38"/>
        <v>7844.28</v>
      </c>
      <c r="AA227" s="4">
        <f t="shared" si="39"/>
        <v>0</v>
      </c>
    </row>
    <row r="228" spans="1:27" x14ac:dyDescent="0.25">
      <c r="A228" t="s">
        <v>191</v>
      </c>
      <c r="B228" t="s">
        <v>210</v>
      </c>
      <c r="C228">
        <v>40303</v>
      </c>
      <c r="D228" t="s">
        <v>625</v>
      </c>
      <c r="E228" t="str">
        <f>VLOOKUP(C228,'Natural Accounts'!$A$3:$D$250,2,FALSE)</f>
        <v xml:space="preserve">Financial Aid Graduate </v>
      </c>
      <c r="F228" t="str">
        <f t="shared" si="30"/>
        <v xml:space="preserve">40303 Financial Aid Graduate </v>
      </c>
      <c r="G228" t="s">
        <v>0</v>
      </c>
      <c r="H228" t="s">
        <v>1453</v>
      </c>
      <c r="I228" s="4">
        <v>7001.16</v>
      </c>
      <c r="J228" s="4">
        <v>0</v>
      </c>
      <c r="K228" s="4">
        <v>7108.2599999999993</v>
      </c>
      <c r="L228" s="4">
        <v>0</v>
      </c>
      <c r="M228" s="4">
        <f t="shared" si="31"/>
        <v>14109.419999999998</v>
      </c>
      <c r="N228" s="4">
        <v>0</v>
      </c>
      <c r="O228" s="4">
        <v>0</v>
      </c>
      <c r="P228" s="4">
        <v>0</v>
      </c>
      <c r="Q228" s="4">
        <v>0</v>
      </c>
      <c r="R228" s="4">
        <f t="shared" si="32"/>
        <v>0</v>
      </c>
      <c r="S228" s="4">
        <v>0</v>
      </c>
      <c r="T228" s="4">
        <v>0</v>
      </c>
      <c r="U228" s="4">
        <f t="shared" si="33"/>
        <v>2333.7199999999998</v>
      </c>
      <c r="V228" s="4">
        <f t="shared" si="34"/>
        <v>2333.7199999999998</v>
      </c>
      <c r="W228" s="4">
        <f t="shared" si="35"/>
        <v>0</v>
      </c>
      <c r="X228" s="4">
        <f t="shared" si="36"/>
        <v>3554.1299999999997</v>
      </c>
      <c r="Y228" s="4">
        <f t="shared" si="37"/>
        <v>0</v>
      </c>
      <c r="Z228" s="4">
        <f t="shared" si="38"/>
        <v>0</v>
      </c>
      <c r="AA228" s="4">
        <f t="shared" si="39"/>
        <v>0</v>
      </c>
    </row>
    <row r="229" spans="1:27" x14ac:dyDescent="0.25">
      <c r="A229" t="s">
        <v>191</v>
      </c>
      <c r="B229" t="s">
        <v>210</v>
      </c>
      <c r="C229">
        <v>40303</v>
      </c>
      <c r="D229" t="s">
        <v>625</v>
      </c>
      <c r="E229" t="str">
        <f>VLOOKUP(C229,'Natural Accounts'!$A$3:$D$250,2,FALSE)</f>
        <v xml:space="preserve">Financial Aid Graduate </v>
      </c>
      <c r="F229" t="str">
        <f t="shared" si="30"/>
        <v xml:space="preserve">40303 Financial Aid Graduate </v>
      </c>
      <c r="G229" t="s">
        <v>0</v>
      </c>
      <c r="H229" t="s">
        <v>87</v>
      </c>
      <c r="I229" s="4">
        <v>3851.43</v>
      </c>
      <c r="J229" s="4">
        <v>0</v>
      </c>
      <c r="K229" s="4">
        <v>2937.6800000000012</v>
      </c>
      <c r="L229" s="4">
        <v>0</v>
      </c>
      <c r="M229" s="4">
        <f t="shared" si="31"/>
        <v>6789.1100000000006</v>
      </c>
      <c r="N229" s="4">
        <v>0</v>
      </c>
      <c r="O229" s="4">
        <v>0</v>
      </c>
      <c r="P229" s="4">
        <v>0</v>
      </c>
      <c r="Q229" s="4">
        <v>0</v>
      </c>
      <c r="R229" s="4">
        <f t="shared" si="32"/>
        <v>0</v>
      </c>
      <c r="S229" s="4">
        <v>4580.17</v>
      </c>
      <c r="T229" s="4">
        <v>0</v>
      </c>
      <c r="U229" s="4">
        <f t="shared" si="33"/>
        <v>2810.5333333333333</v>
      </c>
      <c r="V229" s="4">
        <f t="shared" si="34"/>
        <v>2810.5333333333333</v>
      </c>
      <c r="W229" s="4">
        <f t="shared" si="35"/>
        <v>0</v>
      </c>
      <c r="X229" s="4">
        <f t="shared" si="36"/>
        <v>1468.8400000000006</v>
      </c>
      <c r="Y229" s="4">
        <f t="shared" si="37"/>
        <v>0</v>
      </c>
      <c r="Z229" s="4">
        <f t="shared" si="38"/>
        <v>0</v>
      </c>
      <c r="AA229" s="4">
        <f t="shared" si="39"/>
        <v>0</v>
      </c>
    </row>
    <row r="230" spans="1:27" x14ac:dyDescent="0.25">
      <c r="A230" t="s">
        <v>191</v>
      </c>
      <c r="B230" t="s">
        <v>210</v>
      </c>
      <c r="C230">
        <v>40303</v>
      </c>
      <c r="D230" t="s">
        <v>625</v>
      </c>
      <c r="E230" t="str">
        <f>VLOOKUP(C230,'Natural Accounts'!$A$3:$D$250,2,FALSE)</f>
        <v xml:space="preserve">Financial Aid Graduate </v>
      </c>
      <c r="F230" t="str">
        <f t="shared" si="30"/>
        <v xml:space="preserve">40303 Financial Aid Graduate </v>
      </c>
      <c r="G230" t="s">
        <v>0</v>
      </c>
      <c r="H230" t="s">
        <v>88</v>
      </c>
      <c r="I230" s="4">
        <v>20372.939999999999</v>
      </c>
      <c r="J230" s="4">
        <v>-625</v>
      </c>
      <c r="K230" s="4">
        <v>19659.939999999999</v>
      </c>
      <c r="L230" s="4">
        <v>431.73</v>
      </c>
      <c r="M230" s="4">
        <f t="shared" si="31"/>
        <v>39839.61</v>
      </c>
      <c r="N230" s="4">
        <v>3468.27</v>
      </c>
      <c r="O230" s="4">
        <v>0</v>
      </c>
      <c r="P230" s="4">
        <v>0</v>
      </c>
      <c r="Q230" s="4">
        <v>0</v>
      </c>
      <c r="R230" s="4">
        <f t="shared" si="32"/>
        <v>3468.27</v>
      </c>
      <c r="S230" s="4">
        <v>0</v>
      </c>
      <c r="T230" s="4">
        <v>0</v>
      </c>
      <c r="U230" s="4">
        <f t="shared" si="33"/>
        <v>7947.07</v>
      </c>
      <c r="V230" s="4">
        <f t="shared" si="34"/>
        <v>7947.07</v>
      </c>
      <c r="W230" s="4">
        <f t="shared" si="35"/>
        <v>-312.5</v>
      </c>
      <c r="X230" s="4">
        <f t="shared" si="36"/>
        <v>9829.9699999999993</v>
      </c>
      <c r="Y230" s="4">
        <f t="shared" si="37"/>
        <v>215.86500000000001</v>
      </c>
      <c r="Z230" s="4">
        <f t="shared" si="38"/>
        <v>3468.27</v>
      </c>
      <c r="AA230" s="4">
        <f t="shared" si="39"/>
        <v>0</v>
      </c>
    </row>
    <row r="231" spans="1:27" x14ac:dyDescent="0.25">
      <c r="A231" t="s">
        <v>191</v>
      </c>
      <c r="B231" t="s">
        <v>210</v>
      </c>
      <c r="C231">
        <v>40303</v>
      </c>
      <c r="D231" t="s">
        <v>625</v>
      </c>
      <c r="E231" t="str">
        <f>VLOOKUP(C231,'Natural Accounts'!$A$3:$D$250,2,FALSE)</f>
        <v xml:space="preserve">Financial Aid Graduate </v>
      </c>
      <c r="F231" t="str">
        <f t="shared" si="30"/>
        <v xml:space="preserve">40303 Financial Aid Graduate </v>
      </c>
      <c r="G231" t="s">
        <v>0</v>
      </c>
      <c r="H231" t="s">
        <v>1451</v>
      </c>
      <c r="I231" s="4">
        <v>9007.51</v>
      </c>
      <c r="J231" s="4">
        <v>0</v>
      </c>
      <c r="K231" s="4">
        <v>4190.7299999999996</v>
      </c>
      <c r="L231" s="4">
        <v>0</v>
      </c>
      <c r="M231" s="4">
        <f t="shared" si="31"/>
        <v>13198.24</v>
      </c>
      <c r="N231" s="4">
        <v>0</v>
      </c>
      <c r="O231" s="4">
        <v>0</v>
      </c>
      <c r="P231" s="4">
        <v>0</v>
      </c>
      <c r="Q231" s="4">
        <v>0</v>
      </c>
      <c r="R231" s="4">
        <f t="shared" si="32"/>
        <v>0</v>
      </c>
      <c r="S231" s="4">
        <v>0</v>
      </c>
      <c r="T231" s="4">
        <v>0</v>
      </c>
      <c r="U231" s="4">
        <f t="shared" si="33"/>
        <v>3002.5033333333336</v>
      </c>
      <c r="V231" s="4">
        <f t="shared" si="34"/>
        <v>3002.5033333333336</v>
      </c>
      <c r="W231" s="4">
        <f t="shared" si="35"/>
        <v>0</v>
      </c>
      <c r="X231" s="4">
        <f t="shared" si="36"/>
        <v>2095.3649999999998</v>
      </c>
      <c r="Y231" s="4">
        <f t="shared" si="37"/>
        <v>0</v>
      </c>
      <c r="Z231" s="4">
        <f t="shared" si="38"/>
        <v>0</v>
      </c>
      <c r="AA231" s="4">
        <f t="shared" si="39"/>
        <v>0</v>
      </c>
    </row>
    <row r="232" spans="1:27" x14ac:dyDescent="0.25">
      <c r="A232" t="s">
        <v>191</v>
      </c>
      <c r="B232" t="s">
        <v>210</v>
      </c>
      <c r="C232">
        <v>40303</v>
      </c>
      <c r="D232" t="s">
        <v>625</v>
      </c>
      <c r="E232" t="str">
        <f>VLOOKUP(C232,'Natural Accounts'!$A$3:$D$250,2,FALSE)</f>
        <v xml:space="preserve">Financial Aid Graduate </v>
      </c>
      <c r="F232" t="str">
        <f t="shared" si="30"/>
        <v xml:space="preserve">40303 Financial Aid Graduate </v>
      </c>
      <c r="G232" t="s">
        <v>0</v>
      </c>
      <c r="H232" t="s">
        <v>42</v>
      </c>
      <c r="I232" s="4">
        <v>1500</v>
      </c>
      <c r="J232" s="4">
        <v>1700</v>
      </c>
      <c r="K232" s="4">
        <v>0</v>
      </c>
      <c r="L232" s="4">
        <v>1000</v>
      </c>
      <c r="M232" s="4">
        <f t="shared" si="31"/>
        <v>4200</v>
      </c>
      <c r="N232" s="4">
        <v>0</v>
      </c>
      <c r="O232" s="4">
        <v>0</v>
      </c>
      <c r="P232" s="4">
        <v>0</v>
      </c>
      <c r="Q232" s="4">
        <v>0</v>
      </c>
      <c r="R232" s="4">
        <f t="shared" si="32"/>
        <v>0</v>
      </c>
      <c r="S232" s="4">
        <v>0</v>
      </c>
      <c r="T232" s="4">
        <v>0</v>
      </c>
      <c r="U232" s="4">
        <f t="shared" si="33"/>
        <v>500</v>
      </c>
      <c r="V232" s="4">
        <f t="shared" si="34"/>
        <v>500</v>
      </c>
      <c r="W232" s="4">
        <f t="shared" si="35"/>
        <v>850</v>
      </c>
      <c r="X232" s="4">
        <f t="shared" si="36"/>
        <v>0</v>
      </c>
      <c r="Y232" s="4">
        <f t="shared" si="37"/>
        <v>500</v>
      </c>
      <c r="Z232" s="4">
        <f t="shared" si="38"/>
        <v>0</v>
      </c>
      <c r="AA232" s="4">
        <f t="shared" si="39"/>
        <v>0</v>
      </c>
    </row>
    <row r="233" spans="1:27" x14ac:dyDescent="0.25">
      <c r="A233" t="s">
        <v>191</v>
      </c>
      <c r="B233" t="s">
        <v>210</v>
      </c>
      <c r="C233">
        <v>40303</v>
      </c>
      <c r="D233" t="s">
        <v>625</v>
      </c>
      <c r="E233" t="str">
        <f>VLOOKUP(C233,'Natural Accounts'!$A$3:$D$250,2,FALSE)</f>
        <v xml:space="preserve">Financial Aid Graduate </v>
      </c>
      <c r="F233" t="str">
        <f t="shared" si="30"/>
        <v xml:space="preserve">40303 Financial Aid Graduate </v>
      </c>
      <c r="G233" t="s">
        <v>0</v>
      </c>
      <c r="H233" t="s">
        <v>43</v>
      </c>
      <c r="I233" s="4">
        <v>1857.45</v>
      </c>
      <c r="J233" s="4">
        <v>0</v>
      </c>
      <c r="K233" s="4">
        <v>3094.58</v>
      </c>
      <c r="L233" s="4">
        <v>0</v>
      </c>
      <c r="M233" s="4">
        <f t="shared" si="31"/>
        <v>4952.03</v>
      </c>
      <c r="N233" s="4">
        <v>3855.79</v>
      </c>
      <c r="O233" s="4">
        <v>20</v>
      </c>
      <c r="P233" s="4">
        <v>0</v>
      </c>
      <c r="Q233" s="4">
        <v>0</v>
      </c>
      <c r="R233" s="4">
        <f t="shared" si="32"/>
        <v>3875.79</v>
      </c>
      <c r="S233" s="4">
        <v>0</v>
      </c>
      <c r="T233" s="4">
        <v>0</v>
      </c>
      <c r="U233" s="4">
        <f t="shared" si="33"/>
        <v>1904.4133333333332</v>
      </c>
      <c r="V233" s="4">
        <f t="shared" si="34"/>
        <v>1904.4133333333332</v>
      </c>
      <c r="W233" s="4">
        <f t="shared" si="35"/>
        <v>10</v>
      </c>
      <c r="X233" s="4">
        <f t="shared" si="36"/>
        <v>1547.29</v>
      </c>
      <c r="Y233" s="4">
        <f t="shared" si="37"/>
        <v>0</v>
      </c>
      <c r="Z233" s="4">
        <f t="shared" si="38"/>
        <v>3875.79</v>
      </c>
      <c r="AA233" s="4">
        <f t="shared" si="39"/>
        <v>0</v>
      </c>
    </row>
    <row r="234" spans="1:27" x14ac:dyDescent="0.25">
      <c r="A234" t="s">
        <v>191</v>
      </c>
      <c r="B234" t="s">
        <v>210</v>
      </c>
      <c r="C234">
        <v>40303</v>
      </c>
      <c r="D234" t="s">
        <v>625</v>
      </c>
      <c r="E234" t="str">
        <f>VLOOKUP(C234,'Natural Accounts'!$A$3:$D$250,2,FALSE)</f>
        <v xml:space="preserve">Financial Aid Graduate </v>
      </c>
      <c r="F234" t="str">
        <f t="shared" si="30"/>
        <v xml:space="preserve">40303 Financial Aid Graduate </v>
      </c>
      <c r="G234" t="s">
        <v>0</v>
      </c>
      <c r="H234" t="s">
        <v>44</v>
      </c>
      <c r="I234" s="4">
        <v>21797.73</v>
      </c>
      <c r="J234" s="4">
        <v>1920</v>
      </c>
      <c r="K234" s="4">
        <v>22750.379999999997</v>
      </c>
      <c r="L234" s="4">
        <v>75</v>
      </c>
      <c r="M234" s="4">
        <f t="shared" si="31"/>
        <v>46543.11</v>
      </c>
      <c r="N234" s="4">
        <v>15275.29</v>
      </c>
      <c r="O234" s="4">
        <v>7302.7</v>
      </c>
      <c r="P234" s="4">
        <v>-1368</v>
      </c>
      <c r="Q234" s="4">
        <v>9932</v>
      </c>
      <c r="R234" s="4">
        <f t="shared" si="32"/>
        <v>31141.99</v>
      </c>
      <c r="S234" s="4">
        <v>28562.11</v>
      </c>
      <c r="T234" s="4">
        <v>4925.7</v>
      </c>
      <c r="U234" s="4">
        <f t="shared" si="33"/>
        <v>21878.376666666667</v>
      </c>
      <c r="V234" s="4">
        <f t="shared" si="34"/>
        <v>21878.376666666667</v>
      </c>
      <c r="W234" s="4">
        <f t="shared" si="35"/>
        <v>4611.3500000000004</v>
      </c>
      <c r="X234" s="4">
        <f t="shared" si="36"/>
        <v>10691.189999999999</v>
      </c>
      <c r="Y234" s="4">
        <f t="shared" si="37"/>
        <v>5003.5</v>
      </c>
      <c r="Z234" s="4">
        <f t="shared" si="38"/>
        <v>31141.99</v>
      </c>
      <c r="AA234" s="4">
        <f t="shared" si="39"/>
        <v>0</v>
      </c>
    </row>
    <row r="235" spans="1:27" x14ac:dyDescent="0.25">
      <c r="A235" t="s">
        <v>191</v>
      </c>
      <c r="B235" t="s">
        <v>210</v>
      </c>
      <c r="C235">
        <v>40303</v>
      </c>
      <c r="D235" t="s">
        <v>625</v>
      </c>
      <c r="E235" t="str">
        <f>VLOOKUP(C235,'Natural Accounts'!$A$3:$D$250,2,FALSE)</f>
        <v xml:space="preserve">Financial Aid Graduate </v>
      </c>
      <c r="F235" t="str">
        <f t="shared" si="30"/>
        <v xml:space="preserve">40303 Financial Aid Graduate </v>
      </c>
      <c r="G235" t="s">
        <v>0</v>
      </c>
      <c r="H235" t="s">
        <v>45</v>
      </c>
      <c r="I235" s="4">
        <v>0</v>
      </c>
      <c r="J235" s="4">
        <v>2250</v>
      </c>
      <c r="K235" s="4">
        <v>2250</v>
      </c>
      <c r="L235" s="4">
        <v>0</v>
      </c>
      <c r="M235" s="4">
        <f t="shared" si="31"/>
        <v>4500</v>
      </c>
      <c r="N235" s="4">
        <v>2364</v>
      </c>
      <c r="O235" s="4">
        <v>0</v>
      </c>
      <c r="P235" s="4">
        <v>2364</v>
      </c>
      <c r="Q235" s="4">
        <v>0</v>
      </c>
      <c r="R235" s="4">
        <f t="shared" si="32"/>
        <v>4728</v>
      </c>
      <c r="S235" s="4">
        <v>0</v>
      </c>
      <c r="T235" s="4">
        <v>0</v>
      </c>
      <c r="U235" s="4">
        <f t="shared" si="33"/>
        <v>788</v>
      </c>
      <c r="V235" s="4">
        <f t="shared" si="34"/>
        <v>788</v>
      </c>
      <c r="W235" s="4">
        <f t="shared" si="35"/>
        <v>1125</v>
      </c>
      <c r="X235" s="4">
        <f t="shared" si="36"/>
        <v>2307</v>
      </c>
      <c r="Y235" s="4">
        <f t="shared" si="37"/>
        <v>0</v>
      </c>
      <c r="Z235" s="4">
        <f t="shared" si="38"/>
        <v>4728</v>
      </c>
      <c r="AA235" s="4">
        <f t="shared" si="39"/>
        <v>0</v>
      </c>
    </row>
    <row r="236" spans="1:27" x14ac:dyDescent="0.25">
      <c r="A236" t="s">
        <v>191</v>
      </c>
      <c r="B236" t="s">
        <v>210</v>
      </c>
      <c r="C236">
        <v>40303</v>
      </c>
      <c r="D236" t="s">
        <v>625</v>
      </c>
      <c r="E236" t="str">
        <f>VLOOKUP(C236,'Natural Accounts'!$A$3:$D$250,2,FALSE)</f>
        <v xml:space="preserve">Financial Aid Graduate </v>
      </c>
      <c r="F236" t="str">
        <f t="shared" si="30"/>
        <v xml:space="preserve">40303 Financial Aid Graduate </v>
      </c>
      <c r="G236" t="s">
        <v>0</v>
      </c>
      <c r="H236" t="s">
        <v>46</v>
      </c>
      <c r="I236" s="4">
        <v>2986.73</v>
      </c>
      <c r="J236" s="4">
        <v>0</v>
      </c>
      <c r="K236" s="4">
        <v>2986.73</v>
      </c>
      <c r="L236" s="4">
        <v>0</v>
      </c>
      <c r="M236" s="4">
        <f t="shared" si="31"/>
        <v>5973.46</v>
      </c>
      <c r="N236" s="4">
        <v>2064.4</v>
      </c>
      <c r="O236" s="4">
        <v>0</v>
      </c>
      <c r="P236" s="4">
        <v>2952.3999999999996</v>
      </c>
      <c r="Q236" s="4">
        <v>0</v>
      </c>
      <c r="R236" s="4">
        <f t="shared" si="32"/>
        <v>5016.7999999999993</v>
      </c>
      <c r="S236" s="4">
        <v>2218.2399999999998</v>
      </c>
      <c r="T236" s="4">
        <v>0</v>
      </c>
      <c r="U236" s="4">
        <f t="shared" si="33"/>
        <v>2423.1233333333334</v>
      </c>
      <c r="V236" s="4">
        <f t="shared" si="34"/>
        <v>2423.1233333333334</v>
      </c>
      <c r="W236" s="4">
        <f t="shared" si="35"/>
        <v>0</v>
      </c>
      <c r="X236" s="4">
        <f t="shared" si="36"/>
        <v>2969.5649999999996</v>
      </c>
      <c r="Y236" s="4">
        <f t="shared" si="37"/>
        <v>0</v>
      </c>
      <c r="Z236" s="4">
        <f t="shared" si="38"/>
        <v>5016.7999999999993</v>
      </c>
      <c r="AA236" s="4">
        <f t="shared" si="39"/>
        <v>0</v>
      </c>
    </row>
    <row r="237" spans="1:27" x14ac:dyDescent="0.25">
      <c r="A237" t="s">
        <v>191</v>
      </c>
      <c r="B237" t="s">
        <v>210</v>
      </c>
      <c r="C237">
        <v>40303</v>
      </c>
      <c r="D237" t="s">
        <v>625</v>
      </c>
      <c r="E237" t="str">
        <f>VLOOKUP(C237,'Natural Accounts'!$A$3:$D$250,2,FALSE)</f>
        <v xml:space="preserve">Financial Aid Graduate </v>
      </c>
      <c r="F237" t="str">
        <f t="shared" si="30"/>
        <v xml:space="preserve">40303 Financial Aid Graduate </v>
      </c>
      <c r="G237" t="s">
        <v>0</v>
      </c>
      <c r="H237" t="s">
        <v>48</v>
      </c>
      <c r="I237" s="4">
        <v>0</v>
      </c>
      <c r="J237" s="4">
        <v>0</v>
      </c>
      <c r="K237" s="4">
        <v>0</v>
      </c>
      <c r="L237" s="4">
        <v>0</v>
      </c>
      <c r="M237" s="4">
        <f t="shared" si="31"/>
        <v>0</v>
      </c>
      <c r="N237" s="4">
        <v>988.65</v>
      </c>
      <c r="O237" s="4">
        <v>0</v>
      </c>
      <c r="P237" s="4">
        <v>3767.44</v>
      </c>
      <c r="Q237" s="4">
        <v>0</v>
      </c>
      <c r="R237" s="4">
        <f t="shared" si="32"/>
        <v>4756.09</v>
      </c>
      <c r="S237" s="4">
        <v>2372.1999999999998</v>
      </c>
      <c r="T237" s="4">
        <v>0</v>
      </c>
      <c r="U237" s="4">
        <f t="shared" si="33"/>
        <v>1120.2833333333333</v>
      </c>
      <c r="V237" s="4">
        <f t="shared" si="34"/>
        <v>1120.2833333333333</v>
      </c>
      <c r="W237" s="4">
        <f t="shared" si="35"/>
        <v>0</v>
      </c>
      <c r="X237" s="4">
        <f t="shared" si="36"/>
        <v>1883.72</v>
      </c>
      <c r="Y237" s="4">
        <f t="shared" si="37"/>
        <v>0</v>
      </c>
      <c r="Z237" s="4">
        <f t="shared" si="38"/>
        <v>4756.09</v>
      </c>
      <c r="AA237" s="4">
        <f t="shared" si="39"/>
        <v>0</v>
      </c>
    </row>
    <row r="238" spans="1:27" x14ac:dyDescent="0.25">
      <c r="A238" t="s">
        <v>191</v>
      </c>
      <c r="B238" t="s">
        <v>210</v>
      </c>
      <c r="C238">
        <v>40303</v>
      </c>
      <c r="D238" t="s">
        <v>625</v>
      </c>
      <c r="E238" t="str">
        <f>VLOOKUP(C238,'Natural Accounts'!$A$3:$D$250,2,FALSE)</f>
        <v xml:space="preserve">Financial Aid Graduate </v>
      </c>
      <c r="F238" t="str">
        <f t="shared" si="30"/>
        <v xml:space="preserve">40303 Financial Aid Graduate </v>
      </c>
      <c r="G238" t="s">
        <v>0</v>
      </c>
      <c r="H238" t="s">
        <v>49</v>
      </c>
      <c r="I238" s="4">
        <v>6769.4000000000005</v>
      </c>
      <c r="J238" s="4">
        <v>2287.41</v>
      </c>
      <c r="K238" s="4">
        <v>5757.62</v>
      </c>
      <c r="L238" s="4">
        <v>38.79</v>
      </c>
      <c r="M238" s="4">
        <f t="shared" si="31"/>
        <v>14853.220000000001</v>
      </c>
      <c r="N238" s="4">
        <v>2574</v>
      </c>
      <c r="O238" s="4">
        <v>0</v>
      </c>
      <c r="P238" s="4">
        <v>2574</v>
      </c>
      <c r="Q238" s="4">
        <v>0</v>
      </c>
      <c r="R238" s="4">
        <f t="shared" si="32"/>
        <v>5148</v>
      </c>
      <c r="S238" s="4">
        <v>888</v>
      </c>
      <c r="T238" s="4">
        <v>0</v>
      </c>
      <c r="U238" s="4">
        <f t="shared" si="33"/>
        <v>3410.4666666666672</v>
      </c>
      <c r="V238" s="4">
        <f t="shared" si="34"/>
        <v>3410.4666666666672</v>
      </c>
      <c r="W238" s="4">
        <f t="shared" si="35"/>
        <v>1143.7049999999999</v>
      </c>
      <c r="X238" s="4">
        <f t="shared" si="36"/>
        <v>4165.8099999999995</v>
      </c>
      <c r="Y238" s="4">
        <f t="shared" si="37"/>
        <v>19.395</v>
      </c>
      <c r="Z238" s="4">
        <f t="shared" si="38"/>
        <v>5148</v>
      </c>
      <c r="AA238" s="4">
        <f t="shared" si="39"/>
        <v>0</v>
      </c>
    </row>
    <row r="239" spans="1:27" x14ac:dyDescent="0.25">
      <c r="A239" t="s">
        <v>191</v>
      </c>
      <c r="B239" t="s">
        <v>210</v>
      </c>
      <c r="C239">
        <v>40303</v>
      </c>
      <c r="D239" t="s">
        <v>625</v>
      </c>
      <c r="E239" t="str">
        <f>VLOOKUP(C239,'Natural Accounts'!$A$3:$D$250,2,FALSE)</f>
        <v xml:space="preserve">Financial Aid Graduate </v>
      </c>
      <c r="F239" t="str">
        <f t="shared" si="30"/>
        <v xml:space="preserve">40303 Financial Aid Graduate </v>
      </c>
      <c r="G239" t="s">
        <v>0</v>
      </c>
      <c r="H239" t="s">
        <v>50</v>
      </c>
      <c r="I239" s="4">
        <v>2618.0999999999995</v>
      </c>
      <c r="J239" s="4">
        <v>8952.83</v>
      </c>
      <c r="K239" s="4">
        <v>9365.2699999999986</v>
      </c>
      <c r="L239" s="4">
        <v>327.22000000000003</v>
      </c>
      <c r="M239" s="4">
        <f t="shared" si="31"/>
        <v>21263.42</v>
      </c>
      <c r="N239" s="4">
        <v>2364</v>
      </c>
      <c r="O239" s="4">
        <v>0</v>
      </c>
      <c r="P239" s="4">
        <v>2364</v>
      </c>
      <c r="Q239" s="4">
        <v>0</v>
      </c>
      <c r="R239" s="4">
        <f t="shared" si="32"/>
        <v>4728</v>
      </c>
      <c r="S239" s="4">
        <v>3665.67</v>
      </c>
      <c r="T239" s="4">
        <v>1682.5</v>
      </c>
      <c r="U239" s="4">
        <f t="shared" si="33"/>
        <v>2882.59</v>
      </c>
      <c r="V239" s="4">
        <f t="shared" si="34"/>
        <v>2882.59</v>
      </c>
      <c r="W239" s="4">
        <f t="shared" si="35"/>
        <v>4476.415</v>
      </c>
      <c r="X239" s="4">
        <f t="shared" si="36"/>
        <v>5864.6349999999993</v>
      </c>
      <c r="Y239" s="4">
        <f t="shared" si="37"/>
        <v>163.61000000000001</v>
      </c>
      <c r="Z239" s="4">
        <f t="shared" si="38"/>
        <v>4728</v>
      </c>
      <c r="AA239" s="4">
        <f t="shared" si="39"/>
        <v>0</v>
      </c>
    </row>
    <row r="240" spans="1:27" x14ac:dyDescent="0.25">
      <c r="A240" t="s">
        <v>191</v>
      </c>
      <c r="B240" t="s">
        <v>210</v>
      </c>
      <c r="C240">
        <v>40303</v>
      </c>
      <c r="D240" t="s">
        <v>625</v>
      </c>
      <c r="E240" t="str">
        <f>VLOOKUP(C240,'Natural Accounts'!$A$3:$D$250,2,FALSE)</f>
        <v xml:space="preserve">Financial Aid Graduate </v>
      </c>
      <c r="F240" t="str">
        <f t="shared" si="30"/>
        <v xml:space="preserve">40303 Financial Aid Graduate </v>
      </c>
      <c r="G240" t="s">
        <v>0</v>
      </c>
      <c r="H240" t="s">
        <v>52</v>
      </c>
      <c r="I240" s="4">
        <v>0</v>
      </c>
      <c r="J240" s="4">
        <v>0</v>
      </c>
      <c r="K240" s="4">
        <v>0</v>
      </c>
      <c r="L240" s="4">
        <v>0</v>
      </c>
      <c r="M240" s="4">
        <f t="shared" si="31"/>
        <v>0</v>
      </c>
      <c r="N240" s="4">
        <v>2064.4</v>
      </c>
      <c r="O240" s="4">
        <v>0</v>
      </c>
      <c r="P240" s="4">
        <v>2953.39</v>
      </c>
      <c r="Q240" s="4">
        <v>0</v>
      </c>
      <c r="R240" s="4">
        <f t="shared" si="32"/>
        <v>5017.79</v>
      </c>
      <c r="S240" s="4">
        <v>2218.2399999999998</v>
      </c>
      <c r="T240" s="4">
        <v>0</v>
      </c>
      <c r="U240" s="4">
        <f t="shared" si="33"/>
        <v>1427.5466666666664</v>
      </c>
      <c r="V240" s="4">
        <f t="shared" si="34"/>
        <v>1427.5466666666664</v>
      </c>
      <c r="W240" s="4">
        <f t="shared" si="35"/>
        <v>0</v>
      </c>
      <c r="X240" s="4">
        <f t="shared" si="36"/>
        <v>1476.6949999999999</v>
      </c>
      <c r="Y240" s="4">
        <f t="shared" si="37"/>
        <v>0</v>
      </c>
      <c r="Z240" s="4">
        <f t="shared" si="38"/>
        <v>5017.79</v>
      </c>
      <c r="AA240" s="4">
        <f t="shared" si="39"/>
        <v>0</v>
      </c>
    </row>
    <row r="241" spans="1:27" x14ac:dyDescent="0.25">
      <c r="A241" t="s">
        <v>191</v>
      </c>
      <c r="B241" t="s">
        <v>210</v>
      </c>
      <c r="C241">
        <v>40303</v>
      </c>
      <c r="D241" t="s">
        <v>625</v>
      </c>
      <c r="E241" t="str">
        <f>VLOOKUP(C241,'Natural Accounts'!$A$3:$D$250,2,FALSE)</f>
        <v xml:space="preserve">Financial Aid Graduate </v>
      </c>
      <c r="F241" t="str">
        <f t="shared" si="30"/>
        <v xml:space="preserve">40303 Financial Aid Graduate </v>
      </c>
      <c r="G241" t="s">
        <v>0</v>
      </c>
      <c r="H241" t="s">
        <v>53</v>
      </c>
      <c r="I241" s="4">
        <v>0</v>
      </c>
      <c r="J241" s="4">
        <v>8481.73</v>
      </c>
      <c r="K241" s="4">
        <v>7812.43</v>
      </c>
      <c r="L241" s="4">
        <v>0</v>
      </c>
      <c r="M241" s="4">
        <f t="shared" si="31"/>
        <v>16294.16</v>
      </c>
      <c r="N241" s="4">
        <v>0</v>
      </c>
      <c r="O241" s="4">
        <v>0</v>
      </c>
      <c r="P241" s="4">
        <v>0</v>
      </c>
      <c r="Q241" s="4">
        <v>0</v>
      </c>
      <c r="R241" s="4">
        <f t="shared" si="32"/>
        <v>0</v>
      </c>
      <c r="S241" s="4">
        <v>0</v>
      </c>
      <c r="T241" s="4">
        <v>0</v>
      </c>
      <c r="U241" s="4">
        <f t="shared" si="33"/>
        <v>0</v>
      </c>
      <c r="V241" s="4">
        <f t="shared" si="34"/>
        <v>0</v>
      </c>
      <c r="W241" s="4">
        <f t="shared" si="35"/>
        <v>4240.8649999999998</v>
      </c>
      <c r="X241" s="4">
        <f t="shared" si="36"/>
        <v>3906.2150000000001</v>
      </c>
      <c r="Y241" s="4">
        <f t="shared" si="37"/>
        <v>0</v>
      </c>
      <c r="Z241" s="4">
        <f t="shared" si="38"/>
        <v>0</v>
      </c>
      <c r="AA241" s="4">
        <f t="shared" si="39"/>
        <v>0</v>
      </c>
    </row>
    <row r="242" spans="1:27" x14ac:dyDescent="0.25">
      <c r="A242" t="s">
        <v>191</v>
      </c>
      <c r="B242" t="s">
        <v>210</v>
      </c>
      <c r="C242">
        <v>40303</v>
      </c>
      <c r="D242" t="s">
        <v>625</v>
      </c>
      <c r="E242" t="str">
        <f>VLOOKUP(C242,'Natural Accounts'!$A$3:$D$250,2,FALSE)</f>
        <v xml:space="preserve">Financial Aid Graduate </v>
      </c>
      <c r="F242" t="str">
        <f t="shared" si="30"/>
        <v xml:space="preserve">40303 Financial Aid Graduate </v>
      </c>
      <c r="G242" t="s">
        <v>0</v>
      </c>
      <c r="H242" t="s">
        <v>54</v>
      </c>
      <c r="I242" s="4">
        <v>0</v>
      </c>
      <c r="J242" s="4">
        <v>0</v>
      </c>
      <c r="K242" s="4">
        <v>0</v>
      </c>
      <c r="L242" s="4">
        <v>0</v>
      </c>
      <c r="M242" s="4">
        <f t="shared" si="31"/>
        <v>0</v>
      </c>
      <c r="N242" s="4">
        <v>0</v>
      </c>
      <c r="O242" s="4">
        <v>0</v>
      </c>
      <c r="P242" s="4">
        <v>0</v>
      </c>
      <c r="Q242" s="4">
        <v>1009.78</v>
      </c>
      <c r="R242" s="4">
        <f t="shared" si="32"/>
        <v>1009.78</v>
      </c>
      <c r="S242" s="4">
        <v>0</v>
      </c>
      <c r="T242" s="4">
        <v>0</v>
      </c>
      <c r="U242" s="4">
        <f t="shared" si="33"/>
        <v>0</v>
      </c>
      <c r="V242" s="4">
        <f t="shared" si="34"/>
        <v>0</v>
      </c>
      <c r="W242" s="4">
        <f t="shared" si="35"/>
        <v>0</v>
      </c>
      <c r="X242" s="4">
        <f t="shared" si="36"/>
        <v>0</v>
      </c>
      <c r="Y242" s="4">
        <f t="shared" si="37"/>
        <v>504.89</v>
      </c>
      <c r="Z242" s="4">
        <f t="shared" si="38"/>
        <v>1009.78</v>
      </c>
      <c r="AA242" s="4">
        <f t="shared" si="39"/>
        <v>0</v>
      </c>
    </row>
    <row r="243" spans="1:27" x14ac:dyDescent="0.25">
      <c r="A243" t="s">
        <v>191</v>
      </c>
      <c r="B243" t="s">
        <v>210</v>
      </c>
      <c r="C243">
        <v>40304</v>
      </c>
      <c r="D243" t="s">
        <v>625</v>
      </c>
      <c r="E243" t="str">
        <f>VLOOKUP(C243,'Natural Accounts'!$A$3:$D$250,2,FALSE)</f>
        <v xml:space="preserve">Financial Aid Professional </v>
      </c>
      <c r="F243" t="str">
        <f t="shared" si="30"/>
        <v xml:space="preserve">40304 Financial Aid Professional </v>
      </c>
      <c r="G243" t="s">
        <v>0</v>
      </c>
      <c r="H243" t="s">
        <v>19</v>
      </c>
      <c r="I243" s="4">
        <v>0</v>
      </c>
      <c r="J243" s="4">
        <v>0</v>
      </c>
      <c r="K243" s="4">
        <v>0</v>
      </c>
      <c r="L243" s="4">
        <v>0</v>
      </c>
      <c r="M243" s="4">
        <f t="shared" si="31"/>
        <v>0</v>
      </c>
      <c r="N243" s="4">
        <v>3072.79</v>
      </c>
      <c r="O243" s="4">
        <v>0</v>
      </c>
      <c r="P243" s="4">
        <v>0</v>
      </c>
      <c r="Q243" s="4">
        <v>6520.7300000000005</v>
      </c>
      <c r="R243" s="4">
        <f t="shared" si="32"/>
        <v>9593.52</v>
      </c>
      <c r="S243" s="4">
        <v>0</v>
      </c>
      <c r="T243" s="4">
        <v>0</v>
      </c>
      <c r="U243" s="4">
        <f t="shared" si="33"/>
        <v>1024.2633333333333</v>
      </c>
      <c r="V243" s="4">
        <f t="shared" si="34"/>
        <v>1024.2633333333333</v>
      </c>
      <c r="W243" s="4">
        <f t="shared" si="35"/>
        <v>0</v>
      </c>
      <c r="X243" s="4">
        <f t="shared" si="36"/>
        <v>0</v>
      </c>
      <c r="Y243" s="4">
        <f t="shared" si="37"/>
        <v>3260.3650000000002</v>
      </c>
      <c r="Z243" s="4">
        <f t="shared" si="38"/>
        <v>9593.52</v>
      </c>
      <c r="AA243" s="4">
        <f t="shared" si="39"/>
        <v>0</v>
      </c>
    </row>
    <row r="244" spans="1:27" x14ac:dyDescent="0.25">
      <c r="A244" t="s">
        <v>191</v>
      </c>
      <c r="B244" t="s">
        <v>210</v>
      </c>
      <c r="C244">
        <v>40304</v>
      </c>
      <c r="D244" t="s">
        <v>625</v>
      </c>
      <c r="E244" t="str">
        <f>VLOOKUP(C244,'Natural Accounts'!$A$3:$D$250,2,FALSE)</f>
        <v xml:space="preserve">Financial Aid Professional </v>
      </c>
      <c r="F244" t="str">
        <f t="shared" si="30"/>
        <v xml:space="preserve">40304 Financial Aid Professional </v>
      </c>
      <c r="G244" t="s">
        <v>0</v>
      </c>
      <c r="H244" t="s">
        <v>24</v>
      </c>
      <c r="I244" s="4">
        <v>19226</v>
      </c>
      <c r="J244" s="4">
        <v>750</v>
      </c>
      <c r="K244" s="4">
        <v>23517.86</v>
      </c>
      <c r="L244" s="4">
        <v>3423.07</v>
      </c>
      <c r="M244" s="4">
        <f t="shared" si="31"/>
        <v>46916.93</v>
      </c>
      <c r="N244" s="4">
        <v>24013.9</v>
      </c>
      <c r="O244" s="4">
        <v>1000</v>
      </c>
      <c r="P244" s="4">
        <v>25212.89</v>
      </c>
      <c r="Q244" s="4">
        <v>507</v>
      </c>
      <c r="R244" s="4">
        <f t="shared" si="32"/>
        <v>50733.79</v>
      </c>
      <c r="S244" s="4">
        <v>24429.739999999998</v>
      </c>
      <c r="T244" s="4">
        <v>500</v>
      </c>
      <c r="U244" s="4">
        <f t="shared" si="33"/>
        <v>22556.546666666665</v>
      </c>
      <c r="V244" s="4">
        <f t="shared" si="34"/>
        <v>22556.546666666665</v>
      </c>
      <c r="W244" s="4">
        <f t="shared" si="35"/>
        <v>875</v>
      </c>
      <c r="X244" s="4">
        <f t="shared" si="36"/>
        <v>24365.375</v>
      </c>
      <c r="Y244" s="4">
        <f t="shared" si="37"/>
        <v>1965.0350000000001</v>
      </c>
      <c r="Z244" s="4">
        <f t="shared" si="38"/>
        <v>50733.79</v>
      </c>
      <c r="AA244" s="4">
        <f t="shared" si="39"/>
        <v>0</v>
      </c>
    </row>
    <row r="245" spans="1:27" x14ac:dyDescent="0.25">
      <c r="A245" t="s">
        <v>191</v>
      </c>
      <c r="B245" t="s">
        <v>210</v>
      </c>
      <c r="C245">
        <v>40304</v>
      </c>
      <c r="D245" t="s">
        <v>625</v>
      </c>
      <c r="E245" t="str">
        <f>VLOOKUP(C245,'Natural Accounts'!$A$3:$D$250,2,FALSE)</f>
        <v xml:space="preserve">Financial Aid Professional </v>
      </c>
      <c r="F245" t="str">
        <f t="shared" si="30"/>
        <v xml:space="preserve">40304 Financial Aid Professional </v>
      </c>
      <c r="G245" t="s">
        <v>0</v>
      </c>
      <c r="H245" t="s">
        <v>27</v>
      </c>
      <c r="I245" s="4">
        <v>943</v>
      </c>
      <c r="J245" s="4">
        <v>0</v>
      </c>
      <c r="K245" s="4">
        <v>0</v>
      </c>
      <c r="L245" s="4">
        <v>0</v>
      </c>
      <c r="M245" s="4">
        <f t="shared" si="31"/>
        <v>943</v>
      </c>
      <c r="N245" s="4">
        <v>0</v>
      </c>
      <c r="O245" s="4">
        <v>0</v>
      </c>
      <c r="P245" s="4">
        <v>0</v>
      </c>
      <c r="Q245" s="4">
        <v>0</v>
      </c>
      <c r="R245" s="4">
        <f t="shared" si="32"/>
        <v>0</v>
      </c>
      <c r="S245" s="4">
        <v>0</v>
      </c>
      <c r="T245" s="4">
        <v>0</v>
      </c>
      <c r="U245" s="4">
        <f t="shared" si="33"/>
        <v>314.33333333333331</v>
      </c>
      <c r="V245" s="4">
        <f t="shared" si="34"/>
        <v>314.33333333333331</v>
      </c>
      <c r="W245" s="4">
        <f t="shared" si="35"/>
        <v>0</v>
      </c>
      <c r="X245" s="4">
        <f t="shared" si="36"/>
        <v>0</v>
      </c>
      <c r="Y245" s="4">
        <f t="shared" si="37"/>
        <v>0</v>
      </c>
      <c r="Z245" s="4">
        <f t="shared" si="38"/>
        <v>0</v>
      </c>
      <c r="AA245" s="4">
        <f t="shared" si="39"/>
        <v>0</v>
      </c>
    </row>
    <row r="246" spans="1:27" x14ac:dyDescent="0.25">
      <c r="A246" t="s">
        <v>191</v>
      </c>
      <c r="B246" t="s">
        <v>210</v>
      </c>
      <c r="C246">
        <v>40304</v>
      </c>
      <c r="D246" t="s">
        <v>625</v>
      </c>
      <c r="E246" t="str">
        <f>VLOOKUP(C246,'Natural Accounts'!$A$3:$D$250,2,FALSE)</f>
        <v xml:space="preserve">Financial Aid Professional </v>
      </c>
      <c r="F246" t="str">
        <f t="shared" si="30"/>
        <v xml:space="preserve">40304 Financial Aid Professional </v>
      </c>
      <c r="G246" t="s">
        <v>0</v>
      </c>
      <c r="H246" t="s">
        <v>61</v>
      </c>
      <c r="I246" s="4">
        <v>0</v>
      </c>
      <c r="J246" s="4">
        <v>0</v>
      </c>
      <c r="K246" s="4">
        <v>0</v>
      </c>
      <c r="L246" s="4">
        <v>0</v>
      </c>
      <c r="M246" s="4">
        <f t="shared" si="31"/>
        <v>0</v>
      </c>
      <c r="N246" s="4">
        <v>5901.79</v>
      </c>
      <c r="O246" s="4">
        <v>0</v>
      </c>
      <c r="P246" s="4">
        <v>6312.79</v>
      </c>
      <c r="Q246" s="4">
        <v>-6520.73</v>
      </c>
      <c r="R246" s="4">
        <f t="shared" si="32"/>
        <v>5693.85</v>
      </c>
      <c r="S246" s="4">
        <v>0</v>
      </c>
      <c r="T246" s="4">
        <v>0</v>
      </c>
      <c r="U246" s="4">
        <f t="shared" si="33"/>
        <v>1967.2633333333333</v>
      </c>
      <c r="V246" s="4">
        <f t="shared" si="34"/>
        <v>1967.2633333333333</v>
      </c>
      <c r="W246" s="4">
        <f t="shared" si="35"/>
        <v>0</v>
      </c>
      <c r="X246" s="4">
        <f t="shared" si="36"/>
        <v>3156.395</v>
      </c>
      <c r="Y246" s="4">
        <f t="shared" si="37"/>
        <v>-3260.3649999999998</v>
      </c>
      <c r="Z246" s="4">
        <f t="shared" si="38"/>
        <v>5693.85</v>
      </c>
      <c r="AA246" s="4">
        <f t="shared" si="39"/>
        <v>0</v>
      </c>
    </row>
    <row r="247" spans="1:27" x14ac:dyDescent="0.25">
      <c r="A247" t="s">
        <v>191</v>
      </c>
      <c r="B247" t="s">
        <v>210</v>
      </c>
      <c r="C247">
        <v>40304</v>
      </c>
      <c r="D247" t="s">
        <v>625</v>
      </c>
      <c r="E247" t="str">
        <f>VLOOKUP(C247,'Natural Accounts'!$A$3:$D$250,2,FALSE)</f>
        <v xml:space="preserve">Financial Aid Professional </v>
      </c>
      <c r="F247" t="str">
        <f t="shared" si="30"/>
        <v xml:space="preserve">40304 Financial Aid Professional </v>
      </c>
      <c r="G247" t="s">
        <v>0</v>
      </c>
      <c r="H247" t="s">
        <v>67</v>
      </c>
      <c r="I247" s="4">
        <v>0</v>
      </c>
      <c r="J247" s="4">
        <v>0</v>
      </c>
      <c r="K247" s="4">
        <v>3031.43</v>
      </c>
      <c r="L247" s="4">
        <v>0</v>
      </c>
      <c r="M247" s="4">
        <f t="shared" si="31"/>
        <v>3031.43</v>
      </c>
      <c r="N247" s="4">
        <v>0</v>
      </c>
      <c r="O247" s="4">
        <v>0</v>
      </c>
      <c r="P247" s="4">
        <v>4370.79</v>
      </c>
      <c r="Q247" s="4">
        <v>0</v>
      </c>
      <c r="R247" s="4">
        <f t="shared" si="32"/>
        <v>4370.79</v>
      </c>
      <c r="S247" s="4">
        <v>0</v>
      </c>
      <c r="T247" s="4">
        <v>0</v>
      </c>
      <c r="U247" s="4">
        <f t="shared" si="33"/>
        <v>0</v>
      </c>
      <c r="V247" s="4">
        <f t="shared" si="34"/>
        <v>0</v>
      </c>
      <c r="W247" s="4">
        <f t="shared" si="35"/>
        <v>0</v>
      </c>
      <c r="X247" s="4">
        <f t="shared" si="36"/>
        <v>3701.1099999999997</v>
      </c>
      <c r="Y247" s="4">
        <f t="shared" si="37"/>
        <v>0</v>
      </c>
      <c r="Z247" s="4">
        <f t="shared" si="38"/>
        <v>4370.79</v>
      </c>
      <c r="AA247" s="4">
        <f t="shared" si="39"/>
        <v>0</v>
      </c>
    </row>
    <row r="248" spans="1:27" x14ac:dyDescent="0.25">
      <c r="A248" t="s">
        <v>191</v>
      </c>
      <c r="B248" t="s">
        <v>210</v>
      </c>
      <c r="C248">
        <v>40304</v>
      </c>
      <c r="D248" t="s">
        <v>625</v>
      </c>
      <c r="E248" t="str">
        <f>VLOOKUP(C248,'Natural Accounts'!$A$3:$D$250,2,FALSE)</f>
        <v xml:space="preserve">Financial Aid Professional </v>
      </c>
      <c r="F248" t="str">
        <f t="shared" si="30"/>
        <v xml:space="preserve">40304 Financial Aid Professional </v>
      </c>
      <c r="G248" t="s">
        <v>0</v>
      </c>
      <c r="H248" t="s">
        <v>13</v>
      </c>
      <c r="I248" s="4">
        <v>390745.5</v>
      </c>
      <c r="J248" s="4">
        <v>3500</v>
      </c>
      <c r="K248" s="4">
        <v>379995.5</v>
      </c>
      <c r="L248" s="4">
        <v>0</v>
      </c>
      <c r="M248" s="4">
        <f t="shared" si="31"/>
        <v>774241</v>
      </c>
      <c r="N248" s="4">
        <v>489900</v>
      </c>
      <c r="O248" s="4">
        <v>1000</v>
      </c>
      <c r="P248" s="4">
        <v>524837.5</v>
      </c>
      <c r="Q248" s="4">
        <v>0</v>
      </c>
      <c r="R248" s="4">
        <f t="shared" si="32"/>
        <v>1015737.5</v>
      </c>
      <c r="S248" s="4">
        <v>484237.5</v>
      </c>
      <c r="T248" s="4">
        <v>-10387.5</v>
      </c>
      <c r="U248" s="4">
        <f t="shared" si="33"/>
        <v>454961</v>
      </c>
      <c r="V248" s="4">
        <f t="shared" si="34"/>
        <v>454961</v>
      </c>
      <c r="W248" s="4">
        <f t="shared" si="35"/>
        <v>2250</v>
      </c>
      <c r="X248" s="4">
        <f t="shared" si="36"/>
        <v>452416.5</v>
      </c>
      <c r="Y248" s="4">
        <f t="shared" si="37"/>
        <v>0</v>
      </c>
      <c r="Z248" s="4">
        <f t="shared" si="38"/>
        <v>1015737.5</v>
      </c>
      <c r="AA248" s="4">
        <f t="shared" si="39"/>
        <v>0</v>
      </c>
    </row>
    <row r="249" spans="1:27" x14ac:dyDescent="0.25">
      <c r="A249" t="s">
        <v>191</v>
      </c>
      <c r="B249" t="s">
        <v>210</v>
      </c>
      <c r="C249">
        <v>40304</v>
      </c>
      <c r="D249" t="s">
        <v>625</v>
      </c>
      <c r="E249" t="str">
        <f>VLOOKUP(C249,'Natural Accounts'!$A$3:$D$250,2,FALSE)</f>
        <v xml:space="preserve">Financial Aid Professional </v>
      </c>
      <c r="F249" t="str">
        <f t="shared" si="30"/>
        <v xml:space="preserve">40304 Financial Aid Professional </v>
      </c>
      <c r="G249" t="s">
        <v>0</v>
      </c>
      <c r="H249" t="s">
        <v>40</v>
      </c>
      <c r="I249" s="4">
        <v>972</v>
      </c>
      <c r="J249" s="4">
        <v>1620</v>
      </c>
      <c r="K249" s="4">
        <v>2277.02</v>
      </c>
      <c r="L249" s="4">
        <v>1389</v>
      </c>
      <c r="M249" s="4">
        <f t="shared" si="31"/>
        <v>6258.02</v>
      </c>
      <c r="N249" s="4">
        <v>1053</v>
      </c>
      <c r="O249" s="4">
        <v>0</v>
      </c>
      <c r="P249" s="4">
        <v>259.20000000000005</v>
      </c>
      <c r="Q249" s="4">
        <v>1312</v>
      </c>
      <c r="R249" s="4">
        <f t="shared" si="32"/>
        <v>2624.2</v>
      </c>
      <c r="S249" s="4">
        <v>0</v>
      </c>
      <c r="T249" s="4">
        <v>0</v>
      </c>
      <c r="U249" s="4">
        <f t="shared" si="33"/>
        <v>675</v>
      </c>
      <c r="V249" s="4">
        <f t="shared" si="34"/>
        <v>675</v>
      </c>
      <c r="W249" s="4">
        <f t="shared" si="35"/>
        <v>810</v>
      </c>
      <c r="X249" s="4">
        <f t="shared" si="36"/>
        <v>1268.1100000000001</v>
      </c>
      <c r="Y249" s="4">
        <f t="shared" si="37"/>
        <v>1350.5</v>
      </c>
      <c r="Z249" s="4">
        <f t="shared" si="38"/>
        <v>2624.2</v>
      </c>
      <c r="AA249" s="4">
        <f t="shared" si="39"/>
        <v>0</v>
      </c>
    </row>
    <row r="250" spans="1:27" x14ac:dyDescent="0.25">
      <c r="A250" t="s">
        <v>191</v>
      </c>
      <c r="B250" t="s">
        <v>210</v>
      </c>
      <c r="C250">
        <v>40304</v>
      </c>
      <c r="D250" t="s">
        <v>625</v>
      </c>
      <c r="E250" t="str">
        <f>VLOOKUP(C250,'Natural Accounts'!$A$3:$D$250,2,FALSE)</f>
        <v xml:space="preserve">Financial Aid Professional </v>
      </c>
      <c r="F250" t="str">
        <f t="shared" si="30"/>
        <v xml:space="preserve">40304 Financial Aid Professional </v>
      </c>
      <c r="G250" t="s">
        <v>0</v>
      </c>
      <c r="H250" t="s">
        <v>41</v>
      </c>
      <c r="I250" s="4">
        <v>27772.370000000003</v>
      </c>
      <c r="J250" s="4">
        <v>1948.2000000000003</v>
      </c>
      <c r="K250" s="4">
        <v>33342.770000000004</v>
      </c>
      <c r="L250" s="4">
        <v>13825.65</v>
      </c>
      <c r="M250" s="4">
        <f t="shared" si="31"/>
        <v>76888.990000000005</v>
      </c>
      <c r="N250" s="4">
        <v>17502.79</v>
      </c>
      <c r="O250" s="4">
        <v>0</v>
      </c>
      <c r="P250" s="4">
        <v>10593.79</v>
      </c>
      <c r="Q250" s="4">
        <v>4144.67</v>
      </c>
      <c r="R250" s="4">
        <f t="shared" si="32"/>
        <v>32241.25</v>
      </c>
      <c r="S250" s="4">
        <v>22695.39</v>
      </c>
      <c r="T250" s="4">
        <v>494.5</v>
      </c>
      <c r="U250" s="4">
        <f t="shared" si="33"/>
        <v>22656.850000000002</v>
      </c>
      <c r="V250" s="4">
        <f t="shared" si="34"/>
        <v>22656.850000000002</v>
      </c>
      <c r="W250" s="4">
        <f t="shared" si="35"/>
        <v>974.10000000000014</v>
      </c>
      <c r="X250" s="4">
        <f t="shared" si="36"/>
        <v>21968.280000000002</v>
      </c>
      <c r="Y250" s="4">
        <f t="shared" si="37"/>
        <v>8985.16</v>
      </c>
      <c r="Z250" s="4">
        <f t="shared" si="38"/>
        <v>32241.25</v>
      </c>
      <c r="AA250" s="4">
        <f t="shared" si="39"/>
        <v>0</v>
      </c>
    </row>
    <row r="251" spans="1:27" x14ac:dyDescent="0.25">
      <c r="A251" t="s">
        <v>191</v>
      </c>
      <c r="B251" t="s">
        <v>210</v>
      </c>
      <c r="C251">
        <v>40304</v>
      </c>
      <c r="D251" t="s">
        <v>625</v>
      </c>
      <c r="E251" t="str">
        <f>VLOOKUP(C251,'Natural Accounts'!$A$3:$D$250,2,FALSE)</f>
        <v xml:space="preserve">Financial Aid Professional </v>
      </c>
      <c r="F251" t="str">
        <f t="shared" si="30"/>
        <v xml:space="preserve">40304 Financial Aid Professional </v>
      </c>
      <c r="G251" t="s">
        <v>0</v>
      </c>
      <c r="H251" t="s">
        <v>52</v>
      </c>
      <c r="I251" s="4">
        <v>0</v>
      </c>
      <c r="J251" s="4">
        <v>0</v>
      </c>
      <c r="K251" s="4">
        <v>0</v>
      </c>
      <c r="L251" s="4">
        <v>0</v>
      </c>
      <c r="M251" s="4">
        <f t="shared" si="31"/>
        <v>0</v>
      </c>
      <c r="N251" s="4">
        <v>15389.74</v>
      </c>
      <c r="O251" s="4">
        <v>-19.5</v>
      </c>
      <c r="P251" s="4">
        <v>22393.52</v>
      </c>
      <c r="Q251" s="4">
        <v>383.44</v>
      </c>
      <c r="R251" s="4">
        <f t="shared" si="32"/>
        <v>38147.200000000004</v>
      </c>
      <c r="S251" s="4">
        <v>0</v>
      </c>
      <c r="T251" s="4">
        <v>0</v>
      </c>
      <c r="U251" s="4">
        <f t="shared" si="33"/>
        <v>5129.913333333333</v>
      </c>
      <c r="V251" s="4">
        <f t="shared" si="34"/>
        <v>5129.913333333333</v>
      </c>
      <c r="W251" s="4">
        <f t="shared" si="35"/>
        <v>-9.75</v>
      </c>
      <c r="X251" s="4">
        <f t="shared" si="36"/>
        <v>11196.76</v>
      </c>
      <c r="Y251" s="4">
        <f t="shared" si="37"/>
        <v>191.72</v>
      </c>
      <c r="Z251" s="4">
        <f t="shared" si="38"/>
        <v>38147.200000000004</v>
      </c>
      <c r="AA251" s="4">
        <f t="shared" si="39"/>
        <v>0</v>
      </c>
    </row>
    <row r="252" spans="1:27" x14ac:dyDescent="0.25">
      <c r="A252" t="s">
        <v>191</v>
      </c>
      <c r="B252" t="s">
        <v>210</v>
      </c>
      <c r="C252">
        <v>40305</v>
      </c>
      <c r="D252" t="s">
        <v>625</v>
      </c>
      <c r="E252" t="str">
        <f>VLOOKUP(C252,'Natural Accounts'!$A$3:$D$250,2,FALSE)</f>
        <v xml:space="preserve">Financial Aid Other </v>
      </c>
      <c r="F252" t="str">
        <f t="shared" si="30"/>
        <v xml:space="preserve">40305 Financial Aid Other </v>
      </c>
      <c r="G252" t="s">
        <v>0</v>
      </c>
      <c r="H252" t="s">
        <v>24</v>
      </c>
      <c r="I252" s="4">
        <v>21000</v>
      </c>
      <c r="J252" s="4">
        <v>0</v>
      </c>
      <c r="K252" s="4">
        <v>12000</v>
      </c>
      <c r="L252" s="4">
        <v>0</v>
      </c>
      <c r="M252" s="4">
        <f t="shared" si="31"/>
        <v>33000</v>
      </c>
      <c r="N252" s="4">
        <v>21500</v>
      </c>
      <c r="O252" s="4">
        <v>-500</v>
      </c>
      <c r="P252" s="4">
        <v>17500</v>
      </c>
      <c r="Q252" s="4">
        <v>0</v>
      </c>
      <c r="R252" s="4">
        <f t="shared" si="32"/>
        <v>38500</v>
      </c>
      <c r="S252" s="4">
        <v>20500</v>
      </c>
      <c r="T252" s="4">
        <v>0</v>
      </c>
      <c r="U252" s="4">
        <f t="shared" si="33"/>
        <v>21000</v>
      </c>
      <c r="V252" s="4">
        <f t="shared" si="34"/>
        <v>21000</v>
      </c>
      <c r="W252" s="4">
        <f t="shared" si="35"/>
        <v>-250</v>
      </c>
      <c r="X252" s="4">
        <f t="shared" si="36"/>
        <v>14750</v>
      </c>
      <c r="Y252" s="4">
        <f t="shared" si="37"/>
        <v>0</v>
      </c>
      <c r="Z252" s="4">
        <f t="shared" si="38"/>
        <v>38500</v>
      </c>
      <c r="AA252" s="4">
        <f t="shared" si="39"/>
        <v>0</v>
      </c>
    </row>
    <row r="253" spans="1:27" x14ac:dyDescent="0.25">
      <c r="A253" t="s">
        <v>191</v>
      </c>
      <c r="B253" t="s">
        <v>210</v>
      </c>
      <c r="C253">
        <v>40305</v>
      </c>
      <c r="D253" t="s">
        <v>625</v>
      </c>
      <c r="E253" t="str">
        <f>VLOOKUP(C253,'Natural Accounts'!$A$3:$D$250,2,FALSE)</f>
        <v xml:space="preserve">Financial Aid Other </v>
      </c>
      <c r="F253" t="str">
        <f t="shared" si="30"/>
        <v xml:space="preserve">40305 Financial Aid Other </v>
      </c>
      <c r="G253" t="s">
        <v>0</v>
      </c>
      <c r="H253" t="s">
        <v>27</v>
      </c>
      <c r="I253" s="4">
        <v>0</v>
      </c>
      <c r="J253" s="4">
        <v>1260.05</v>
      </c>
      <c r="K253" s="4">
        <v>0</v>
      </c>
      <c r="L253" s="4">
        <v>0</v>
      </c>
      <c r="M253" s="4">
        <f t="shared" si="31"/>
        <v>1260.05</v>
      </c>
      <c r="N253" s="4">
        <v>0</v>
      </c>
      <c r="O253" s="4">
        <v>0</v>
      </c>
      <c r="P253" s="4">
        <v>0</v>
      </c>
      <c r="Q253" s="4">
        <v>0</v>
      </c>
      <c r="R253" s="4">
        <f t="shared" si="32"/>
        <v>0</v>
      </c>
      <c r="S253" s="4">
        <v>0</v>
      </c>
      <c r="T253" s="4">
        <v>0</v>
      </c>
      <c r="U253" s="4">
        <f t="shared" si="33"/>
        <v>0</v>
      </c>
      <c r="V253" s="4">
        <f t="shared" si="34"/>
        <v>0</v>
      </c>
      <c r="W253" s="4">
        <f t="shared" si="35"/>
        <v>630.02499999999998</v>
      </c>
      <c r="X253" s="4">
        <f t="shared" si="36"/>
        <v>0</v>
      </c>
      <c r="Y253" s="4">
        <f t="shared" si="37"/>
        <v>0</v>
      </c>
      <c r="Z253" s="4">
        <f t="shared" si="38"/>
        <v>0</v>
      </c>
      <c r="AA253" s="4">
        <f t="shared" si="39"/>
        <v>0</v>
      </c>
    </row>
    <row r="254" spans="1:27" x14ac:dyDescent="0.25">
      <c r="A254" t="s">
        <v>191</v>
      </c>
      <c r="B254" t="s">
        <v>210</v>
      </c>
      <c r="C254">
        <v>40305</v>
      </c>
      <c r="D254" t="s">
        <v>625</v>
      </c>
      <c r="E254" t="str">
        <f>VLOOKUP(C254,'Natural Accounts'!$A$3:$D$250,2,FALSE)</f>
        <v xml:space="preserve">Financial Aid Other </v>
      </c>
      <c r="F254" t="str">
        <f t="shared" si="30"/>
        <v xml:space="preserve">40305 Financial Aid Other </v>
      </c>
      <c r="G254" t="s">
        <v>0</v>
      </c>
      <c r="H254" t="s">
        <v>41</v>
      </c>
      <c r="I254" s="4">
        <v>0</v>
      </c>
      <c r="J254" s="4">
        <v>4865.8500000000004</v>
      </c>
      <c r="K254" s="4">
        <v>1828.79</v>
      </c>
      <c r="L254" s="4">
        <v>4261.96</v>
      </c>
      <c r="M254" s="4">
        <f t="shared" si="31"/>
        <v>10956.6</v>
      </c>
      <c r="N254" s="4">
        <v>2155.7600000000002</v>
      </c>
      <c r="O254" s="4">
        <v>3352.95</v>
      </c>
      <c r="P254" s="4">
        <v>2846.3</v>
      </c>
      <c r="Q254" s="4">
        <v>1874.0700000000002</v>
      </c>
      <c r="R254" s="4">
        <f t="shared" si="32"/>
        <v>10229.08</v>
      </c>
      <c r="S254" s="4">
        <v>1130.18</v>
      </c>
      <c r="T254" s="4">
        <v>2200.88</v>
      </c>
      <c r="U254" s="4">
        <f t="shared" si="33"/>
        <v>1095.3133333333335</v>
      </c>
      <c r="V254" s="4">
        <f t="shared" si="34"/>
        <v>1095.3133333333335</v>
      </c>
      <c r="W254" s="4">
        <f t="shared" si="35"/>
        <v>4109.3999999999996</v>
      </c>
      <c r="X254" s="4">
        <f t="shared" si="36"/>
        <v>2337.5450000000001</v>
      </c>
      <c r="Y254" s="4">
        <f t="shared" si="37"/>
        <v>3068.0150000000003</v>
      </c>
      <c r="Z254" s="4">
        <f t="shared" si="38"/>
        <v>10229.08</v>
      </c>
      <c r="AA254" s="4">
        <f t="shared" si="39"/>
        <v>0</v>
      </c>
    </row>
    <row r="255" spans="1:27" x14ac:dyDescent="0.25">
      <c r="A255" t="s">
        <v>191</v>
      </c>
      <c r="B255" t="s">
        <v>210</v>
      </c>
      <c r="C255">
        <v>40305</v>
      </c>
      <c r="D255" t="s">
        <v>625</v>
      </c>
      <c r="E255" t="str">
        <f>VLOOKUP(C255,'Natural Accounts'!$A$3:$D$250,2,FALSE)</f>
        <v xml:space="preserve">Financial Aid Other </v>
      </c>
      <c r="F255" t="str">
        <f t="shared" si="30"/>
        <v xml:space="preserve">40305 Financial Aid Other </v>
      </c>
      <c r="G255" t="s">
        <v>0</v>
      </c>
      <c r="H255" t="s">
        <v>42</v>
      </c>
      <c r="I255" s="4">
        <v>4129.2700000000004</v>
      </c>
      <c r="J255" s="4">
        <v>36.11</v>
      </c>
      <c r="K255" s="4">
        <v>0</v>
      </c>
      <c r="L255" s="4">
        <v>0</v>
      </c>
      <c r="M255" s="4">
        <f t="shared" si="31"/>
        <v>4165.38</v>
      </c>
      <c r="N255" s="4">
        <v>0</v>
      </c>
      <c r="O255" s="4">
        <v>0</v>
      </c>
      <c r="P255" s="4">
        <v>0</v>
      </c>
      <c r="Q255" s="4">
        <v>0</v>
      </c>
      <c r="R255" s="4">
        <f t="shared" si="32"/>
        <v>0</v>
      </c>
      <c r="S255" s="4">
        <v>0</v>
      </c>
      <c r="T255" s="4">
        <v>0</v>
      </c>
      <c r="U255" s="4">
        <f t="shared" si="33"/>
        <v>1376.4233333333334</v>
      </c>
      <c r="V255" s="4">
        <f t="shared" si="34"/>
        <v>1376.4233333333334</v>
      </c>
      <c r="W255" s="4">
        <f t="shared" si="35"/>
        <v>18.055</v>
      </c>
      <c r="X255" s="4">
        <f t="shared" si="36"/>
        <v>0</v>
      </c>
      <c r="Y255" s="4">
        <f t="shared" si="37"/>
        <v>0</v>
      </c>
      <c r="Z255" s="4">
        <f t="shared" si="38"/>
        <v>0</v>
      </c>
      <c r="AA255" s="4">
        <f t="shared" si="39"/>
        <v>0</v>
      </c>
    </row>
    <row r="256" spans="1:27" x14ac:dyDescent="0.25">
      <c r="A256" t="s">
        <v>191</v>
      </c>
      <c r="B256" t="s">
        <v>210</v>
      </c>
      <c r="C256">
        <v>40305</v>
      </c>
      <c r="D256" t="s">
        <v>625</v>
      </c>
      <c r="E256" t="str">
        <f>VLOOKUP(C256,'Natural Accounts'!$A$3:$D$250,2,FALSE)</f>
        <v xml:space="preserve">Financial Aid Other </v>
      </c>
      <c r="F256" t="str">
        <f t="shared" si="30"/>
        <v xml:space="preserve">40305 Financial Aid Other </v>
      </c>
      <c r="G256" t="s">
        <v>0</v>
      </c>
      <c r="H256" t="s">
        <v>43</v>
      </c>
      <c r="I256" s="4">
        <v>3433.31</v>
      </c>
      <c r="J256" s="4">
        <v>0</v>
      </c>
      <c r="K256" s="4">
        <v>0</v>
      </c>
      <c r="L256" s="4">
        <v>0</v>
      </c>
      <c r="M256" s="4">
        <f t="shared" si="31"/>
        <v>3433.31</v>
      </c>
      <c r="N256" s="4">
        <v>0</v>
      </c>
      <c r="O256" s="4">
        <v>0</v>
      </c>
      <c r="P256" s="4">
        <v>0</v>
      </c>
      <c r="Q256" s="4">
        <v>0</v>
      </c>
      <c r="R256" s="4">
        <f t="shared" si="32"/>
        <v>0</v>
      </c>
      <c r="S256" s="4">
        <v>0</v>
      </c>
      <c r="T256" s="4">
        <v>0</v>
      </c>
      <c r="U256" s="4">
        <f t="shared" si="33"/>
        <v>1144.4366666666667</v>
      </c>
      <c r="V256" s="4">
        <f t="shared" si="34"/>
        <v>1144.4366666666667</v>
      </c>
      <c r="W256" s="4">
        <f t="shared" si="35"/>
        <v>0</v>
      </c>
      <c r="X256" s="4">
        <f t="shared" si="36"/>
        <v>0</v>
      </c>
      <c r="Y256" s="4">
        <f t="shared" si="37"/>
        <v>0</v>
      </c>
      <c r="Z256" s="4">
        <f t="shared" si="38"/>
        <v>0</v>
      </c>
      <c r="AA256" s="4">
        <f t="shared" si="39"/>
        <v>0</v>
      </c>
    </row>
    <row r="257" spans="1:27" x14ac:dyDescent="0.25">
      <c r="A257" t="s">
        <v>191</v>
      </c>
      <c r="B257" t="s">
        <v>210</v>
      </c>
      <c r="C257">
        <v>40305</v>
      </c>
      <c r="D257" t="s">
        <v>625</v>
      </c>
      <c r="E257" t="str">
        <f>VLOOKUP(C257,'Natural Accounts'!$A$3:$D$250,2,FALSE)</f>
        <v xml:space="preserve">Financial Aid Other </v>
      </c>
      <c r="F257" t="str">
        <f t="shared" si="30"/>
        <v xml:space="preserve">40305 Financial Aid Other </v>
      </c>
      <c r="G257" t="s">
        <v>0</v>
      </c>
      <c r="H257" t="s">
        <v>44</v>
      </c>
      <c r="I257" s="4">
        <v>123925.25</v>
      </c>
      <c r="J257" s="4">
        <v>0</v>
      </c>
      <c r="K257" s="4">
        <v>0</v>
      </c>
      <c r="L257" s="4">
        <v>-24380.799999999999</v>
      </c>
      <c r="M257" s="4">
        <f t="shared" si="31"/>
        <v>99544.45</v>
      </c>
      <c r="N257" s="4">
        <v>0</v>
      </c>
      <c r="O257" s="4">
        <v>0</v>
      </c>
      <c r="P257" s="4">
        <v>0</v>
      </c>
      <c r="Q257" s="4">
        <v>0</v>
      </c>
      <c r="R257" s="4">
        <f t="shared" si="32"/>
        <v>0</v>
      </c>
      <c r="S257" s="4">
        <v>0</v>
      </c>
      <c r="T257" s="4">
        <v>0</v>
      </c>
      <c r="U257" s="4">
        <f t="shared" si="33"/>
        <v>41308.416666666664</v>
      </c>
      <c r="V257" s="4">
        <f t="shared" si="34"/>
        <v>41308.416666666664</v>
      </c>
      <c r="W257" s="4">
        <f t="shared" si="35"/>
        <v>0</v>
      </c>
      <c r="X257" s="4">
        <f t="shared" si="36"/>
        <v>0</v>
      </c>
      <c r="Y257" s="4">
        <f t="shared" si="37"/>
        <v>-12190.4</v>
      </c>
      <c r="Z257" s="4">
        <f t="shared" si="38"/>
        <v>0</v>
      </c>
      <c r="AA257" s="4">
        <f t="shared" si="39"/>
        <v>0</v>
      </c>
    </row>
    <row r="258" spans="1:27" x14ac:dyDescent="0.25">
      <c r="A258" t="s">
        <v>191</v>
      </c>
      <c r="B258" t="s">
        <v>210</v>
      </c>
      <c r="C258">
        <v>40305</v>
      </c>
      <c r="D258" t="s">
        <v>625</v>
      </c>
      <c r="E258" t="str">
        <f>VLOOKUP(C258,'Natural Accounts'!$A$3:$D$250,2,FALSE)</f>
        <v xml:space="preserve">Financial Aid Other </v>
      </c>
      <c r="F258" t="str">
        <f t="shared" si="30"/>
        <v xml:space="preserve">40305 Financial Aid Other </v>
      </c>
      <c r="G258" t="s">
        <v>0</v>
      </c>
      <c r="H258" t="s">
        <v>49</v>
      </c>
      <c r="I258" s="4">
        <v>0</v>
      </c>
      <c r="J258" s="4">
        <v>15</v>
      </c>
      <c r="K258" s="4">
        <v>0</v>
      </c>
      <c r="L258" s="4">
        <v>0</v>
      </c>
      <c r="M258" s="4">
        <f t="shared" si="31"/>
        <v>15</v>
      </c>
      <c r="N258" s="4">
        <v>0</v>
      </c>
      <c r="O258" s="4">
        <v>0</v>
      </c>
      <c r="P258" s="4">
        <v>0</v>
      </c>
      <c r="Q258" s="4">
        <v>0</v>
      </c>
      <c r="R258" s="4">
        <f t="shared" si="32"/>
        <v>0</v>
      </c>
      <c r="S258" s="4">
        <v>0</v>
      </c>
      <c r="T258" s="4">
        <v>0</v>
      </c>
      <c r="U258" s="4">
        <f t="shared" si="33"/>
        <v>0</v>
      </c>
      <c r="V258" s="4">
        <f t="shared" si="34"/>
        <v>0</v>
      </c>
      <c r="W258" s="4">
        <f t="shared" si="35"/>
        <v>7.5</v>
      </c>
      <c r="X258" s="4">
        <f t="shared" si="36"/>
        <v>0</v>
      </c>
      <c r="Y258" s="4">
        <f t="shared" si="37"/>
        <v>0</v>
      </c>
      <c r="Z258" s="4">
        <f t="shared" si="38"/>
        <v>0</v>
      </c>
      <c r="AA258" s="4">
        <f t="shared" si="39"/>
        <v>0</v>
      </c>
    </row>
    <row r="259" spans="1:27" x14ac:dyDescent="0.25">
      <c r="A259" t="s">
        <v>191</v>
      </c>
      <c r="B259" t="s">
        <v>210</v>
      </c>
      <c r="C259">
        <v>40305</v>
      </c>
      <c r="D259" t="s">
        <v>625</v>
      </c>
      <c r="E259" t="str">
        <f>VLOOKUP(C259,'Natural Accounts'!$A$3:$D$250,2,FALSE)</f>
        <v xml:space="preserve">Financial Aid Other </v>
      </c>
      <c r="F259" t="str">
        <f t="shared" ref="F259:F322" si="40">CONCATENATE(C259,D259,E259)</f>
        <v xml:space="preserve">40305 Financial Aid Other </v>
      </c>
      <c r="G259" t="s">
        <v>0</v>
      </c>
      <c r="H259" t="s">
        <v>51</v>
      </c>
      <c r="I259" s="4">
        <v>5958.67</v>
      </c>
      <c r="J259" s="4">
        <v>0</v>
      </c>
      <c r="K259" s="4">
        <v>0</v>
      </c>
      <c r="L259" s="4">
        <v>0</v>
      </c>
      <c r="M259" s="4">
        <f t="shared" ref="M259:M322" si="41">SUM(I259:L259)</f>
        <v>5958.67</v>
      </c>
      <c r="N259" s="4">
        <v>0</v>
      </c>
      <c r="O259" s="4">
        <v>0</v>
      </c>
      <c r="P259" s="4">
        <v>0</v>
      </c>
      <c r="Q259" s="4">
        <v>0</v>
      </c>
      <c r="R259" s="4">
        <f t="shared" ref="R259:R322" si="42">SUM(N259:Q259)</f>
        <v>0</v>
      </c>
      <c r="S259" s="4">
        <v>0</v>
      </c>
      <c r="T259" s="4">
        <v>0</v>
      </c>
      <c r="U259" s="4">
        <f t="shared" ref="U259:U322" si="43">AVERAGE(I259,N259,S259)</f>
        <v>1986.2233333333334</v>
      </c>
      <c r="V259" s="4">
        <f t="shared" ref="V259:V322" si="44">AVERAGE(I259,N259,S259)</f>
        <v>1986.2233333333334</v>
      </c>
      <c r="W259" s="4">
        <f t="shared" ref="W259:W322" si="45">AVERAGE(J259,O259)</f>
        <v>0</v>
      </c>
      <c r="X259" s="4">
        <f t="shared" ref="X259:X322" si="46">AVERAGE(K259,P259)</f>
        <v>0</v>
      </c>
      <c r="Y259" s="4">
        <f t="shared" ref="Y259:Y322" si="47">AVERAGE(Q259,L259)</f>
        <v>0</v>
      </c>
      <c r="Z259" s="4">
        <f t="shared" ref="Z259:Z322" si="48">IF(M259&gt;-1,IF(R259&gt;-1,R259,SUM(V259:Y259)),SUM(V259:Y259))</f>
        <v>0</v>
      </c>
      <c r="AA259" s="4">
        <f t="shared" ref="AA259:AA322" si="49">Z259-R259</f>
        <v>0</v>
      </c>
    </row>
    <row r="260" spans="1:27" x14ac:dyDescent="0.25">
      <c r="A260" t="s">
        <v>191</v>
      </c>
      <c r="B260" t="s">
        <v>210</v>
      </c>
      <c r="C260">
        <v>40305</v>
      </c>
      <c r="D260" t="s">
        <v>625</v>
      </c>
      <c r="E260" t="str">
        <f>VLOOKUP(C260,'Natural Accounts'!$A$3:$D$250,2,FALSE)</f>
        <v xml:space="preserve">Financial Aid Other </v>
      </c>
      <c r="F260" t="str">
        <f t="shared" si="40"/>
        <v xml:space="preserve">40305 Financial Aid Other </v>
      </c>
      <c r="G260" t="s">
        <v>0</v>
      </c>
      <c r="H260" t="s">
        <v>55</v>
      </c>
      <c r="I260" s="4">
        <v>4439.6000000000004</v>
      </c>
      <c r="J260" s="4">
        <v>0</v>
      </c>
      <c r="K260" s="4">
        <v>0</v>
      </c>
      <c r="L260" s="4">
        <v>0</v>
      </c>
      <c r="M260" s="4">
        <f t="shared" si="41"/>
        <v>4439.6000000000004</v>
      </c>
      <c r="N260" s="4">
        <v>0</v>
      </c>
      <c r="O260" s="4">
        <v>0</v>
      </c>
      <c r="P260" s="4">
        <v>0</v>
      </c>
      <c r="Q260" s="4">
        <v>0</v>
      </c>
      <c r="R260" s="4">
        <f t="shared" si="42"/>
        <v>0</v>
      </c>
      <c r="S260" s="4">
        <v>0</v>
      </c>
      <c r="T260" s="4">
        <v>0</v>
      </c>
      <c r="U260" s="4">
        <f t="shared" si="43"/>
        <v>1479.8666666666668</v>
      </c>
      <c r="V260" s="4">
        <f t="shared" si="44"/>
        <v>1479.8666666666668</v>
      </c>
      <c r="W260" s="4">
        <f t="shared" si="45"/>
        <v>0</v>
      </c>
      <c r="X260" s="4">
        <f t="shared" si="46"/>
        <v>0</v>
      </c>
      <c r="Y260" s="4">
        <f t="shared" si="47"/>
        <v>0</v>
      </c>
      <c r="Z260" s="4">
        <f t="shared" si="48"/>
        <v>0</v>
      </c>
      <c r="AA260" s="4">
        <f t="shared" si="49"/>
        <v>0</v>
      </c>
    </row>
    <row r="261" spans="1:27" x14ac:dyDescent="0.25">
      <c r="A261" t="s">
        <v>191</v>
      </c>
      <c r="B261" t="s">
        <v>210</v>
      </c>
      <c r="C261">
        <v>40306</v>
      </c>
      <c r="D261" t="s">
        <v>625</v>
      </c>
      <c r="E261" t="str">
        <f>VLOOKUP(C261,'Natural Accounts'!$A$3:$D$250,2,FALSE)</f>
        <v xml:space="preserve">Financial Aid Room &amp; Board </v>
      </c>
      <c r="F261" t="str">
        <f t="shared" si="40"/>
        <v xml:space="preserve">40306 Financial Aid Room &amp; Board </v>
      </c>
      <c r="G261" t="s">
        <v>0</v>
      </c>
      <c r="H261" t="s">
        <v>24</v>
      </c>
      <c r="I261" s="4">
        <v>363566</v>
      </c>
      <c r="J261" s="4">
        <v>55865</v>
      </c>
      <c r="K261" s="4">
        <v>424560.20999999996</v>
      </c>
      <c r="L261" s="4">
        <v>1563.12</v>
      </c>
      <c r="M261" s="4">
        <f t="shared" si="41"/>
        <v>845554.33</v>
      </c>
      <c r="N261" s="4">
        <v>584141.9800000001</v>
      </c>
      <c r="O261" s="4">
        <v>84519.330000000016</v>
      </c>
      <c r="P261" s="4">
        <v>574639.70000000007</v>
      </c>
      <c r="Q261" s="4">
        <v>38402.68</v>
      </c>
      <c r="R261" s="4">
        <f t="shared" si="42"/>
        <v>1281703.6900000002</v>
      </c>
      <c r="S261" s="4">
        <v>738625.4</v>
      </c>
      <c r="T261" s="4">
        <v>33498.160000000003</v>
      </c>
      <c r="U261" s="4">
        <f t="shared" si="43"/>
        <v>562111.12666666671</v>
      </c>
      <c r="V261" s="4">
        <f t="shared" si="44"/>
        <v>562111.12666666671</v>
      </c>
      <c r="W261" s="4">
        <f t="shared" si="45"/>
        <v>70192.165000000008</v>
      </c>
      <c r="X261" s="4">
        <f t="shared" si="46"/>
        <v>499599.95500000002</v>
      </c>
      <c r="Y261" s="4">
        <f t="shared" si="47"/>
        <v>19982.900000000001</v>
      </c>
      <c r="Z261" s="4">
        <f t="shared" si="48"/>
        <v>1281703.6900000002</v>
      </c>
      <c r="AA261" s="4">
        <f t="shared" si="49"/>
        <v>0</v>
      </c>
    </row>
    <row r="262" spans="1:27" x14ac:dyDescent="0.25">
      <c r="A262" t="s">
        <v>191</v>
      </c>
      <c r="B262" t="s">
        <v>210</v>
      </c>
      <c r="C262">
        <v>40306</v>
      </c>
      <c r="D262" t="s">
        <v>625</v>
      </c>
      <c r="E262" t="str">
        <f>VLOOKUP(C262,'Natural Accounts'!$A$3:$D$250,2,FALSE)</f>
        <v xml:space="preserve">Financial Aid Room &amp; Board </v>
      </c>
      <c r="F262" t="str">
        <f t="shared" si="40"/>
        <v xml:space="preserve">40306 Financial Aid Room &amp; Board </v>
      </c>
      <c r="G262" t="s">
        <v>0</v>
      </c>
      <c r="H262" t="s">
        <v>186</v>
      </c>
      <c r="I262" s="4">
        <v>60444</v>
      </c>
      <c r="J262" s="4">
        <v>4400</v>
      </c>
      <c r="K262" s="4">
        <v>60344</v>
      </c>
      <c r="L262" s="4">
        <v>0</v>
      </c>
      <c r="M262" s="4">
        <f t="shared" si="41"/>
        <v>125188</v>
      </c>
      <c r="N262" s="4">
        <v>0</v>
      </c>
      <c r="O262" s="4">
        <v>0</v>
      </c>
      <c r="P262" s="4">
        <v>0</v>
      </c>
      <c r="Q262" s="4">
        <v>0</v>
      </c>
      <c r="R262" s="4">
        <f t="shared" si="42"/>
        <v>0</v>
      </c>
      <c r="S262" s="4">
        <v>0</v>
      </c>
      <c r="T262" s="4">
        <v>0</v>
      </c>
      <c r="U262" s="4">
        <f t="shared" si="43"/>
        <v>20148</v>
      </c>
      <c r="V262" s="4">
        <f t="shared" si="44"/>
        <v>20148</v>
      </c>
      <c r="W262" s="4">
        <f t="shared" si="45"/>
        <v>2200</v>
      </c>
      <c r="X262" s="4">
        <f t="shared" si="46"/>
        <v>30172</v>
      </c>
      <c r="Y262" s="4">
        <f t="shared" si="47"/>
        <v>0</v>
      </c>
      <c r="Z262" s="4">
        <f t="shared" si="48"/>
        <v>0</v>
      </c>
      <c r="AA262" s="4">
        <f t="shared" si="49"/>
        <v>0</v>
      </c>
    </row>
    <row r="263" spans="1:27" x14ac:dyDescent="0.25">
      <c r="A263" t="s">
        <v>191</v>
      </c>
      <c r="B263" t="s">
        <v>210</v>
      </c>
      <c r="C263">
        <v>40306</v>
      </c>
      <c r="D263" t="s">
        <v>625</v>
      </c>
      <c r="E263" t="str">
        <f>VLOOKUP(C263,'Natural Accounts'!$A$3:$D$250,2,FALSE)</f>
        <v xml:space="preserve">Financial Aid Room &amp; Board </v>
      </c>
      <c r="F263" t="str">
        <f t="shared" si="40"/>
        <v xml:space="preserve">40306 Financial Aid Room &amp; Board </v>
      </c>
      <c r="G263" t="s">
        <v>0</v>
      </c>
      <c r="H263" t="s">
        <v>43</v>
      </c>
      <c r="I263" s="4">
        <v>9614.4</v>
      </c>
      <c r="J263" s="4">
        <v>-111.19999999999996</v>
      </c>
      <c r="K263" s="4">
        <v>164.40000000000009</v>
      </c>
      <c r="L263" s="4">
        <v>32.68</v>
      </c>
      <c r="M263" s="4">
        <f t="shared" si="41"/>
        <v>9700.2799999999988</v>
      </c>
      <c r="N263" s="4">
        <v>24976.959999999999</v>
      </c>
      <c r="O263" s="4">
        <v>0</v>
      </c>
      <c r="P263" s="4">
        <v>19500</v>
      </c>
      <c r="Q263" s="4">
        <v>0</v>
      </c>
      <c r="R263" s="4">
        <f t="shared" si="42"/>
        <v>44476.959999999999</v>
      </c>
      <c r="S263" s="4">
        <v>26130</v>
      </c>
      <c r="T263" s="4">
        <v>0</v>
      </c>
      <c r="U263" s="4">
        <f t="shared" si="43"/>
        <v>20240.453333333335</v>
      </c>
      <c r="V263" s="4">
        <f t="shared" si="44"/>
        <v>20240.453333333335</v>
      </c>
      <c r="W263" s="4">
        <f t="shared" si="45"/>
        <v>-55.59999999999998</v>
      </c>
      <c r="X263" s="4">
        <f t="shared" si="46"/>
        <v>9832.2000000000007</v>
      </c>
      <c r="Y263" s="4">
        <f t="shared" si="47"/>
        <v>16.34</v>
      </c>
      <c r="Z263" s="4">
        <f t="shared" si="48"/>
        <v>44476.959999999999</v>
      </c>
      <c r="AA263" s="4">
        <f t="shared" si="49"/>
        <v>0</v>
      </c>
    </row>
    <row r="264" spans="1:27" x14ac:dyDescent="0.25">
      <c r="A264" t="s">
        <v>191</v>
      </c>
      <c r="B264" t="s">
        <v>210</v>
      </c>
      <c r="C264">
        <v>40306</v>
      </c>
      <c r="D264" t="s">
        <v>625</v>
      </c>
      <c r="E264" t="str">
        <f>VLOOKUP(C264,'Natural Accounts'!$A$3:$D$250,2,FALSE)</f>
        <v xml:space="preserve">Financial Aid Room &amp; Board </v>
      </c>
      <c r="F264" t="str">
        <f t="shared" si="40"/>
        <v xml:space="preserve">40306 Financial Aid Room &amp; Board </v>
      </c>
      <c r="G264" t="s">
        <v>0</v>
      </c>
      <c r="H264" t="s">
        <v>44</v>
      </c>
      <c r="I264" s="4">
        <v>105600</v>
      </c>
      <c r="J264" s="4">
        <v>2020</v>
      </c>
      <c r="K264" s="4">
        <v>111001.73</v>
      </c>
      <c r="L264" s="4">
        <v>21</v>
      </c>
      <c r="M264" s="4">
        <f t="shared" si="41"/>
        <v>218642.72999999998</v>
      </c>
      <c r="N264" s="4">
        <v>251986.69999999998</v>
      </c>
      <c r="O264" s="4">
        <v>-3270.8199999999997</v>
      </c>
      <c r="P264" s="4">
        <v>209010.63999999998</v>
      </c>
      <c r="Q264" s="4">
        <v>445</v>
      </c>
      <c r="R264" s="4">
        <f t="shared" si="42"/>
        <v>458171.51999999996</v>
      </c>
      <c r="S264" s="4">
        <v>272893.2</v>
      </c>
      <c r="T264" s="4">
        <v>-239.37</v>
      </c>
      <c r="U264" s="4">
        <f t="shared" si="43"/>
        <v>210159.96666666665</v>
      </c>
      <c r="V264" s="4">
        <f t="shared" si="44"/>
        <v>210159.96666666665</v>
      </c>
      <c r="W264" s="4">
        <f t="shared" si="45"/>
        <v>-625.40999999999985</v>
      </c>
      <c r="X264" s="4">
        <f t="shared" si="46"/>
        <v>160006.185</v>
      </c>
      <c r="Y264" s="4">
        <f t="shared" si="47"/>
        <v>233</v>
      </c>
      <c r="Z264" s="4">
        <f t="shared" si="48"/>
        <v>458171.51999999996</v>
      </c>
      <c r="AA264" s="4">
        <f t="shared" si="49"/>
        <v>0</v>
      </c>
    </row>
    <row r="265" spans="1:27" x14ac:dyDescent="0.25">
      <c r="A265" t="s">
        <v>191</v>
      </c>
      <c r="B265" t="s">
        <v>210</v>
      </c>
      <c r="C265">
        <v>40306</v>
      </c>
      <c r="D265" t="s">
        <v>625</v>
      </c>
      <c r="E265" t="str">
        <f>VLOOKUP(C265,'Natural Accounts'!$A$3:$D$250,2,FALSE)</f>
        <v xml:space="preserve">Financial Aid Room &amp; Board </v>
      </c>
      <c r="F265" t="str">
        <f t="shared" si="40"/>
        <v xml:space="preserve">40306 Financial Aid Room &amp; Board </v>
      </c>
      <c r="G265" t="s">
        <v>0</v>
      </c>
      <c r="H265" t="s">
        <v>45</v>
      </c>
      <c r="I265" s="4">
        <v>4843</v>
      </c>
      <c r="J265" s="4">
        <v>0</v>
      </c>
      <c r="K265" s="4">
        <v>3743</v>
      </c>
      <c r="L265" s="4">
        <v>0</v>
      </c>
      <c r="M265" s="4">
        <f t="shared" si="41"/>
        <v>8586</v>
      </c>
      <c r="N265" s="4">
        <v>15033.5</v>
      </c>
      <c r="O265" s="4">
        <v>0</v>
      </c>
      <c r="P265" s="4">
        <v>12483.5</v>
      </c>
      <c r="Q265" s="4">
        <v>0</v>
      </c>
      <c r="R265" s="4">
        <f t="shared" si="42"/>
        <v>27517</v>
      </c>
      <c r="S265" s="4">
        <v>8805</v>
      </c>
      <c r="T265" s="4">
        <v>0</v>
      </c>
      <c r="U265" s="4">
        <f t="shared" si="43"/>
        <v>9560.5</v>
      </c>
      <c r="V265" s="4">
        <f t="shared" si="44"/>
        <v>9560.5</v>
      </c>
      <c r="W265" s="4">
        <f t="shared" si="45"/>
        <v>0</v>
      </c>
      <c r="X265" s="4">
        <f t="shared" si="46"/>
        <v>8113.25</v>
      </c>
      <c r="Y265" s="4">
        <f t="shared" si="47"/>
        <v>0</v>
      </c>
      <c r="Z265" s="4">
        <f t="shared" si="48"/>
        <v>27517</v>
      </c>
      <c r="AA265" s="4">
        <f t="shared" si="49"/>
        <v>0</v>
      </c>
    </row>
    <row r="266" spans="1:27" x14ac:dyDescent="0.25">
      <c r="A266" t="s">
        <v>191</v>
      </c>
      <c r="B266" t="s">
        <v>210</v>
      </c>
      <c r="C266">
        <v>40306</v>
      </c>
      <c r="D266" t="s">
        <v>625</v>
      </c>
      <c r="E266" t="str">
        <f>VLOOKUP(C266,'Natural Accounts'!$A$3:$D$250,2,FALSE)</f>
        <v xml:space="preserve">Financial Aid Room &amp; Board </v>
      </c>
      <c r="F266" t="str">
        <f t="shared" si="40"/>
        <v xml:space="preserve">40306 Financial Aid Room &amp; Board </v>
      </c>
      <c r="G266" t="s">
        <v>0</v>
      </c>
      <c r="H266" t="s">
        <v>46</v>
      </c>
      <c r="I266" s="4">
        <v>6260.8</v>
      </c>
      <c r="J266" s="4">
        <v>0</v>
      </c>
      <c r="K266" s="4">
        <v>7358.8</v>
      </c>
      <c r="L266" s="4">
        <v>0</v>
      </c>
      <c r="M266" s="4">
        <f t="shared" si="41"/>
        <v>13619.6</v>
      </c>
      <c r="N266" s="4">
        <v>11425</v>
      </c>
      <c r="O266" s="4">
        <v>-306.5</v>
      </c>
      <c r="P266" s="4">
        <v>10793</v>
      </c>
      <c r="Q266" s="4">
        <v>0</v>
      </c>
      <c r="R266" s="4">
        <f t="shared" si="42"/>
        <v>21911.5</v>
      </c>
      <c r="S266" s="4">
        <v>19366.109999999997</v>
      </c>
      <c r="T266" s="4">
        <v>0</v>
      </c>
      <c r="U266" s="4">
        <f t="shared" si="43"/>
        <v>12350.636666666665</v>
      </c>
      <c r="V266" s="4">
        <f t="shared" si="44"/>
        <v>12350.636666666665</v>
      </c>
      <c r="W266" s="4">
        <f t="shared" si="45"/>
        <v>-153.25</v>
      </c>
      <c r="X266" s="4">
        <f t="shared" si="46"/>
        <v>9075.9</v>
      </c>
      <c r="Y266" s="4">
        <f t="shared" si="47"/>
        <v>0</v>
      </c>
      <c r="Z266" s="4">
        <f t="shared" si="48"/>
        <v>21911.5</v>
      </c>
      <c r="AA266" s="4">
        <f t="shared" si="49"/>
        <v>0</v>
      </c>
    </row>
    <row r="267" spans="1:27" x14ac:dyDescent="0.25">
      <c r="A267" t="s">
        <v>191</v>
      </c>
      <c r="B267" t="s">
        <v>210</v>
      </c>
      <c r="C267">
        <v>40306</v>
      </c>
      <c r="D267" t="s">
        <v>625</v>
      </c>
      <c r="E267" t="str">
        <f>VLOOKUP(C267,'Natural Accounts'!$A$3:$D$250,2,FALSE)</f>
        <v xml:space="preserve">Financial Aid Room &amp; Board </v>
      </c>
      <c r="F267" t="str">
        <f t="shared" si="40"/>
        <v xml:space="preserve">40306 Financial Aid Room &amp; Board </v>
      </c>
      <c r="G267" t="s">
        <v>0</v>
      </c>
      <c r="H267" t="s">
        <v>47</v>
      </c>
      <c r="I267" s="4">
        <v>14198.8</v>
      </c>
      <c r="J267" s="4">
        <v>849</v>
      </c>
      <c r="K267" s="4">
        <v>13699.439999999999</v>
      </c>
      <c r="L267" s="4">
        <v>115.05000000000001</v>
      </c>
      <c r="M267" s="4">
        <f t="shared" si="41"/>
        <v>28862.289999999997</v>
      </c>
      <c r="N267" s="4">
        <v>19398.400000000001</v>
      </c>
      <c r="O267" s="4">
        <v>0</v>
      </c>
      <c r="P267" s="4">
        <v>19360</v>
      </c>
      <c r="Q267" s="4">
        <v>0</v>
      </c>
      <c r="R267" s="4">
        <f t="shared" si="42"/>
        <v>38758.400000000001</v>
      </c>
      <c r="S267" s="4">
        <v>19547.009999999998</v>
      </c>
      <c r="T267" s="4">
        <v>0</v>
      </c>
      <c r="U267" s="4">
        <f t="shared" si="43"/>
        <v>17714.736666666664</v>
      </c>
      <c r="V267" s="4">
        <f t="shared" si="44"/>
        <v>17714.736666666664</v>
      </c>
      <c r="W267" s="4">
        <f t="shared" si="45"/>
        <v>424.5</v>
      </c>
      <c r="X267" s="4">
        <f t="shared" si="46"/>
        <v>16529.72</v>
      </c>
      <c r="Y267" s="4">
        <f t="shared" si="47"/>
        <v>57.525000000000006</v>
      </c>
      <c r="Z267" s="4">
        <f t="shared" si="48"/>
        <v>38758.400000000001</v>
      </c>
      <c r="AA267" s="4">
        <f t="shared" si="49"/>
        <v>0</v>
      </c>
    </row>
    <row r="268" spans="1:27" x14ac:dyDescent="0.25">
      <c r="A268" t="s">
        <v>191</v>
      </c>
      <c r="B268" t="s">
        <v>210</v>
      </c>
      <c r="C268">
        <v>40306</v>
      </c>
      <c r="D268" t="s">
        <v>625</v>
      </c>
      <c r="E268" t="str">
        <f>VLOOKUP(C268,'Natural Accounts'!$A$3:$D$250,2,FALSE)</f>
        <v xml:space="preserve">Financial Aid Room &amp; Board </v>
      </c>
      <c r="F268" t="str">
        <f t="shared" si="40"/>
        <v xml:space="preserve">40306 Financial Aid Room &amp; Board </v>
      </c>
      <c r="G268" t="s">
        <v>0</v>
      </c>
      <c r="H268" t="s">
        <v>48</v>
      </c>
      <c r="I268" s="4">
        <v>12764</v>
      </c>
      <c r="J268" s="4">
        <v>0</v>
      </c>
      <c r="K268" s="4">
        <v>12764</v>
      </c>
      <c r="L268" s="4">
        <v>0</v>
      </c>
      <c r="M268" s="4">
        <f t="shared" si="41"/>
        <v>25528</v>
      </c>
      <c r="N268" s="4">
        <v>11296.09</v>
      </c>
      <c r="O268" s="4">
        <v>0</v>
      </c>
      <c r="P268" s="4">
        <v>11295.91</v>
      </c>
      <c r="Q268" s="4">
        <v>0</v>
      </c>
      <c r="R268" s="4">
        <f t="shared" si="42"/>
        <v>22592</v>
      </c>
      <c r="S268" s="4">
        <v>17269.580000000002</v>
      </c>
      <c r="T268" s="4">
        <v>0</v>
      </c>
      <c r="U268" s="4">
        <f t="shared" si="43"/>
        <v>13776.556666666665</v>
      </c>
      <c r="V268" s="4">
        <f t="shared" si="44"/>
        <v>13776.556666666665</v>
      </c>
      <c r="W268" s="4">
        <f t="shared" si="45"/>
        <v>0</v>
      </c>
      <c r="X268" s="4">
        <f t="shared" si="46"/>
        <v>12029.955</v>
      </c>
      <c r="Y268" s="4">
        <f t="shared" si="47"/>
        <v>0</v>
      </c>
      <c r="Z268" s="4">
        <f t="shared" si="48"/>
        <v>22592</v>
      </c>
      <c r="AA268" s="4">
        <f t="shared" si="49"/>
        <v>0</v>
      </c>
    </row>
    <row r="269" spans="1:27" x14ac:dyDescent="0.25">
      <c r="A269" t="s">
        <v>191</v>
      </c>
      <c r="B269" t="s">
        <v>210</v>
      </c>
      <c r="C269">
        <v>40306</v>
      </c>
      <c r="D269" t="s">
        <v>625</v>
      </c>
      <c r="E269" t="str">
        <f>VLOOKUP(C269,'Natural Accounts'!$A$3:$D$250,2,FALSE)</f>
        <v xml:space="preserve">Financial Aid Room &amp; Board </v>
      </c>
      <c r="F269" t="str">
        <f t="shared" si="40"/>
        <v xml:space="preserve">40306 Financial Aid Room &amp; Board </v>
      </c>
      <c r="G269" t="s">
        <v>0</v>
      </c>
      <c r="H269" t="s">
        <v>49</v>
      </c>
      <c r="I269" s="4">
        <v>4581.3599999999997</v>
      </c>
      <c r="J269" s="4">
        <v>314.52</v>
      </c>
      <c r="K269" s="4">
        <v>8.52</v>
      </c>
      <c r="L269" s="4">
        <v>0</v>
      </c>
      <c r="M269" s="4">
        <f t="shared" si="41"/>
        <v>4904.3999999999996</v>
      </c>
      <c r="N269" s="4">
        <v>43371.67</v>
      </c>
      <c r="O269" s="4">
        <v>0</v>
      </c>
      <c r="P269" s="4">
        <v>41400</v>
      </c>
      <c r="Q269" s="4">
        <v>0</v>
      </c>
      <c r="R269" s="4">
        <f t="shared" si="42"/>
        <v>84771.67</v>
      </c>
      <c r="S269" s="4">
        <v>35755.5</v>
      </c>
      <c r="T269" s="4">
        <v>0</v>
      </c>
      <c r="U269" s="4">
        <f t="shared" si="43"/>
        <v>27902.843333333334</v>
      </c>
      <c r="V269" s="4">
        <f t="shared" si="44"/>
        <v>27902.843333333334</v>
      </c>
      <c r="W269" s="4">
        <f t="shared" si="45"/>
        <v>157.26</v>
      </c>
      <c r="X269" s="4">
        <f t="shared" si="46"/>
        <v>20704.259999999998</v>
      </c>
      <c r="Y269" s="4">
        <f t="shared" si="47"/>
        <v>0</v>
      </c>
      <c r="Z269" s="4">
        <f t="shared" si="48"/>
        <v>84771.67</v>
      </c>
      <c r="AA269" s="4">
        <f t="shared" si="49"/>
        <v>0</v>
      </c>
    </row>
    <row r="270" spans="1:27" x14ac:dyDescent="0.25">
      <c r="A270" t="s">
        <v>191</v>
      </c>
      <c r="B270" t="s">
        <v>210</v>
      </c>
      <c r="C270">
        <v>40306</v>
      </c>
      <c r="D270" t="s">
        <v>625</v>
      </c>
      <c r="E270" t="str">
        <f>VLOOKUP(C270,'Natural Accounts'!$A$3:$D$250,2,FALSE)</f>
        <v xml:space="preserve">Financial Aid Room &amp; Board </v>
      </c>
      <c r="F270" t="str">
        <f t="shared" si="40"/>
        <v xml:space="preserve">40306 Financial Aid Room &amp; Board </v>
      </c>
      <c r="G270" t="s">
        <v>0</v>
      </c>
      <c r="H270" t="s">
        <v>50</v>
      </c>
      <c r="I270" s="4">
        <v>2846</v>
      </c>
      <c r="J270" s="4">
        <v>0</v>
      </c>
      <c r="K270" s="4">
        <v>2846</v>
      </c>
      <c r="L270" s="4">
        <v>0</v>
      </c>
      <c r="M270" s="4">
        <f t="shared" si="41"/>
        <v>5692</v>
      </c>
      <c r="N270" s="4">
        <v>13987.6</v>
      </c>
      <c r="O270" s="4">
        <v>8372.18</v>
      </c>
      <c r="P270" s="4">
        <v>19305</v>
      </c>
      <c r="Q270" s="4">
        <v>0</v>
      </c>
      <c r="R270" s="4">
        <f t="shared" si="42"/>
        <v>41664.78</v>
      </c>
      <c r="S270" s="4">
        <v>15555.91</v>
      </c>
      <c r="T270" s="4">
        <v>0</v>
      </c>
      <c r="U270" s="4">
        <f t="shared" si="43"/>
        <v>10796.503333333332</v>
      </c>
      <c r="V270" s="4">
        <f t="shared" si="44"/>
        <v>10796.503333333332</v>
      </c>
      <c r="W270" s="4">
        <f t="shared" si="45"/>
        <v>4186.09</v>
      </c>
      <c r="X270" s="4">
        <f t="shared" si="46"/>
        <v>11075.5</v>
      </c>
      <c r="Y270" s="4">
        <f t="shared" si="47"/>
        <v>0</v>
      </c>
      <c r="Z270" s="4">
        <f t="shared" si="48"/>
        <v>41664.78</v>
      </c>
      <c r="AA270" s="4">
        <f t="shared" si="49"/>
        <v>0</v>
      </c>
    </row>
    <row r="271" spans="1:27" x14ac:dyDescent="0.25">
      <c r="A271" t="s">
        <v>191</v>
      </c>
      <c r="B271" t="s">
        <v>210</v>
      </c>
      <c r="C271">
        <v>40306</v>
      </c>
      <c r="D271" t="s">
        <v>625</v>
      </c>
      <c r="E271" t="str">
        <f>VLOOKUP(C271,'Natural Accounts'!$A$3:$D$250,2,FALSE)</f>
        <v xml:space="preserve">Financial Aid Room &amp; Board </v>
      </c>
      <c r="F271" t="str">
        <f t="shared" si="40"/>
        <v xml:space="preserve">40306 Financial Aid Room &amp; Board </v>
      </c>
      <c r="G271" t="s">
        <v>0</v>
      </c>
      <c r="H271" t="s">
        <v>51</v>
      </c>
      <c r="I271" s="4">
        <v>10220</v>
      </c>
      <c r="J271" s="4">
        <v>0</v>
      </c>
      <c r="K271" s="4">
        <v>9504.1200000000008</v>
      </c>
      <c r="L271" s="4">
        <v>715.88</v>
      </c>
      <c r="M271" s="4">
        <f t="shared" si="41"/>
        <v>20440.000000000004</v>
      </c>
      <c r="N271" s="4">
        <v>38913.5</v>
      </c>
      <c r="O271" s="4">
        <v>953.48</v>
      </c>
      <c r="P271" s="4">
        <v>45111.9</v>
      </c>
      <c r="Q271" s="4">
        <v>0</v>
      </c>
      <c r="R271" s="4">
        <f t="shared" si="42"/>
        <v>84978.880000000005</v>
      </c>
      <c r="S271" s="4">
        <v>32574</v>
      </c>
      <c r="T271" s="4">
        <v>0</v>
      </c>
      <c r="U271" s="4">
        <f t="shared" si="43"/>
        <v>27235.833333333332</v>
      </c>
      <c r="V271" s="4">
        <f t="shared" si="44"/>
        <v>27235.833333333332</v>
      </c>
      <c r="W271" s="4">
        <f t="shared" si="45"/>
        <v>476.74</v>
      </c>
      <c r="X271" s="4">
        <f t="shared" si="46"/>
        <v>27308.010000000002</v>
      </c>
      <c r="Y271" s="4">
        <f t="shared" si="47"/>
        <v>357.94</v>
      </c>
      <c r="Z271" s="4">
        <f t="shared" si="48"/>
        <v>84978.880000000005</v>
      </c>
      <c r="AA271" s="4">
        <f t="shared" si="49"/>
        <v>0</v>
      </c>
    </row>
    <row r="272" spans="1:27" x14ac:dyDescent="0.25">
      <c r="A272" t="s">
        <v>191</v>
      </c>
      <c r="B272" t="s">
        <v>210</v>
      </c>
      <c r="C272">
        <v>40306</v>
      </c>
      <c r="D272" t="s">
        <v>625</v>
      </c>
      <c r="E272" t="str">
        <f>VLOOKUP(C272,'Natural Accounts'!$A$3:$D$250,2,FALSE)</f>
        <v xml:space="preserve">Financial Aid Room &amp; Board </v>
      </c>
      <c r="F272" t="str">
        <f t="shared" si="40"/>
        <v xml:space="preserve">40306 Financial Aid Room &amp; Board </v>
      </c>
      <c r="G272" t="s">
        <v>0</v>
      </c>
      <c r="H272" t="s">
        <v>52</v>
      </c>
      <c r="I272" s="4">
        <v>17930.599999999999</v>
      </c>
      <c r="J272" s="4">
        <v>0</v>
      </c>
      <c r="K272" s="4">
        <v>17930.599999999999</v>
      </c>
      <c r="L272" s="4">
        <v>0</v>
      </c>
      <c r="M272" s="4">
        <f t="shared" si="41"/>
        <v>35861.199999999997</v>
      </c>
      <c r="N272" s="4">
        <v>23881</v>
      </c>
      <c r="O272" s="4">
        <v>6235.4</v>
      </c>
      <c r="P272" s="4">
        <v>27786.400000000001</v>
      </c>
      <c r="Q272" s="4">
        <v>0</v>
      </c>
      <c r="R272" s="4">
        <f t="shared" si="42"/>
        <v>57902.8</v>
      </c>
      <c r="S272" s="4">
        <v>22541.379999999997</v>
      </c>
      <c r="T272" s="4">
        <v>4646.6499999999996</v>
      </c>
      <c r="U272" s="4">
        <f t="shared" si="43"/>
        <v>21450.993333333332</v>
      </c>
      <c r="V272" s="4">
        <f t="shared" si="44"/>
        <v>21450.993333333332</v>
      </c>
      <c r="W272" s="4">
        <f t="shared" si="45"/>
        <v>3117.7</v>
      </c>
      <c r="X272" s="4">
        <f t="shared" si="46"/>
        <v>22858.5</v>
      </c>
      <c r="Y272" s="4">
        <f t="shared" si="47"/>
        <v>0</v>
      </c>
      <c r="Z272" s="4">
        <f t="shared" si="48"/>
        <v>57902.8</v>
      </c>
      <c r="AA272" s="4">
        <f t="shared" si="49"/>
        <v>0</v>
      </c>
    </row>
    <row r="273" spans="1:27" x14ac:dyDescent="0.25">
      <c r="A273" t="s">
        <v>191</v>
      </c>
      <c r="B273" t="s">
        <v>210</v>
      </c>
      <c r="C273">
        <v>40306</v>
      </c>
      <c r="D273" t="s">
        <v>625</v>
      </c>
      <c r="E273" t="str">
        <f>VLOOKUP(C273,'Natural Accounts'!$A$3:$D$250,2,FALSE)</f>
        <v xml:space="preserve">Financial Aid Room &amp; Board </v>
      </c>
      <c r="F273" t="str">
        <f t="shared" si="40"/>
        <v xml:space="preserve">40306 Financial Aid Room &amp; Board </v>
      </c>
      <c r="G273" t="s">
        <v>0</v>
      </c>
      <c r="H273" t="s">
        <v>53</v>
      </c>
      <c r="I273" s="4">
        <v>11731.5</v>
      </c>
      <c r="J273" s="4">
        <v>-4991.76</v>
      </c>
      <c r="K273" s="4">
        <v>10320</v>
      </c>
      <c r="L273" s="4">
        <v>0</v>
      </c>
      <c r="M273" s="4">
        <f t="shared" si="41"/>
        <v>17059.739999999998</v>
      </c>
      <c r="N273" s="4">
        <v>13315.039999999999</v>
      </c>
      <c r="O273" s="4">
        <v>0</v>
      </c>
      <c r="P273" s="4">
        <v>18810</v>
      </c>
      <c r="Q273" s="4">
        <v>0</v>
      </c>
      <c r="R273" s="4">
        <f t="shared" si="42"/>
        <v>32125.040000000001</v>
      </c>
      <c r="S273" s="4">
        <v>16080</v>
      </c>
      <c r="T273" s="4">
        <v>0</v>
      </c>
      <c r="U273" s="4">
        <f t="shared" si="43"/>
        <v>13708.846666666666</v>
      </c>
      <c r="V273" s="4">
        <f t="shared" si="44"/>
        <v>13708.846666666666</v>
      </c>
      <c r="W273" s="4">
        <f t="shared" si="45"/>
        <v>-2495.88</v>
      </c>
      <c r="X273" s="4">
        <f t="shared" si="46"/>
        <v>14565</v>
      </c>
      <c r="Y273" s="4">
        <f t="shared" si="47"/>
        <v>0</v>
      </c>
      <c r="Z273" s="4">
        <f t="shared" si="48"/>
        <v>32125.040000000001</v>
      </c>
      <c r="AA273" s="4">
        <f t="shared" si="49"/>
        <v>0</v>
      </c>
    </row>
    <row r="274" spans="1:27" x14ac:dyDescent="0.25">
      <c r="A274" t="s">
        <v>191</v>
      </c>
      <c r="B274" t="s">
        <v>210</v>
      </c>
      <c r="C274">
        <v>40306</v>
      </c>
      <c r="D274" t="s">
        <v>625</v>
      </c>
      <c r="E274" t="str">
        <f>VLOOKUP(C274,'Natural Accounts'!$A$3:$D$250,2,FALSE)</f>
        <v xml:space="preserve">Financial Aid Room &amp; Board </v>
      </c>
      <c r="F274" t="str">
        <f t="shared" si="40"/>
        <v xml:space="preserve">40306 Financial Aid Room &amp; Board </v>
      </c>
      <c r="G274" t="s">
        <v>0</v>
      </c>
      <c r="H274" t="s">
        <v>54</v>
      </c>
      <c r="I274" s="4">
        <v>10900</v>
      </c>
      <c r="J274" s="4">
        <v>1764</v>
      </c>
      <c r="K274" s="4">
        <v>16823.999999999996</v>
      </c>
      <c r="L274" s="4">
        <v>549.91999999999996</v>
      </c>
      <c r="M274" s="4">
        <f t="shared" si="41"/>
        <v>30037.919999999995</v>
      </c>
      <c r="N274" s="4">
        <v>29598.400000000001</v>
      </c>
      <c r="O274" s="4">
        <v>1754.6</v>
      </c>
      <c r="P274" s="4">
        <v>39561</v>
      </c>
      <c r="Q274" s="4">
        <v>2546</v>
      </c>
      <c r="R274" s="4">
        <f t="shared" si="42"/>
        <v>73460</v>
      </c>
      <c r="S274" s="4">
        <v>19654.75</v>
      </c>
      <c r="T274" s="4">
        <v>0</v>
      </c>
      <c r="U274" s="4">
        <f t="shared" si="43"/>
        <v>20051.05</v>
      </c>
      <c r="V274" s="4">
        <f t="shared" si="44"/>
        <v>20051.05</v>
      </c>
      <c r="W274" s="4">
        <f t="shared" si="45"/>
        <v>1759.3</v>
      </c>
      <c r="X274" s="4">
        <f t="shared" si="46"/>
        <v>28192.5</v>
      </c>
      <c r="Y274" s="4">
        <f t="shared" si="47"/>
        <v>1547.96</v>
      </c>
      <c r="Z274" s="4">
        <f t="shared" si="48"/>
        <v>73460</v>
      </c>
      <c r="AA274" s="4">
        <f t="shared" si="49"/>
        <v>0</v>
      </c>
    </row>
    <row r="275" spans="1:27" x14ac:dyDescent="0.25">
      <c r="A275" t="s">
        <v>191</v>
      </c>
      <c r="B275" t="s">
        <v>210</v>
      </c>
      <c r="C275">
        <v>40306</v>
      </c>
      <c r="D275" t="s">
        <v>625</v>
      </c>
      <c r="E275" t="str">
        <f>VLOOKUP(C275,'Natural Accounts'!$A$3:$D$250,2,FALSE)</f>
        <v xml:space="preserve">Financial Aid Room &amp; Board </v>
      </c>
      <c r="F275" t="str">
        <f t="shared" si="40"/>
        <v xml:space="preserve">40306 Financial Aid Room &amp; Board </v>
      </c>
      <c r="G275" t="s">
        <v>0</v>
      </c>
      <c r="H275" t="s">
        <v>55</v>
      </c>
      <c r="I275" s="4">
        <v>15330</v>
      </c>
      <c r="J275" s="4">
        <v>0</v>
      </c>
      <c r="K275" s="4">
        <v>15330</v>
      </c>
      <c r="L275" s="4">
        <v>0</v>
      </c>
      <c r="M275" s="4">
        <f t="shared" si="41"/>
        <v>30660</v>
      </c>
      <c r="N275" s="4">
        <v>29130</v>
      </c>
      <c r="O275" s="4">
        <v>-864.78</v>
      </c>
      <c r="P275" s="4">
        <v>36240</v>
      </c>
      <c r="Q275" s="4">
        <v>0</v>
      </c>
      <c r="R275" s="4">
        <f t="shared" si="42"/>
        <v>64505.22</v>
      </c>
      <c r="S275" s="4">
        <v>33745.5</v>
      </c>
      <c r="T275" s="4">
        <v>0</v>
      </c>
      <c r="U275" s="4">
        <f t="shared" si="43"/>
        <v>26068.5</v>
      </c>
      <c r="V275" s="4">
        <f t="shared" si="44"/>
        <v>26068.5</v>
      </c>
      <c r="W275" s="4">
        <f t="shared" si="45"/>
        <v>-432.39</v>
      </c>
      <c r="X275" s="4">
        <f t="shared" si="46"/>
        <v>25785</v>
      </c>
      <c r="Y275" s="4">
        <f t="shared" si="47"/>
        <v>0</v>
      </c>
      <c r="Z275" s="4">
        <f t="shared" si="48"/>
        <v>64505.22</v>
      </c>
      <c r="AA275" s="4">
        <f t="shared" si="49"/>
        <v>0</v>
      </c>
    </row>
    <row r="276" spans="1:27" x14ac:dyDescent="0.25">
      <c r="A276" t="s">
        <v>191</v>
      </c>
      <c r="B276" t="s">
        <v>210</v>
      </c>
      <c r="C276">
        <v>40401</v>
      </c>
      <c r="D276" t="s">
        <v>625</v>
      </c>
      <c r="E276" t="str">
        <f>VLOOKUP(C276,'Natural Accounts'!$A$3:$D$250,2,FALSE)</f>
        <v xml:space="preserve">Program Fees </v>
      </c>
      <c r="F276" t="str">
        <f t="shared" si="40"/>
        <v xml:space="preserve">40401 Program Fees </v>
      </c>
      <c r="G276" t="s">
        <v>0</v>
      </c>
      <c r="H276" t="s">
        <v>1</v>
      </c>
      <c r="I276" s="4">
        <v>-360</v>
      </c>
      <c r="J276" s="4">
        <v>0</v>
      </c>
      <c r="K276" s="4">
        <v>0</v>
      </c>
      <c r="L276" s="4">
        <v>0</v>
      </c>
      <c r="M276" s="4">
        <f t="shared" si="41"/>
        <v>-360</v>
      </c>
      <c r="N276" s="4">
        <v>0</v>
      </c>
      <c r="O276" s="4">
        <v>0</v>
      </c>
      <c r="P276" s="4">
        <v>0</v>
      </c>
      <c r="Q276" s="4">
        <v>0</v>
      </c>
      <c r="R276" s="4">
        <f t="shared" si="42"/>
        <v>0</v>
      </c>
      <c r="S276" s="4">
        <v>0</v>
      </c>
      <c r="T276" s="4">
        <v>0</v>
      </c>
      <c r="U276" s="4">
        <f t="shared" si="43"/>
        <v>-120</v>
      </c>
      <c r="V276" s="4">
        <f t="shared" si="44"/>
        <v>-120</v>
      </c>
      <c r="W276" s="4">
        <f t="shared" si="45"/>
        <v>0</v>
      </c>
      <c r="X276" s="4">
        <f t="shared" si="46"/>
        <v>0</v>
      </c>
      <c r="Y276" s="4">
        <f t="shared" si="47"/>
        <v>0</v>
      </c>
      <c r="Z276" s="4">
        <f t="shared" si="48"/>
        <v>-120</v>
      </c>
      <c r="AA276" s="4">
        <f t="shared" si="49"/>
        <v>-120</v>
      </c>
    </row>
    <row r="277" spans="1:27" x14ac:dyDescent="0.25">
      <c r="A277" t="s">
        <v>191</v>
      </c>
      <c r="B277" t="s">
        <v>210</v>
      </c>
      <c r="C277">
        <v>40401</v>
      </c>
      <c r="D277" t="s">
        <v>625</v>
      </c>
      <c r="E277" t="str">
        <f>VLOOKUP(C277,'Natural Accounts'!$A$3:$D$250,2,FALSE)</f>
        <v xml:space="preserve">Program Fees </v>
      </c>
      <c r="F277" t="str">
        <f t="shared" si="40"/>
        <v xml:space="preserve">40401 Program Fees </v>
      </c>
      <c r="G277" t="s">
        <v>0</v>
      </c>
      <c r="H277" t="s">
        <v>20</v>
      </c>
      <c r="I277" s="4">
        <v>0</v>
      </c>
      <c r="J277" s="4">
        <v>0</v>
      </c>
      <c r="K277" s="4">
        <v>0</v>
      </c>
      <c r="L277" s="4">
        <v>0</v>
      </c>
      <c r="M277" s="4">
        <f t="shared" si="41"/>
        <v>0</v>
      </c>
      <c r="N277" s="4">
        <v>0</v>
      </c>
      <c r="O277" s="4">
        <v>0</v>
      </c>
      <c r="P277" s="4">
        <v>0</v>
      </c>
      <c r="Q277" s="4">
        <v>0</v>
      </c>
      <c r="R277" s="4">
        <f t="shared" si="42"/>
        <v>0</v>
      </c>
      <c r="S277" s="4">
        <v>-46490</v>
      </c>
      <c r="T277" s="4">
        <v>180</v>
      </c>
      <c r="U277" s="4">
        <f t="shared" si="43"/>
        <v>-15496.666666666666</v>
      </c>
      <c r="V277" s="4">
        <f t="shared" si="44"/>
        <v>-15496.666666666666</v>
      </c>
      <c r="W277" s="4">
        <f t="shared" si="45"/>
        <v>0</v>
      </c>
      <c r="X277" s="4">
        <f t="shared" si="46"/>
        <v>0</v>
      </c>
      <c r="Y277" s="4">
        <f t="shared" si="47"/>
        <v>0</v>
      </c>
      <c r="Z277" s="4">
        <f t="shared" si="48"/>
        <v>0</v>
      </c>
      <c r="AA277" s="4">
        <f t="shared" si="49"/>
        <v>0</v>
      </c>
    </row>
    <row r="278" spans="1:27" x14ac:dyDescent="0.25">
      <c r="A278" t="s">
        <v>191</v>
      </c>
      <c r="B278" t="s">
        <v>210</v>
      </c>
      <c r="C278">
        <v>40401</v>
      </c>
      <c r="D278" t="s">
        <v>625</v>
      </c>
      <c r="E278" t="str">
        <f>VLOOKUP(C278,'Natural Accounts'!$A$3:$D$250,2,FALSE)</f>
        <v xml:space="preserve">Program Fees </v>
      </c>
      <c r="F278" t="str">
        <f t="shared" si="40"/>
        <v xml:space="preserve">40401 Program Fees </v>
      </c>
      <c r="G278" t="s">
        <v>0</v>
      </c>
      <c r="H278" t="s">
        <v>89</v>
      </c>
      <c r="I278" s="4">
        <v>-30980</v>
      </c>
      <c r="J278" s="4">
        <v>-400</v>
      </c>
      <c r="K278" s="4">
        <v>-29770</v>
      </c>
      <c r="L278" s="4">
        <v>-12800</v>
      </c>
      <c r="M278" s="4">
        <f t="shared" si="41"/>
        <v>-73950</v>
      </c>
      <c r="N278" s="4">
        <v>-28770</v>
      </c>
      <c r="O278" s="4">
        <v>-130</v>
      </c>
      <c r="P278" s="4">
        <v>-26240</v>
      </c>
      <c r="Q278" s="4">
        <v>-11310</v>
      </c>
      <c r="R278" s="4">
        <f t="shared" si="42"/>
        <v>-66450</v>
      </c>
      <c r="S278" s="4">
        <v>0</v>
      </c>
      <c r="T278" s="4">
        <v>0</v>
      </c>
      <c r="U278" s="4">
        <f t="shared" si="43"/>
        <v>-19916.666666666668</v>
      </c>
      <c r="V278" s="4">
        <f t="shared" si="44"/>
        <v>-19916.666666666668</v>
      </c>
      <c r="W278" s="4">
        <f t="shared" si="45"/>
        <v>-265</v>
      </c>
      <c r="X278" s="4">
        <f t="shared" si="46"/>
        <v>-28005</v>
      </c>
      <c r="Y278" s="4">
        <f t="shared" si="47"/>
        <v>-12055</v>
      </c>
      <c r="Z278" s="4">
        <f t="shared" si="48"/>
        <v>-60241.666666666672</v>
      </c>
      <c r="AA278" s="4">
        <f t="shared" si="49"/>
        <v>6208.3333333333285</v>
      </c>
    </row>
    <row r="279" spans="1:27" x14ac:dyDescent="0.25">
      <c r="A279" t="s">
        <v>191</v>
      </c>
      <c r="B279" t="s">
        <v>210</v>
      </c>
      <c r="C279">
        <v>40401</v>
      </c>
      <c r="D279" t="s">
        <v>625</v>
      </c>
      <c r="E279" t="str">
        <f>VLOOKUP(C279,'Natural Accounts'!$A$3:$D$250,2,FALSE)</f>
        <v xml:space="preserve">Program Fees </v>
      </c>
      <c r="F279" t="str">
        <f t="shared" si="40"/>
        <v xml:space="preserve">40401 Program Fees </v>
      </c>
      <c r="G279" t="s">
        <v>0</v>
      </c>
      <c r="H279" t="s">
        <v>65</v>
      </c>
      <c r="I279" s="4">
        <v>0</v>
      </c>
      <c r="J279" s="4">
        <v>6</v>
      </c>
      <c r="K279" s="4">
        <v>-432.25</v>
      </c>
      <c r="L279" s="4">
        <v>4.5</v>
      </c>
      <c r="M279" s="4">
        <f t="shared" si="41"/>
        <v>-421.75</v>
      </c>
      <c r="N279" s="4">
        <v>-334.74</v>
      </c>
      <c r="O279" s="4">
        <v>22.5</v>
      </c>
      <c r="P279" s="4">
        <v>-376.5</v>
      </c>
      <c r="Q279" s="4">
        <v>0</v>
      </c>
      <c r="R279" s="4">
        <f t="shared" si="42"/>
        <v>-688.74</v>
      </c>
      <c r="S279" s="4">
        <v>-287.24</v>
      </c>
      <c r="T279" s="4">
        <v>18.239999999999998</v>
      </c>
      <c r="U279" s="4">
        <f t="shared" si="43"/>
        <v>-207.32666666666668</v>
      </c>
      <c r="V279" s="4">
        <f t="shared" si="44"/>
        <v>-207.32666666666668</v>
      </c>
      <c r="W279" s="4">
        <f t="shared" si="45"/>
        <v>14.25</v>
      </c>
      <c r="X279" s="4">
        <f t="shared" si="46"/>
        <v>-404.375</v>
      </c>
      <c r="Y279" s="4">
        <f t="shared" si="47"/>
        <v>2.25</v>
      </c>
      <c r="Z279" s="4">
        <f t="shared" si="48"/>
        <v>-595.20166666666671</v>
      </c>
      <c r="AA279" s="4">
        <f t="shared" si="49"/>
        <v>93.538333333333298</v>
      </c>
    </row>
    <row r="280" spans="1:27" x14ac:dyDescent="0.25">
      <c r="A280" t="s">
        <v>191</v>
      </c>
      <c r="B280" t="s">
        <v>210</v>
      </c>
      <c r="C280">
        <v>40401</v>
      </c>
      <c r="D280" t="s">
        <v>625</v>
      </c>
      <c r="E280" t="str">
        <f>VLOOKUP(C280,'Natural Accounts'!$A$3:$D$250,2,FALSE)</f>
        <v xml:space="preserve">Program Fees </v>
      </c>
      <c r="F280" t="str">
        <f t="shared" si="40"/>
        <v xml:space="preserve">40401 Program Fees </v>
      </c>
      <c r="G280" t="s">
        <v>0</v>
      </c>
      <c r="H280" t="s">
        <v>90</v>
      </c>
      <c r="I280" s="4">
        <v>0</v>
      </c>
      <c r="J280" s="4">
        <v>0</v>
      </c>
      <c r="K280" s="4">
        <v>0</v>
      </c>
      <c r="L280" s="4">
        <v>0</v>
      </c>
      <c r="M280" s="4">
        <f t="shared" si="41"/>
        <v>0</v>
      </c>
      <c r="N280" s="4">
        <v>0</v>
      </c>
      <c r="O280" s="4">
        <v>0</v>
      </c>
      <c r="P280" s="4">
        <v>-195013.9</v>
      </c>
      <c r="Q280" s="4">
        <v>0</v>
      </c>
      <c r="R280" s="4">
        <f t="shared" si="42"/>
        <v>-195013.9</v>
      </c>
      <c r="S280" s="4">
        <v>0</v>
      </c>
      <c r="T280" s="4">
        <v>0</v>
      </c>
      <c r="U280" s="4">
        <f t="shared" si="43"/>
        <v>0</v>
      </c>
      <c r="V280" s="4">
        <f t="shared" si="44"/>
        <v>0</v>
      </c>
      <c r="W280" s="4">
        <f t="shared" si="45"/>
        <v>0</v>
      </c>
      <c r="X280" s="4">
        <f t="shared" si="46"/>
        <v>-97506.95</v>
      </c>
      <c r="Y280" s="4">
        <f t="shared" si="47"/>
        <v>0</v>
      </c>
      <c r="Z280" s="4">
        <f t="shared" si="48"/>
        <v>-97506.95</v>
      </c>
      <c r="AA280" s="4">
        <f t="shared" si="49"/>
        <v>97506.95</v>
      </c>
    </row>
    <row r="281" spans="1:27" x14ac:dyDescent="0.25">
      <c r="A281" t="s">
        <v>191</v>
      </c>
      <c r="B281" t="s">
        <v>210</v>
      </c>
      <c r="C281">
        <v>40401</v>
      </c>
      <c r="D281" t="s">
        <v>625</v>
      </c>
      <c r="E281" t="str">
        <f>VLOOKUP(C281,'Natural Accounts'!$A$3:$D$250,2,FALSE)</f>
        <v xml:space="preserve">Program Fees </v>
      </c>
      <c r="F281" t="str">
        <f t="shared" si="40"/>
        <v xml:space="preserve">40401 Program Fees </v>
      </c>
      <c r="G281" t="s">
        <v>0</v>
      </c>
      <c r="H281" t="s">
        <v>91</v>
      </c>
      <c r="I281" s="4">
        <v>0</v>
      </c>
      <c r="J281" s="4">
        <v>186.3</v>
      </c>
      <c r="K281" s="4">
        <v>-194332.6</v>
      </c>
      <c r="L281" s="4">
        <v>-10892.470000000001</v>
      </c>
      <c r="M281" s="4">
        <f t="shared" si="41"/>
        <v>-205038.77000000002</v>
      </c>
      <c r="N281" s="4">
        <v>-214105.05000000002</v>
      </c>
      <c r="O281" s="4">
        <v>-31.62</v>
      </c>
      <c r="P281" s="4">
        <v>213361.35</v>
      </c>
      <c r="Q281" s="4">
        <v>650.35999999999876</v>
      </c>
      <c r="R281" s="4">
        <f t="shared" si="42"/>
        <v>-124.96000000000822</v>
      </c>
      <c r="S281" s="4">
        <v>0</v>
      </c>
      <c r="T281" s="4">
        <v>0</v>
      </c>
      <c r="U281" s="4">
        <f t="shared" si="43"/>
        <v>-71368.350000000006</v>
      </c>
      <c r="V281" s="4">
        <f t="shared" si="44"/>
        <v>-71368.350000000006</v>
      </c>
      <c r="W281" s="4">
        <f t="shared" si="45"/>
        <v>77.34</v>
      </c>
      <c r="X281" s="4">
        <f t="shared" si="46"/>
        <v>9514.375</v>
      </c>
      <c r="Y281" s="4">
        <f t="shared" si="47"/>
        <v>-5121.0550000000012</v>
      </c>
      <c r="Z281" s="4">
        <f t="shared" si="48"/>
        <v>-66897.690000000017</v>
      </c>
      <c r="AA281" s="4">
        <f t="shared" si="49"/>
        <v>-66772.73000000001</v>
      </c>
    </row>
    <row r="282" spans="1:27" x14ac:dyDescent="0.25">
      <c r="A282" t="s">
        <v>191</v>
      </c>
      <c r="B282" t="s">
        <v>210</v>
      </c>
      <c r="C282">
        <v>40401</v>
      </c>
      <c r="D282" t="s">
        <v>625</v>
      </c>
      <c r="E282" t="str">
        <f>VLOOKUP(C282,'Natural Accounts'!$A$3:$D$250,2,FALSE)</f>
        <v xml:space="preserve">Program Fees </v>
      </c>
      <c r="F282" t="str">
        <f t="shared" si="40"/>
        <v xml:space="preserve">40401 Program Fees </v>
      </c>
      <c r="G282" t="s">
        <v>0</v>
      </c>
      <c r="H282" t="s">
        <v>38</v>
      </c>
      <c r="I282" s="4">
        <v>0</v>
      </c>
      <c r="J282" s="4">
        <v>379.84</v>
      </c>
      <c r="K282" s="4">
        <v>-396096.36000000004</v>
      </c>
      <c r="L282" s="4">
        <v>-27192.29</v>
      </c>
      <c r="M282" s="4">
        <f t="shared" si="41"/>
        <v>-422908.81</v>
      </c>
      <c r="N282" s="4">
        <v>-436314.42</v>
      </c>
      <c r="O282" s="4">
        <v>-64.099999999999994</v>
      </c>
      <c r="P282" s="4">
        <v>434880.18</v>
      </c>
      <c r="Q282" s="4">
        <v>1185.9399999999987</v>
      </c>
      <c r="R282" s="4">
        <f t="shared" si="42"/>
        <v>-312.39999999996871</v>
      </c>
      <c r="S282" s="4">
        <v>0</v>
      </c>
      <c r="T282" s="4">
        <v>0</v>
      </c>
      <c r="U282" s="4">
        <f t="shared" si="43"/>
        <v>-145438.13999999998</v>
      </c>
      <c r="V282" s="4">
        <f t="shared" si="44"/>
        <v>-145438.13999999998</v>
      </c>
      <c r="W282" s="4">
        <f t="shared" si="45"/>
        <v>157.87</v>
      </c>
      <c r="X282" s="4">
        <f t="shared" si="46"/>
        <v>19391.909999999974</v>
      </c>
      <c r="Y282" s="4">
        <f t="shared" si="47"/>
        <v>-13003.175000000001</v>
      </c>
      <c r="Z282" s="4">
        <f t="shared" si="48"/>
        <v>-138891.535</v>
      </c>
      <c r="AA282" s="4">
        <f t="shared" si="49"/>
        <v>-138579.13500000004</v>
      </c>
    </row>
    <row r="283" spans="1:27" x14ac:dyDescent="0.25">
      <c r="A283" t="s">
        <v>191</v>
      </c>
      <c r="B283" t="s">
        <v>210</v>
      </c>
      <c r="C283">
        <v>40401</v>
      </c>
      <c r="D283" t="s">
        <v>625</v>
      </c>
      <c r="E283" t="str">
        <f>VLOOKUP(C283,'Natural Accounts'!$A$3:$D$250,2,FALSE)</f>
        <v xml:space="preserve">Program Fees </v>
      </c>
      <c r="F283" t="str">
        <f t="shared" si="40"/>
        <v xml:space="preserve">40401 Program Fees </v>
      </c>
      <c r="G283" t="s">
        <v>0</v>
      </c>
      <c r="H283" t="s">
        <v>92</v>
      </c>
      <c r="I283" s="4">
        <v>0</v>
      </c>
      <c r="J283" s="4">
        <v>454</v>
      </c>
      <c r="K283" s="4">
        <v>-32707.249999999996</v>
      </c>
      <c r="L283" s="4">
        <v>340.52</v>
      </c>
      <c r="M283" s="4">
        <f t="shared" si="41"/>
        <v>-31912.729999999996</v>
      </c>
      <c r="N283" s="4">
        <v>-27559.919999999998</v>
      </c>
      <c r="O283" s="4">
        <v>1852.5</v>
      </c>
      <c r="P283" s="4">
        <v>-30998.5</v>
      </c>
      <c r="Q283" s="4">
        <v>0</v>
      </c>
      <c r="R283" s="4">
        <f t="shared" si="42"/>
        <v>-56705.919999999998</v>
      </c>
      <c r="S283" s="4">
        <v>-23713.870000000003</v>
      </c>
      <c r="T283" s="4">
        <v>1505.64</v>
      </c>
      <c r="U283" s="4">
        <f t="shared" si="43"/>
        <v>-17091.263333333332</v>
      </c>
      <c r="V283" s="4">
        <f t="shared" si="44"/>
        <v>-17091.263333333332</v>
      </c>
      <c r="W283" s="4">
        <f t="shared" si="45"/>
        <v>1153.25</v>
      </c>
      <c r="X283" s="4">
        <f t="shared" si="46"/>
        <v>-31852.875</v>
      </c>
      <c r="Y283" s="4">
        <f t="shared" si="47"/>
        <v>170.26</v>
      </c>
      <c r="Z283" s="4">
        <f t="shared" si="48"/>
        <v>-47620.628333333334</v>
      </c>
      <c r="AA283" s="4">
        <f t="shared" si="49"/>
        <v>9085.2916666666642</v>
      </c>
    </row>
    <row r="284" spans="1:27" x14ac:dyDescent="0.25">
      <c r="A284" t="s">
        <v>191</v>
      </c>
      <c r="B284" t="s">
        <v>210</v>
      </c>
      <c r="C284">
        <v>40402</v>
      </c>
      <c r="D284" t="s">
        <v>625</v>
      </c>
      <c r="E284" t="str">
        <f>VLOOKUP(C284,'Natural Accounts'!$A$3:$D$250,2,FALSE)</f>
        <v xml:space="preserve">Student Services Fee </v>
      </c>
      <c r="F284" t="str">
        <f t="shared" si="40"/>
        <v xml:space="preserve">40402 Student Services Fee </v>
      </c>
      <c r="G284" t="s">
        <v>0</v>
      </c>
      <c r="H284" t="s">
        <v>1</v>
      </c>
      <c r="I284" s="4">
        <v>113.5</v>
      </c>
      <c r="J284" s="4">
        <v>0</v>
      </c>
      <c r="K284" s="4">
        <v>0</v>
      </c>
      <c r="L284" s="4">
        <v>0</v>
      </c>
      <c r="M284" s="4">
        <f t="shared" si="41"/>
        <v>113.5</v>
      </c>
      <c r="N284" s="4">
        <v>0</v>
      </c>
      <c r="O284" s="4">
        <v>0</v>
      </c>
      <c r="P284" s="4">
        <v>0</v>
      </c>
      <c r="Q284" s="4">
        <v>0</v>
      </c>
      <c r="R284" s="4">
        <f t="shared" si="42"/>
        <v>0</v>
      </c>
      <c r="S284" s="4">
        <v>0</v>
      </c>
      <c r="T284" s="4">
        <v>0</v>
      </c>
      <c r="U284" s="4">
        <f t="shared" si="43"/>
        <v>37.833333333333336</v>
      </c>
      <c r="V284" s="4">
        <f t="shared" si="44"/>
        <v>37.833333333333336</v>
      </c>
      <c r="W284" s="4">
        <f t="shared" si="45"/>
        <v>0</v>
      </c>
      <c r="X284" s="4">
        <f t="shared" si="46"/>
        <v>0</v>
      </c>
      <c r="Y284" s="4">
        <f t="shared" si="47"/>
        <v>0</v>
      </c>
      <c r="Z284" s="4">
        <f t="shared" si="48"/>
        <v>0</v>
      </c>
      <c r="AA284" s="4">
        <f t="shared" si="49"/>
        <v>0</v>
      </c>
    </row>
    <row r="285" spans="1:27" x14ac:dyDescent="0.25">
      <c r="A285" t="s">
        <v>191</v>
      </c>
      <c r="B285" t="s">
        <v>210</v>
      </c>
      <c r="C285">
        <v>40402</v>
      </c>
      <c r="D285" t="s">
        <v>625</v>
      </c>
      <c r="E285" t="str">
        <f>VLOOKUP(C285,'Natural Accounts'!$A$3:$D$250,2,FALSE)</f>
        <v xml:space="preserve">Student Services Fee </v>
      </c>
      <c r="F285" t="str">
        <f t="shared" si="40"/>
        <v xml:space="preserve">40402 Student Services Fee </v>
      </c>
      <c r="G285" t="s">
        <v>0</v>
      </c>
      <c r="H285" t="s">
        <v>65</v>
      </c>
      <c r="I285" s="4">
        <v>1.5</v>
      </c>
      <c r="J285" s="4">
        <v>0</v>
      </c>
      <c r="K285" s="4">
        <v>0</v>
      </c>
      <c r="L285" s="4">
        <v>0</v>
      </c>
      <c r="M285" s="4">
        <f t="shared" si="41"/>
        <v>1.5</v>
      </c>
      <c r="N285" s="4">
        <v>0</v>
      </c>
      <c r="O285" s="4">
        <v>0</v>
      </c>
      <c r="P285" s="4">
        <v>0</v>
      </c>
      <c r="Q285" s="4">
        <v>0</v>
      </c>
      <c r="R285" s="4">
        <f t="shared" si="42"/>
        <v>0</v>
      </c>
      <c r="S285" s="4">
        <v>0</v>
      </c>
      <c r="T285" s="4">
        <v>0</v>
      </c>
      <c r="U285" s="4">
        <f t="shared" si="43"/>
        <v>0.5</v>
      </c>
      <c r="V285" s="4">
        <f t="shared" si="44"/>
        <v>0.5</v>
      </c>
      <c r="W285" s="4">
        <f t="shared" si="45"/>
        <v>0</v>
      </c>
      <c r="X285" s="4">
        <f t="shared" si="46"/>
        <v>0</v>
      </c>
      <c r="Y285" s="4">
        <f t="shared" si="47"/>
        <v>0</v>
      </c>
      <c r="Z285" s="4">
        <f t="shared" si="48"/>
        <v>0</v>
      </c>
      <c r="AA285" s="4">
        <f t="shared" si="49"/>
        <v>0</v>
      </c>
    </row>
    <row r="286" spans="1:27" x14ac:dyDescent="0.25">
      <c r="A286" t="s">
        <v>191</v>
      </c>
      <c r="B286" t="s">
        <v>210</v>
      </c>
      <c r="C286">
        <v>40402</v>
      </c>
      <c r="D286" t="s">
        <v>625</v>
      </c>
      <c r="E286" t="str">
        <f>VLOOKUP(C286,'Natural Accounts'!$A$3:$D$250,2,FALSE)</f>
        <v xml:space="preserve">Student Services Fee </v>
      </c>
      <c r="F286" t="str">
        <f t="shared" si="40"/>
        <v xml:space="preserve">40402 Student Services Fee </v>
      </c>
      <c r="G286" t="s">
        <v>0</v>
      </c>
      <c r="H286" t="s">
        <v>16</v>
      </c>
      <c r="I286" s="4">
        <v>-4067.09</v>
      </c>
      <c r="J286" s="4">
        <v>0</v>
      </c>
      <c r="K286" s="4">
        <v>0</v>
      </c>
      <c r="L286" s="4">
        <v>4067.09</v>
      </c>
      <c r="M286" s="4">
        <f t="shared" si="41"/>
        <v>0</v>
      </c>
      <c r="N286" s="4">
        <v>0</v>
      </c>
      <c r="O286" s="4">
        <v>0</v>
      </c>
      <c r="P286" s="4">
        <v>0</v>
      </c>
      <c r="Q286" s="4">
        <v>0</v>
      </c>
      <c r="R286" s="4">
        <f t="shared" si="42"/>
        <v>0</v>
      </c>
      <c r="S286" s="4">
        <v>0</v>
      </c>
      <c r="T286" s="4">
        <v>0</v>
      </c>
      <c r="U286" s="4">
        <f t="shared" si="43"/>
        <v>-1355.6966666666667</v>
      </c>
      <c r="V286" s="4">
        <f t="shared" si="44"/>
        <v>-1355.6966666666667</v>
      </c>
      <c r="W286" s="4">
        <f t="shared" si="45"/>
        <v>0</v>
      </c>
      <c r="X286" s="4">
        <f t="shared" si="46"/>
        <v>0</v>
      </c>
      <c r="Y286" s="4">
        <f t="shared" si="47"/>
        <v>2033.5450000000001</v>
      </c>
      <c r="Z286" s="4">
        <f t="shared" si="48"/>
        <v>0</v>
      </c>
      <c r="AA286" s="4">
        <f t="shared" si="49"/>
        <v>0</v>
      </c>
    </row>
    <row r="287" spans="1:27" x14ac:dyDescent="0.25">
      <c r="A287" t="s">
        <v>191</v>
      </c>
      <c r="B287" t="s">
        <v>210</v>
      </c>
      <c r="C287">
        <v>40402</v>
      </c>
      <c r="D287" t="s">
        <v>625</v>
      </c>
      <c r="E287" t="str">
        <f>VLOOKUP(C287,'Natural Accounts'!$A$3:$D$250,2,FALSE)</f>
        <v xml:space="preserve">Student Services Fee </v>
      </c>
      <c r="F287" t="str">
        <f t="shared" si="40"/>
        <v xml:space="preserve">40402 Student Services Fee </v>
      </c>
      <c r="G287" t="s">
        <v>0</v>
      </c>
      <c r="H287" t="s">
        <v>93</v>
      </c>
      <c r="I287" s="4">
        <v>174.45</v>
      </c>
      <c r="J287" s="4">
        <v>0</v>
      </c>
      <c r="K287" s="4">
        <v>0</v>
      </c>
      <c r="L287" s="4">
        <v>0</v>
      </c>
      <c r="M287" s="4">
        <f t="shared" si="41"/>
        <v>174.45</v>
      </c>
      <c r="N287" s="4">
        <v>53.96</v>
      </c>
      <c r="O287" s="4">
        <v>0</v>
      </c>
      <c r="P287" s="4">
        <v>0</v>
      </c>
      <c r="Q287" s="4">
        <v>0</v>
      </c>
      <c r="R287" s="4">
        <f t="shared" si="42"/>
        <v>53.96</v>
      </c>
      <c r="S287" s="4">
        <v>0</v>
      </c>
      <c r="T287" s="4">
        <v>0</v>
      </c>
      <c r="U287" s="4">
        <f t="shared" si="43"/>
        <v>76.13666666666667</v>
      </c>
      <c r="V287" s="4">
        <f t="shared" si="44"/>
        <v>76.13666666666667</v>
      </c>
      <c r="W287" s="4">
        <f t="shared" si="45"/>
        <v>0</v>
      </c>
      <c r="X287" s="4">
        <f t="shared" si="46"/>
        <v>0</v>
      </c>
      <c r="Y287" s="4">
        <f t="shared" si="47"/>
        <v>0</v>
      </c>
      <c r="Z287" s="4">
        <f t="shared" si="48"/>
        <v>53.96</v>
      </c>
      <c r="AA287" s="4">
        <f t="shared" si="49"/>
        <v>0</v>
      </c>
    </row>
    <row r="288" spans="1:27" x14ac:dyDescent="0.25">
      <c r="A288" t="s">
        <v>191</v>
      </c>
      <c r="B288" t="s">
        <v>210</v>
      </c>
      <c r="C288">
        <v>40402</v>
      </c>
      <c r="D288" t="s">
        <v>625</v>
      </c>
      <c r="E288" t="str">
        <f>VLOOKUP(C288,'Natural Accounts'!$A$3:$D$250,2,FALSE)</f>
        <v xml:space="preserve">Student Services Fee </v>
      </c>
      <c r="F288" t="str">
        <f t="shared" si="40"/>
        <v xml:space="preserve">40402 Student Services Fee </v>
      </c>
      <c r="G288" t="s">
        <v>0</v>
      </c>
      <c r="H288" t="s">
        <v>79</v>
      </c>
      <c r="I288" s="4">
        <v>0</v>
      </c>
      <c r="J288" s="4">
        <v>1566.33</v>
      </c>
      <c r="K288" s="4">
        <v>-3173351.07</v>
      </c>
      <c r="L288" s="4">
        <v>-330251.92000000004</v>
      </c>
      <c r="M288" s="4">
        <f t="shared" si="41"/>
        <v>-3502036.6599999997</v>
      </c>
      <c r="N288" s="4">
        <v>-3560335.18</v>
      </c>
      <c r="O288" s="4">
        <v>3701.89</v>
      </c>
      <c r="P288" s="4">
        <v>-3206859.55</v>
      </c>
      <c r="Q288" s="4">
        <v>-257563.09</v>
      </c>
      <c r="R288" s="4">
        <f t="shared" si="42"/>
        <v>-7021055.9299999997</v>
      </c>
      <c r="S288" s="4">
        <v>-3599464.0999999996</v>
      </c>
      <c r="T288" s="4">
        <v>1443.85</v>
      </c>
      <c r="U288" s="4">
        <f t="shared" si="43"/>
        <v>-2386599.7599999998</v>
      </c>
      <c r="V288" s="4">
        <f t="shared" si="44"/>
        <v>-2386599.7599999998</v>
      </c>
      <c r="W288" s="4">
        <f t="shared" si="45"/>
        <v>2634.1099999999997</v>
      </c>
      <c r="X288" s="4">
        <f t="shared" si="46"/>
        <v>-3190105.3099999996</v>
      </c>
      <c r="Y288" s="4">
        <f t="shared" si="47"/>
        <v>-293907.505</v>
      </c>
      <c r="Z288" s="4">
        <f t="shared" si="48"/>
        <v>-5867978.4649999989</v>
      </c>
      <c r="AA288" s="4">
        <f t="shared" si="49"/>
        <v>1153077.4650000008</v>
      </c>
    </row>
    <row r="289" spans="1:27" x14ac:dyDescent="0.25">
      <c r="A289" t="s">
        <v>191</v>
      </c>
      <c r="B289" t="s">
        <v>210</v>
      </c>
      <c r="C289">
        <v>40402</v>
      </c>
      <c r="D289" t="s">
        <v>625</v>
      </c>
      <c r="E289" t="str">
        <f>VLOOKUP(C289,'Natural Accounts'!$A$3:$D$250,2,FALSE)</f>
        <v xml:space="preserve">Student Services Fee </v>
      </c>
      <c r="F289" t="str">
        <f t="shared" si="40"/>
        <v xml:space="preserve">40402 Student Services Fee </v>
      </c>
      <c r="G289" t="s">
        <v>0</v>
      </c>
      <c r="H289" t="s">
        <v>37</v>
      </c>
      <c r="I289" s="4">
        <v>1085.58</v>
      </c>
      <c r="J289" s="4">
        <v>203.8</v>
      </c>
      <c r="K289" s="4">
        <v>0</v>
      </c>
      <c r="L289" s="4">
        <v>0</v>
      </c>
      <c r="M289" s="4">
        <f t="shared" si="41"/>
        <v>1289.3799999999999</v>
      </c>
      <c r="N289" s="4">
        <v>0</v>
      </c>
      <c r="O289" s="4">
        <v>0</v>
      </c>
      <c r="P289" s="4">
        <v>0</v>
      </c>
      <c r="Q289" s="4">
        <v>0</v>
      </c>
      <c r="R289" s="4">
        <f t="shared" si="42"/>
        <v>0</v>
      </c>
      <c r="S289" s="4">
        <v>0</v>
      </c>
      <c r="T289" s="4">
        <v>0</v>
      </c>
      <c r="U289" s="4">
        <f t="shared" si="43"/>
        <v>361.85999999999996</v>
      </c>
      <c r="V289" s="4">
        <f t="shared" si="44"/>
        <v>361.85999999999996</v>
      </c>
      <c r="W289" s="4">
        <f t="shared" si="45"/>
        <v>101.9</v>
      </c>
      <c r="X289" s="4">
        <f t="shared" si="46"/>
        <v>0</v>
      </c>
      <c r="Y289" s="4">
        <f t="shared" si="47"/>
        <v>0</v>
      </c>
      <c r="Z289" s="4">
        <f t="shared" si="48"/>
        <v>0</v>
      </c>
      <c r="AA289" s="4">
        <f t="shared" si="49"/>
        <v>0</v>
      </c>
    </row>
    <row r="290" spans="1:27" x14ac:dyDescent="0.25">
      <c r="A290" t="s">
        <v>191</v>
      </c>
      <c r="B290" t="s">
        <v>210</v>
      </c>
      <c r="C290">
        <v>40402</v>
      </c>
      <c r="D290" t="s">
        <v>625</v>
      </c>
      <c r="E290" t="str">
        <f>VLOOKUP(C290,'Natural Accounts'!$A$3:$D$250,2,FALSE)</f>
        <v xml:space="preserve">Student Services Fee </v>
      </c>
      <c r="F290" t="str">
        <f t="shared" si="40"/>
        <v xml:space="preserve">40402 Student Services Fee </v>
      </c>
      <c r="G290" t="s">
        <v>0</v>
      </c>
      <c r="H290" t="s">
        <v>94</v>
      </c>
      <c r="I290" s="4">
        <v>0</v>
      </c>
      <c r="J290" s="4">
        <v>0</v>
      </c>
      <c r="K290" s="4">
        <v>0</v>
      </c>
      <c r="L290" s="4">
        <v>-9638.39</v>
      </c>
      <c r="M290" s="4">
        <f t="shared" si="41"/>
        <v>-9638.39</v>
      </c>
      <c r="N290" s="4">
        <v>-4059.09</v>
      </c>
      <c r="O290" s="4">
        <v>-10.5</v>
      </c>
      <c r="P290" s="4">
        <v>0</v>
      </c>
      <c r="Q290" s="4">
        <v>-5216.9400000000005</v>
      </c>
      <c r="R290" s="4">
        <f t="shared" si="42"/>
        <v>-9286.5300000000007</v>
      </c>
      <c r="S290" s="4">
        <v>-5809.45</v>
      </c>
      <c r="T290" s="4">
        <v>0</v>
      </c>
      <c r="U290" s="4">
        <f t="shared" si="43"/>
        <v>-3289.5133333333338</v>
      </c>
      <c r="V290" s="4">
        <f t="shared" si="44"/>
        <v>-3289.5133333333338</v>
      </c>
      <c r="W290" s="4">
        <f t="shared" si="45"/>
        <v>-5.25</v>
      </c>
      <c r="X290" s="4">
        <f t="shared" si="46"/>
        <v>0</v>
      </c>
      <c r="Y290" s="4">
        <f t="shared" si="47"/>
        <v>-7427.665</v>
      </c>
      <c r="Z290" s="4">
        <f t="shared" si="48"/>
        <v>-10722.428333333333</v>
      </c>
      <c r="AA290" s="4">
        <f t="shared" si="49"/>
        <v>-1435.8983333333326</v>
      </c>
    </row>
    <row r="291" spans="1:27" x14ac:dyDescent="0.25">
      <c r="A291" t="s">
        <v>191</v>
      </c>
      <c r="B291" t="s">
        <v>210</v>
      </c>
      <c r="C291">
        <v>40402</v>
      </c>
      <c r="D291" t="s">
        <v>625</v>
      </c>
      <c r="E291" t="str">
        <f>VLOOKUP(C291,'Natural Accounts'!$A$3:$D$250,2,FALSE)</f>
        <v xml:space="preserve">Student Services Fee </v>
      </c>
      <c r="F291" t="str">
        <f t="shared" si="40"/>
        <v xml:space="preserve">40402 Student Services Fee </v>
      </c>
      <c r="G291" t="s">
        <v>0</v>
      </c>
      <c r="H291" t="s">
        <v>83</v>
      </c>
      <c r="I291" s="4">
        <v>545.56999999999994</v>
      </c>
      <c r="J291" s="4">
        <v>92.16</v>
      </c>
      <c r="K291" s="4">
        <v>0</v>
      </c>
      <c r="L291" s="4">
        <v>0</v>
      </c>
      <c r="M291" s="4">
        <f t="shared" si="41"/>
        <v>637.7299999999999</v>
      </c>
      <c r="N291" s="4">
        <v>174.15</v>
      </c>
      <c r="O291" s="4">
        <v>0</v>
      </c>
      <c r="P291" s="4">
        <v>0</v>
      </c>
      <c r="Q291" s="4">
        <v>0</v>
      </c>
      <c r="R291" s="4">
        <f t="shared" si="42"/>
        <v>174.15</v>
      </c>
      <c r="S291" s="4">
        <v>0</v>
      </c>
      <c r="T291" s="4">
        <v>0</v>
      </c>
      <c r="U291" s="4">
        <f t="shared" si="43"/>
        <v>239.90666666666664</v>
      </c>
      <c r="V291" s="4">
        <f t="shared" si="44"/>
        <v>239.90666666666664</v>
      </c>
      <c r="W291" s="4">
        <f t="shared" si="45"/>
        <v>46.08</v>
      </c>
      <c r="X291" s="4">
        <f t="shared" si="46"/>
        <v>0</v>
      </c>
      <c r="Y291" s="4">
        <f t="shared" si="47"/>
        <v>0</v>
      </c>
      <c r="Z291" s="4">
        <f t="shared" si="48"/>
        <v>174.15</v>
      </c>
      <c r="AA291" s="4">
        <f t="shared" si="49"/>
        <v>0</v>
      </c>
    </row>
    <row r="292" spans="1:27" x14ac:dyDescent="0.25">
      <c r="A292" t="s">
        <v>191</v>
      </c>
      <c r="B292" t="s">
        <v>210</v>
      </c>
      <c r="C292">
        <v>40501</v>
      </c>
      <c r="D292" t="s">
        <v>625</v>
      </c>
      <c r="E292" t="str">
        <f>VLOOKUP(C292,'Natural Accounts'!$A$3:$D$250,2,FALSE)</f>
        <v xml:space="preserve">Application Fees </v>
      </c>
      <c r="F292" t="str">
        <f t="shared" si="40"/>
        <v xml:space="preserve">40501 Application Fees </v>
      </c>
      <c r="G292" t="s">
        <v>0</v>
      </c>
      <c r="H292" t="s">
        <v>1</v>
      </c>
      <c r="I292" s="4">
        <v>-53200</v>
      </c>
      <c r="J292" s="4">
        <v>-97876.75</v>
      </c>
      <c r="K292" s="4">
        <v>-90661.2</v>
      </c>
      <c r="L292" s="4">
        <v>-25474.98</v>
      </c>
      <c r="M292" s="4">
        <f t="shared" si="41"/>
        <v>-267212.93</v>
      </c>
      <c r="N292" s="4">
        <v>-32753.38</v>
      </c>
      <c r="O292" s="4">
        <v>-20974.799999999999</v>
      </c>
      <c r="P292" s="4">
        <v>23660.42</v>
      </c>
      <c r="Q292" s="4">
        <v>-2040</v>
      </c>
      <c r="R292" s="4">
        <f t="shared" si="42"/>
        <v>-32107.760000000002</v>
      </c>
      <c r="S292" s="4">
        <v>-580</v>
      </c>
      <c r="T292" s="4">
        <v>-689</v>
      </c>
      <c r="U292" s="4">
        <f t="shared" si="43"/>
        <v>-28844.460000000003</v>
      </c>
      <c r="V292" s="4">
        <f t="shared" si="44"/>
        <v>-28844.460000000003</v>
      </c>
      <c r="W292" s="4">
        <f t="shared" si="45"/>
        <v>-59425.775000000001</v>
      </c>
      <c r="X292" s="4">
        <f t="shared" si="46"/>
        <v>-33500.39</v>
      </c>
      <c r="Y292" s="4">
        <f t="shared" si="47"/>
        <v>-13757.49</v>
      </c>
      <c r="Z292" s="4">
        <f t="shared" si="48"/>
        <v>-135528.11499999999</v>
      </c>
      <c r="AA292" s="4">
        <f t="shared" si="49"/>
        <v>-103420.35499999998</v>
      </c>
    </row>
    <row r="293" spans="1:27" x14ac:dyDescent="0.25">
      <c r="A293" t="s">
        <v>191</v>
      </c>
      <c r="B293" t="s">
        <v>210</v>
      </c>
      <c r="C293">
        <v>40501</v>
      </c>
      <c r="D293" t="s">
        <v>625</v>
      </c>
      <c r="E293" t="str">
        <f>VLOOKUP(C293,'Natural Accounts'!$A$3:$D$250,2,FALSE)</f>
        <v xml:space="preserve">Application Fees </v>
      </c>
      <c r="F293" t="str">
        <f t="shared" si="40"/>
        <v xml:space="preserve">40501 Application Fees </v>
      </c>
      <c r="G293" t="s">
        <v>0</v>
      </c>
      <c r="H293" t="s">
        <v>20</v>
      </c>
      <c r="I293" s="4">
        <v>-45647.5</v>
      </c>
      <c r="J293" s="4">
        <v>-6610</v>
      </c>
      <c r="K293" s="4">
        <v>-36397.5</v>
      </c>
      <c r="L293" s="4">
        <v>-8032.5</v>
      </c>
      <c r="M293" s="4">
        <f t="shared" si="41"/>
        <v>-96687.5</v>
      </c>
      <c r="N293" s="4">
        <v>0</v>
      </c>
      <c r="O293" s="4">
        <v>0</v>
      </c>
      <c r="P293" s="4">
        <v>0</v>
      </c>
      <c r="Q293" s="4">
        <v>0</v>
      </c>
      <c r="R293" s="4">
        <f t="shared" si="42"/>
        <v>0</v>
      </c>
      <c r="S293" s="4">
        <v>-3465</v>
      </c>
      <c r="T293" s="4">
        <v>0</v>
      </c>
      <c r="U293" s="4">
        <f t="shared" si="43"/>
        <v>-16370.833333333334</v>
      </c>
      <c r="V293" s="4">
        <f t="shared" si="44"/>
        <v>-16370.833333333334</v>
      </c>
      <c r="W293" s="4">
        <f t="shared" si="45"/>
        <v>-3305</v>
      </c>
      <c r="X293" s="4">
        <f t="shared" si="46"/>
        <v>-18198.75</v>
      </c>
      <c r="Y293" s="4">
        <f t="shared" si="47"/>
        <v>-4016.25</v>
      </c>
      <c r="Z293" s="4">
        <f t="shared" si="48"/>
        <v>-41890.833333333336</v>
      </c>
      <c r="AA293" s="4">
        <f t="shared" si="49"/>
        <v>-41890.833333333336</v>
      </c>
    </row>
    <row r="294" spans="1:27" x14ac:dyDescent="0.25">
      <c r="A294" t="s">
        <v>191</v>
      </c>
      <c r="B294" t="s">
        <v>210</v>
      </c>
      <c r="C294">
        <v>40501</v>
      </c>
      <c r="D294" t="s">
        <v>625</v>
      </c>
      <c r="E294" t="str">
        <f>VLOOKUP(C294,'Natural Accounts'!$A$3:$D$250,2,FALSE)</f>
        <v xml:space="preserve">Application Fees </v>
      </c>
      <c r="F294" t="str">
        <f t="shared" si="40"/>
        <v xml:space="preserve">40501 Application Fees </v>
      </c>
      <c r="G294" t="s">
        <v>0</v>
      </c>
      <c r="H294" t="s">
        <v>89</v>
      </c>
      <c r="I294" s="4">
        <v>0</v>
      </c>
      <c r="J294" s="4">
        <v>0</v>
      </c>
      <c r="K294" s="4">
        <v>0</v>
      </c>
      <c r="L294" s="4">
        <v>0</v>
      </c>
      <c r="M294" s="4">
        <f t="shared" si="41"/>
        <v>0</v>
      </c>
      <c r="N294" s="4">
        <v>-26085.47</v>
      </c>
      <c r="O294" s="4">
        <v>-1302.5</v>
      </c>
      <c r="P294" s="4">
        <v>-24589.5</v>
      </c>
      <c r="Q294" s="4">
        <v>367.5</v>
      </c>
      <c r="R294" s="4">
        <f t="shared" si="42"/>
        <v>-51609.97</v>
      </c>
      <c r="S294" s="4">
        <v>0</v>
      </c>
      <c r="T294" s="4">
        <v>0</v>
      </c>
      <c r="U294" s="4">
        <f t="shared" si="43"/>
        <v>-8695.1566666666677</v>
      </c>
      <c r="V294" s="4">
        <f t="shared" si="44"/>
        <v>-8695.1566666666677</v>
      </c>
      <c r="W294" s="4">
        <f t="shared" si="45"/>
        <v>-651.25</v>
      </c>
      <c r="X294" s="4">
        <f t="shared" si="46"/>
        <v>-12294.75</v>
      </c>
      <c r="Y294" s="4">
        <f t="shared" si="47"/>
        <v>183.75</v>
      </c>
      <c r="Z294" s="4">
        <f t="shared" si="48"/>
        <v>-21457.406666666669</v>
      </c>
      <c r="AA294" s="4">
        <f t="shared" si="49"/>
        <v>30152.563333333332</v>
      </c>
    </row>
    <row r="295" spans="1:27" x14ac:dyDescent="0.25">
      <c r="A295" t="s">
        <v>191</v>
      </c>
      <c r="B295" t="s">
        <v>210</v>
      </c>
      <c r="C295">
        <v>40501</v>
      </c>
      <c r="D295" t="s">
        <v>625</v>
      </c>
      <c r="E295" t="str">
        <f>VLOOKUP(C295,'Natural Accounts'!$A$3:$D$250,2,FALSE)</f>
        <v xml:space="preserve">Application Fees </v>
      </c>
      <c r="F295" t="str">
        <f t="shared" si="40"/>
        <v xml:space="preserve">40501 Application Fees </v>
      </c>
      <c r="G295" t="s">
        <v>0</v>
      </c>
      <c r="H295" t="s">
        <v>13</v>
      </c>
      <c r="I295" s="4">
        <v>0</v>
      </c>
      <c r="J295" s="4">
        <v>-1250</v>
      </c>
      <c r="K295" s="4">
        <v>-2350</v>
      </c>
      <c r="L295" s="4">
        <v>-1000</v>
      </c>
      <c r="M295" s="4">
        <f t="shared" si="41"/>
        <v>-4600</v>
      </c>
      <c r="N295" s="4">
        <v>-100</v>
      </c>
      <c r="O295" s="4">
        <v>-1000</v>
      </c>
      <c r="P295" s="4">
        <v>-1750</v>
      </c>
      <c r="Q295" s="4">
        <v>-1200</v>
      </c>
      <c r="R295" s="4">
        <f t="shared" si="42"/>
        <v>-4050</v>
      </c>
      <c r="S295" s="4">
        <v>-150</v>
      </c>
      <c r="T295" s="4">
        <v>-500</v>
      </c>
      <c r="U295" s="4">
        <f t="shared" si="43"/>
        <v>-83.333333333333329</v>
      </c>
      <c r="V295" s="4">
        <f t="shared" si="44"/>
        <v>-83.333333333333329</v>
      </c>
      <c r="W295" s="4">
        <f t="shared" si="45"/>
        <v>-1125</v>
      </c>
      <c r="X295" s="4">
        <f t="shared" si="46"/>
        <v>-2050</v>
      </c>
      <c r="Y295" s="4">
        <f t="shared" si="47"/>
        <v>-1100</v>
      </c>
      <c r="Z295" s="4">
        <f t="shared" si="48"/>
        <v>-4358.333333333333</v>
      </c>
      <c r="AA295" s="4">
        <f t="shared" si="49"/>
        <v>-308.33333333333303</v>
      </c>
    </row>
    <row r="296" spans="1:27" x14ac:dyDescent="0.25">
      <c r="A296" t="s">
        <v>191</v>
      </c>
      <c r="B296" t="s">
        <v>210</v>
      </c>
      <c r="C296">
        <v>40501</v>
      </c>
      <c r="D296" t="s">
        <v>625</v>
      </c>
      <c r="E296" t="str">
        <f>VLOOKUP(C296,'Natural Accounts'!$A$3:$D$250,2,FALSE)</f>
        <v xml:space="preserve">Application Fees </v>
      </c>
      <c r="F296" t="str">
        <f t="shared" si="40"/>
        <v xml:space="preserve">40501 Application Fees </v>
      </c>
      <c r="G296" t="s">
        <v>0</v>
      </c>
      <c r="H296" t="s">
        <v>95</v>
      </c>
      <c r="I296" s="4">
        <v>0</v>
      </c>
      <c r="J296" s="4">
        <v>0</v>
      </c>
      <c r="K296" s="4">
        <v>0</v>
      </c>
      <c r="L296" s="4">
        <v>0</v>
      </c>
      <c r="M296" s="4">
        <f t="shared" si="41"/>
        <v>0</v>
      </c>
      <c r="N296" s="4">
        <v>0</v>
      </c>
      <c r="O296" s="4">
        <v>0</v>
      </c>
      <c r="P296" s="4">
        <v>-50</v>
      </c>
      <c r="Q296" s="4">
        <v>0</v>
      </c>
      <c r="R296" s="4">
        <f t="shared" si="42"/>
        <v>-50</v>
      </c>
      <c r="S296" s="4">
        <v>0</v>
      </c>
      <c r="T296" s="4">
        <v>0</v>
      </c>
      <c r="U296" s="4">
        <f t="shared" si="43"/>
        <v>0</v>
      </c>
      <c r="V296" s="4">
        <f t="shared" si="44"/>
        <v>0</v>
      </c>
      <c r="W296" s="4">
        <f t="shared" si="45"/>
        <v>0</v>
      </c>
      <c r="X296" s="4">
        <f t="shared" si="46"/>
        <v>-25</v>
      </c>
      <c r="Y296" s="4">
        <f t="shared" si="47"/>
        <v>0</v>
      </c>
      <c r="Z296" s="4">
        <f t="shared" si="48"/>
        <v>-25</v>
      </c>
      <c r="AA296" s="4">
        <f t="shared" si="49"/>
        <v>25</v>
      </c>
    </row>
    <row r="297" spans="1:27" x14ac:dyDescent="0.25">
      <c r="A297" t="s">
        <v>191</v>
      </c>
      <c r="B297" t="s">
        <v>210</v>
      </c>
      <c r="C297">
        <v>40501</v>
      </c>
      <c r="D297" t="s">
        <v>625</v>
      </c>
      <c r="E297" t="str">
        <f>VLOOKUP(C297,'Natural Accounts'!$A$3:$D$250,2,FALSE)</f>
        <v xml:space="preserve">Application Fees </v>
      </c>
      <c r="F297" t="str">
        <f t="shared" si="40"/>
        <v xml:space="preserve">40501 Application Fees </v>
      </c>
      <c r="G297" t="s">
        <v>0</v>
      </c>
      <c r="H297" t="s">
        <v>1454</v>
      </c>
      <c r="I297" s="4">
        <v>0</v>
      </c>
      <c r="J297" s="4">
        <v>0</v>
      </c>
      <c r="K297" s="4">
        <v>30</v>
      </c>
      <c r="L297" s="4">
        <v>0</v>
      </c>
      <c r="M297" s="4">
        <f t="shared" si="41"/>
        <v>30</v>
      </c>
      <c r="N297" s="4">
        <v>0</v>
      </c>
      <c r="O297" s="4">
        <v>0</v>
      </c>
      <c r="P297" s="4">
        <v>0</v>
      </c>
      <c r="Q297" s="4">
        <v>0</v>
      </c>
      <c r="R297" s="4">
        <f t="shared" si="42"/>
        <v>0</v>
      </c>
      <c r="S297" s="4">
        <v>0</v>
      </c>
      <c r="T297" s="4">
        <v>0</v>
      </c>
      <c r="U297" s="4">
        <f t="shared" si="43"/>
        <v>0</v>
      </c>
      <c r="V297" s="4">
        <f t="shared" si="44"/>
        <v>0</v>
      </c>
      <c r="W297" s="4">
        <f t="shared" si="45"/>
        <v>0</v>
      </c>
      <c r="X297" s="4">
        <f t="shared" si="46"/>
        <v>15</v>
      </c>
      <c r="Y297" s="4">
        <f t="shared" si="47"/>
        <v>0</v>
      </c>
      <c r="Z297" s="4">
        <f t="shared" si="48"/>
        <v>0</v>
      </c>
      <c r="AA297" s="4">
        <f t="shared" si="49"/>
        <v>0</v>
      </c>
    </row>
    <row r="298" spans="1:27" x14ac:dyDescent="0.25">
      <c r="A298" t="s">
        <v>191</v>
      </c>
      <c r="B298" t="s">
        <v>210</v>
      </c>
      <c r="C298">
        <v>40504</v>
      </c>
      <c r="D298" t="s">
        <v>625</v>
      </c>
      <c r="E298" t="str">
        <f>VLOOKUP(C298,'Natural Accounts'!$A$3:$D$250,2,FALSE)</f>
        <v xml:space="preserve">Course Fees </v>
      </c>
      <c r="F298" t="str">
        <f t="shared" si="40"/>
        <v xml:space="preserve">40504 Course Fees </v>
      </c>
      <c r="G298" t="s">
        <v>0</v>
      </c>
      <c r="H298" t="s">
        <v>1</v>
      </c>
      <c r="I298" s="4">
        <v>1088</v>
      </c>
      <c r="J298" s="4">
        <v>0</v>
      </c>
      <c r="K298" s="4">
        <v>0</v>
      </c>
      <c r="L298" s="4">
        <v>-200</v>
      </c>
      <c r="M298" s="4">
        <f t="shared" si="41"/>
        <v>888</v>
      </c>
      <c r="N298" s="4">
        <v>0</v>
      </c>
      <c r="O298" s="4">
        <v>0</v>
      </c>
      <c r="P298" s="4">
        <v>0</v>
      </c>
      <c r="Q298" s="4">
        <v>0</v>
      </c>
      <c r="R298" s="4">
        <f t="shared" si="42"/>
        <v>0</v>
      </c>
      <c r="S298" s="4">
        <v>0</v>
      </c>
      <c r="T298" s="4">
        <v>0</v>
      </c>
      <c r="U298" s="4">
        <f t="shared" si="43"/>
        <v>362.66666666666669</v>
      </c>
      <c r="V298" s="4">
        <f t="shared" si="44"/>
        <v>362.66666666666669</v>
      </c>
      <c r="W298" s="4">
        <f t="shared" si="45"/>
        <v>0</v>
      </c>
      <c r="X298" s="4">
        <f t="shared" si="46"/>
        <v>0</v>
      </c>
      <c r="Y298" s="4">
        <f t="shared" si="47"/>
        <v>-100</v>
      </c>
      <c r="Z298" s="4">
        <f t="shared" si="48"/>
        <v>0</v>
      </c>
      <c r="AA298" s="4">
        <f t="shared" si="49"/>
        <v>0</v>
      </c>
    </row>
    <row r="299" spans="1:27" x14ac:dyDescent="0.25">
      <c r="A299" t="s">
        <v>191</v>
      </c>
      <c r="B299" t="s">
        <v>210</v>
      </c>
      <c r="C299">
        <v>40504</v>
      </c>
      <c r="D299" t="s">
        <v>625</v>
      </c>
      <c r="E299" t="str">
        <f>VLOOKUP(C299,'Natural Accounts'!$A$3:$D$250,2,FALSE)</f>
        <v xml:space="preserve">Course Fees </v>
      </c>
      <c r="F299" t="str">
        <f t="shared" si="40"/>
        <v xml:space="preserve">40504 Course Fees </v>
      </c>
      <c r="G299" t="s">
        <v>0</v>
      </c>
      <c r="H299" t="s">
        <v>3</v>
      </c>
      <c r="I299" s="4">
        <v>-40389.910000000003</v>
      </c>
      <c r="J299" s="4">
        <v>0</v>
      </c>
      <c r="K299" s="4">
        <v>-36000</v>
      </c>
      <c r="L299" s="4">
        <v>0</v>
      </c>
      <c r="M299" s="4">
        <f t="shared" si="41"/>
        <v>-76389.91</v>
      </c>
      <c r="N299" s="4">
        <v>-36000</v>
      </c>
      <c r="O299" s="4">
        <v>0</v>
      </c>
      <c r="P299" s="4">
        <v>-36000</v>
      </c>
      <c r="Q299" s="4">
        <v>-600</v>
      </c>
      <c r="R299" s="4">
        <f t="shared" si="42"/>
        <v>-72600</v>
      </c>
      <c r="S299" s="4">
        <v>-35400</v>
      </c>
      <c r="T299" s="4">
        <v>0</v>
      </c>
      <c r="U299" s="4">
        <f t="shared" si="43"/>
        <v>-37263.303333333337</v>
      </c>
      <c r="V299" s="4">
        <f t="shared" si="44"/>
        <v>-37263.303333333337</v>
      </c>
      <c r="W299" s="4">
        <f t="shared" si="45"/>
        <v>0</v>
      </c>
      <c r="X299" s="4">
        <f t="shared" si="46"/>
        <v>-36000</v>
      </c>
      <c r="Y299" s="4">
        <f t="shared" si="47"/>
        <v>-300</v>
      </c>
      <c r="Z299" s="4">
        <f t="shared" si="48"/>
        <v>-73563.303333333344</v>
      </c>
      <c r="AA299" s="4">
        <f t="shared" si="49"/>
        <v>-963.3033333333442</v>
      </c>
    </row>
    <row r="300" spans="1:27" x14ac:dyDescent="0.25">
      <c r="A300" t="s">
        <v>191</v>
      </c>
      <c r="B300" t="s">
        <v>210</v>
      </c>
      <c r="C300">
        <v>40504</v>
      </c>
      <c r="D300" t="s">
        <v>625</v>
      </c>
      <c r="E300" t="str">
        <f>VLOOKUP(C300,'Natural Accounts'!$A$3:$D$250,2,FALSE)</f>
        <v xml:space="preserve">Course Fees </v>
      </c>
      <c r="F300" t="str">
        <f t="shared" si="40"/>
        <v xml:space="preserve">40504 Course Fees </v>
      </c>
      <c r="G300" t="s">
        <v>0</v>
      </c>
      <c r="H300" t="s">
        <v>96</v>
      </c>
      <c r="I300" s="4">
        <v>0</v>
      </c>
      <c r="J300" s="4">
        <v>0</v>
      </c>
      <c r="K300" s="4">
        <v>0</v>
      </c>
      <c r="L300" s="4">
        <v>0</v>
      </c>
      <c r="M300" s="4">
        <f t="shared" si="41"/>
        <v>0</v>
      </c>
      <c r="N300" s="4">
        <v>0</v>
      </c>
      <c r="O300" s="4">
        <v>-192</v>
      </c>
      <c r="P300" s="4">
        <v>-220</v>
      </c>
      <c r="Q300" s="4">
        <v>-1260</v>
      </c>
      <c r="R300" s="4">
        <f t="shared" si="42"/>
        <v>-1672</v>
      </c>
      <c r="S300" s="4">
        <v>-540</v>
      </c>
      <c r="T300" s="4">
        <v>-100</v>
      </c>
      <c r="U300" s="4">
        <f t="shared" si="43"/>
        <v>-180</v>
      </c>
      <c r="V300" s="4">
        <f t="shared" si="44"/>
        <v>-180</v>
      </c>
      <c r="W300" s="4">
        <f t="shared" si="45"/>
        <v>-96</v>
      </c>
      <c r="X300" s="4">
        <f t="shared" si="46"/>
        <v>-110</v>
      </c>
      <c r="Y300" s="4">
        <f t="shared" si="47"/>
        <v>-630</v>
      </c>
      <c r="Z300" s="4">
        <f t="shared" si="48"/>
        <v>-1016</v>
      </c>
      <c r="AA300" s="4">
        <f t="shared" si="49"/>
        <v>656</v>
      </c>
    </row>
    <row r="301" spans="1:27" x14ac:dyDescent="0.25">
      <c r="A301" t="s">
        <v>191</v>
      </c>
      <c r="B301" t="s">
        <v>210</v>
      </c>
      <c r="C301">
        <v>40504</v>
      </c>
      <c r="D301" t="s">
        <v>625</v>
      </c>
      <c r="E301" t="str">
        <f>VLOOKUP(C301,'Natural Accounts'!$A$3:$D$250,2,FALSE)</f>
        <v xml:space="preserve">Course Fees </v>
      </c>
      <c r="F301" t="str">
        <f t="shared" si="40"/>
        <v xml:space="preserve">40504 Course Fees </v>
      </c>
      <c r="G301" t="s">
        <v>0</v>
      </c>
      <c r="H301" t="s">
        <v>5</v>
      </c>
      <c r="I301" s="4">
        <v>0</v>
      </c>
      <c r="J301" s="4">
        <v>-63749</v>
      </c>
      <c r="K301" s="4">
        <v>-13284.970000000001</v>
      </c>
      <c r="L301" s="4">
        <v>0</v>
      </c>
      <c r="M301" s="4">
        <f t="shared" si="41"/>
        <v>-77033.97</v>
      </c>
      <c r="N301" s="4">
        <v>0</v>
      </c>
      <c r="O301" s="4">
        <v>0</v>
      </c>
      <c r="P301" s="4">
        <v>0</v>
      </c>
      <c r="Q301" s="4">
        <v>-8947</v>
      </c>
      <c r="R301" s="4">
        <f t="shared" si="42"/>
        <v>-8947</v>
      </c>
      <c r="S301" s="4">
        <v>0</v>
      </c>
      <c r="T301" s="4">
        <v>0</v>
      </c>
      <c r="U301" s="4">
        <f t="shared" si="43"/>
        <v>0</v>
      </c>
      <c r="V301" s="4">
        <f t="shared" si="44"/>
        <v>0</v>
      </c>
      <c r="W301" s="4">
        <f t="shared" si="45"/>
        <v>-31874.5</v>
      </c>
      <c r="X301" s="4">
        <f t="shared" si="46"/>
        <v>-6642.4850000000006</v>
      </c>
      <c r="Y301" s="4">
        <f t="shared" si="47"/>
        <v>-4473.5</v>
      </c>
      <c r="Z301" s="4">
        <f t="shared" si="48"/>
        <v>-42990.485000000001</v>
      </c>
      <c r="AA301" s="4">
        <f t="shared" si="49"/>
        <v>-34043.485000000001</v>
      </c>
    </row>
    <row r="302" spans="1:27" x14ac:dyDescent="0.25">
      <c r="A302" t="s">
        <v>191</v>
      </c>
      <c r="B302" t="s">
        <v>210</v>
      </c>
      <c r="C302">
        <v>40504</v>
      </c>
      <c r="D302" t="s">
        <v>625</v>
      </c>
      <c r="E302" t="str">
        <f>VLOOKUP(C302,'Natural Accounts'!$A$3:$D$250,2,FALSE)</f>
        <v xml:space="preserve">Course Fees </v>
      </c>
      <c r="F302" t="str">
        <f t="shared" si="40"/>
        <v xml:space="preserve">40504 Course Fees </v>
      </c>
      <c r="G302" t="s">
        <v>0</v>
      </c>
      <c r="H302" t="s">
        <v>97</v>
      </c>
      <c r="I302" s="4">
        <v>0</v>
      </c>
      <c r="J302" s="4">
        <v>0</v>
      </c>
      <c r="K302" s="4">
        <v>-360</v>
      </c>
      <c r="L302" s="4">
        <v>-120</v>
      </c>
      <c r="M302" s="4">
        <f t="shared" si="41"/>
        <v>-480</v>
      </c>
      <c r="N302" s="4">
        <v>0</v>
      </c>
      <c r="O302" s="4">
        <v>0</v>
      </c>
      <c r="P302" s="4">
        <v>0</v>
      </c>
      <c r="Q302" s="4">
        <v>0</v>
      </c>
      <c r="R302" s="4">
        <f t="shared" si="42"/>
        <v>0</v>
      </c>
      <c r="S302" s="4">
        <v>0</v>
      </c>
      <c r="T302" s="4">
        <v>0</v>
      </c>
      <c r="U302" s="4">
        <f t="shared" si="43"/>
        <v>0</v>
      </c>
      <c r="V302" s="4">
        <f t="shared" si="44"/>
        <v>0</v>
      </c>
      <c r="W302" s="4">
        <f t="shared" si="45"/>
        <v>0</v>
      </c>
      <c r="X302" s="4">
        <f t="shared" si="46"/>
        <v>-180</v>
      </c>
      <c r="Y302" s="4">
        <f t="shared" si="47"/>
        <v>-60</v>
      </c>
      <c r="Z302" s="4">
        <f t="shared" si="48"/>
        <v>-240</v>
      </c>
      <c r="AA302" s="4">
        <f t="shared" si="49"/>
        <v>-240</v>
      </c>
    </row>
    <row r="303" spans="1:27" x14ac:dyDescent="0.25">
      <c r="A303" t="s">
        <v>191</v>
      </c>
      <c r="B303" t="s">
        <v>210</v>
      </c>
      <c r="C303">
        <v>40504</v>
      </c>
      <c r="D303" t="s">
        <v>625</v>
      </c>
      <c r="E303" t="str">
        <f>VLOOKUP(C303,'Natural Accounts'!$A$3:$D$250,2,FALSE)</f>
        <v xml:space="preserve">Course Fees </v>
      </c>
      <c r="F303" t="str">
        <f t="shared" si="40"/>
        <v xml:space="preserve">40504 Course Fees </v>
      </c>
      <c r="G303" t="s">
        <v>0</v>
      </c>
      <c r="H303" t="s">
        <v>98</v>
      </c>
      <c r="I303" s="4">
        <v>-2430</v>
      </c>
      <c r="J303" s="4">
        <v>0</v>
      </c>
      <c r="K303" s="4">
        <v>-2910</v>
      </c>
      <c r="L303" s="4">
        <v>-30</v>
      </c>
      <c r="M303" s="4">
        <f t="shared" si="41"/>
        <v>-5370</v>
      </c>
      <c r="N303" s="4">
        <v>0</v>
      </c>
      <c r="O303" s="4">
        <v>0</v>
      </c>
      <c r="P303" s="4">
        <v>0</v>
      </c>
      <c r="Q303" s="4">
        <v>0</v>
      </c>
      <c r="R303" s="4">
        <f t="shared" si="42"/>
        <v>0</v>
      </c>
      <c r="S303" s="4">
        <v>0</v>
      </c>
      <c r="T303" s="4">
        <v>0</v>
      </c>
      <c r="U303" s="4">
        <f t="shared" si="43"/>
        <v>-810</v>
      </c>
      <c r="V303" s="4">
        <f t="shared" si="44"/>
        <v>-810</v>
      </c>
      <c r="W303" s="4">
        <f t="shared" si="45"/>
        <v>0</v>
      </c>
      <c r="X303" s="4">
        <f t="shared" si="46"/>
        <v>-1455</v>
      </c>
      <c r="Y303" s="4">
        <f t="shared" si="47"/>
        <v>-15</v>
      </c>
      <c r="Z303" s="4">
        <f t="shared" si="48"/>
        <v>-2280</v>
      </c>
      <c r="AA303" s="4">
        <f t="shared" si="49"/>
        <v>-2280</v>
      </c>
    </row>
    <row r="304" spans="1:27" x14ac:dyDescent="0.25">
      <c r="A304" t="s">
        <v>191</v>
      </c>
      <c r="B304" t="s">
        <v>210</v>
      </c>
      <c r="C304">
        <v>40504</v>
      </c>
      <c r="D304" t="s">
        <v>625</v>
      </c>
      <c r="E304" t="str">
        <f>VLOOKUP(C304,'Natural Accounts'!$A$3:$D$250,2,FALSE)</f>
        <v xml:space="preserve">Course Fees </v>
      </c>
      <c r="F304" t="str">
        <f t="shared" si="40"/>
        <v xml:space="preserve">40504 Course Fees </v>
      </c>
      <c r="G304" t="s">
        <v>0</v>
      </c>
      <c r="H304" t="s">
        <v>8</v>
      </c>
      <c r="I304" s="4">
        <v>-400</v>
      </c>
      <c r="J304" s="4">
        <v>0</v>
      </c>
      <c r="K304" s="4">
        <v>0</v>
      </c>
      <c r="L304" s="4">
        <v>0</v>
      </c>
      <c r="M304" s="4">
        <f t="shared" si="41"/>
        <v>-400</v>
      </c>
      <c r="N304" s="4">
        <v>0</v>
      </c>
      <c r="O304" s="4">
        <v>0</v>
      </c>
      <c r="P304" s="4">
        <v>0</v>
      </c>
      <c r="Q304" s="4">
        <v>0</v>
      </c>
      <c r="R304" s="4">
        <f t="shared" si="42"/>
        <v>0</v>
      </c>
      <c r="S304" s="4">
        <v>0</v>
      </c>
      <c r="T304" s="4">
        <v>0</v>
      </c>
      <c r="U304" s="4">
        <f t="shared" si="43"/>
        <v>-133.33333333333334</v>
      </c>
      <c r="V304" s="4">
        <f t="shared" si="44"/>
        <v>-133.33333333333334</v>
      </c>
      <c r="W304" s="4">
        <f t="shared" si="45"/>
        <v>0</v>
      </c>
      <c r="X304" s="4">
        <f t="shared" si="46"/>
        <v>0</v>
      </c>
      <c r="Y304" s="4">
        <f t="shared" si="47"/>
        <v>0</v>
      </c>
      <c r="Z304" s="4">
        <f t="shared" si="48"/>
        <v>-133.33333333333334</v>
      </c>
      <c r="AA304" s="4">
        <f t="shared" si="49"/>
        <v>-133.33333333333334</v>
      </c>
    </row>
    <row r="305" spans="1:27" x14ac:dyDescent="0.25">
      <c r="A305" t="s">
        <v>191</v>
      </c>
      <c r="B305" t="s">
        <v>210</v>
      </c>
      <c r="C305">
        <v>40504</v>
      </c>
      <c r="D305" t="s">
        <v>625</v>
      </c>
      <c r="E305" t="str">
        <f>VLOOKUP(C305,'Natural Accounts'!$A$3:$D$250,2,FALSE)</f>
        <v xml:space="preserve">Course Fees </v>
      </c>
      <c r="F305" t="str">
        <f t="shared" si="40"/>
        <v xml:space="preserve">40504 Course Fees </v>
      </c>
      <c r="G305" t="s">
        <v>0</v>
      </c>
      <c r="H305" t="s">
        <v>63</v>
      </c>
      <c r="I305" s="4">
        <v>-1171</v>
      </c>
      <c r="J305" s="4">
        <v>0</v>
      </c>
      <c r="K305" s="4">
        <v>0</v>
      </c>
      <c r="L305" s="4">
        <v>0</v>
      </c>
      <c r="M305" s="4">
        <f t="shared" si="41"/>
        <v>-1171</v>
      </c>
      <c r="N305" s="4">
        <v>0</v>
      </c>
      <c r="O305" s="4">
        <v>0</v>
      </c>
      <c r="P305" s="4">
        <v>0</v>
      </c>
      <c r="Q305" s="4">
        <v>0</v>
      </c>
      <c r="R305" s="4">
        <f t="shared" si="42"/>
        <v>0</v>
      </c>
      <c r="S305" s="4">
        <v>0</v>
      </c>
      <c r="T305" s="4">
        <v>0</v>
      </c>
      <c r="U305" s="4">
        <f t="shared" si="43"/>
        <v>-390.33333333333331</v>
      </c>
      <c r="V305" s="4">
        <f t="shared" si="44"/>
        <v>-390.33333333333331</v>
      </c>
      <c r="W305" s="4">
        <f t="shared" si="45"/>
        <v>0</v>
      </c>
      <c r="X305" s="4">
        <f t="shared" si="46"/>
        <v>0</v>
      </c>
      <c r="Y305" s="4">
        <f t="shared" si="47"/>
        <v>0</v>
      </c>
      <c r="Z305" s="4">
        <f t="shared" si="48"/>
        <v>-390.33333333333331</v>
      </c>
      <c r="AA305" s="4">
        <f t="shared" si="49"/>
        <v>-390.33333333333331</v>
      </c>
    </row>
    <row r="306" spans="1:27" x14ac:dyDescent="0.25">
      <c r="A306" t="s">
        <v>191</v>
      </c>
      <c r="B306" t="s">
        <v>210</v>
      </c>
      <c r="C306">
        <v>40504</v>
      </c>
      <c r="D306" t="s">
        <v>625</v>
      </c>
      <c r="E306" t="str">
        <f>VLOOKUP(C306,'Natural Accounts'!$A$3:$D$250,2,FALSE)</f>
        <v xml:space="preserve">Course Fees </v>
      </c>
      <c r="F306" t="str">
        <f t="shared" si="40"/>
        <v xml:space="preserve">40504 Course Fees </v>
      </c>
      <c r="G306" t="s">
        <v>0</v>
      </c>
      <c r="H306" t="s">
        <v>65</v>
      </c>
      <c r="I306" s="4">
        <v>-11660</v>
      </c>
      <c r="J306" s="4">
        <v>-35</v>
      </c>
      <c r="K306" s="4">
        <v>-13440</v>
      </c>
      <c r="L306" s="4">
        <v>-35</v>
      </c>
      <c r="M306" s="4">
        <f t="shared" si="41"/>
        <v>-25170</v>
      </c>
      <c r="N306" s="4">
        <v>-10440</v>
      </c>
      <c r="O306" s="4">
        <v>-105</v>
      </c>
      <c r="P306" s="4">
        <v>-10010</v>
      </c>
      <c r="Q306" s="4">
        <v>35</v>
      </c>
      <c r="R306" s="4">
        <f t="shared" si="42"/>
        <v>-20520</v>
      </c>
      <c r="S306" s="4">
        <v>-9380</v>
      </c>
      <c r="T306" s="4">
        <v>-140</v>
      </c>
      <c r="U306" s="4">
        <f t="shared" si="43"/>
        <v>-10493.333333333334</v>
      </c>
      <c r="V306" s="4">
        <f t="shared" si="44"/>
        <v>-10493.333333333334</v>
      </c>
      <c r="W306" s="4">
        <f t="shared" si="45"/>
        <v>-70</v>
      </c>
      <c r="X306" s="4">
        <f t="shared" si="46"/>
        <v>-11725</v>
      </c>
      <c r="Y306" s="4">
        <f t="shared" si="47"/>
        <v>0</v>
      </c>
      <c r="Z306" s="4">
        <f t="shared" si="48"/>
        <v>-22288.333333333336</v>
      </c>
      <c r="AA306" s="4">
        <f t="shared" si="49"/>
        <v>-1768.3333333333358</v>
      </c>
    </row>
    <row r="307" spans="1:27" x14ac:dyDescent="0.25">
      <c r="A307" t="s">
        <v>191</v>
      </c>
      <c r="B307" t="s">
        <v>210</v>
      </c>
      <c r="C307">
        <v>40504</v>
      </c>
      <c r="D307" t="s">
        <v>625</v>
      </c>
      <c r="E307" t="str">
        <f>VLOOKUP(C307,'Natural Accounts'!$A$3:$D$250,2,FALSE)</f>
        <v xml:space="preserve">Course Fees </v>
      </c>
      <c r="F307" t="str">
        <f t="shared" si="40"/>
        <v xml:space="preserve">40504 Course Fees </v>
      </c>
      <c r="G307" t="s">
        <v>0</v>
      </c>
      <c r="H307" t="s">
        <v>99</v>
      </c>
      <c r="I307" s="4">
        <v>600</v>
      </c>
      <c r="J307" s="4">
        <v>0</v>
      </c>
      <c r="K307" s="4">
        <v>0</v>
      </c>
      <c r="L307" s="4">
        <v>-50400</v>
      </c>
      <c r="M307" s="4">
        <f t="shared" si="41"/>
        <v>-49800</v>
      </c>
      <c r="N307" s="4">
        <v>0</v>
      </c>
      <c r="O307" s="4">
        <v>0</v>
      </c>
      <c r="P307" s="4">
        <v>0</v>
      </c>
      <c r="Q307" s="4">
        <v>0</v>
      </c>
      <c r="R307" s="4">
        <f t="shared" si="42"/>
        <v>0</v>
      </c>
      <c r="S307" s="4">
        <v>0</v>
      </c>
      <c r="T307" s="4">
        <v>0</v>
      </c>
      <c r="U307" s="4">
        <f t="shared" si="43"/>
        <v>200</v>
      </c>
      <c r="V307" s="4">
        <f t="shared" si="44"/>
        <v>200</v>
      </c>
      <c r="W307" s="4">
        <f t="shared" si="45"/>
        <v>0</v>
      </c>
      <c r="X307" s="4">
        <f t="shared" si="46"/>
        <v>0</v>
      </c>
      <c r="Y307" s="4">
        <f t="shared" si="47"/>
        <v>-25200</v>
      </c>
      <c r="Z307" s="4">
        <f t="shared" si="48"/>
        <v>-25000</v>
      </c>
      <c r="AA307" s="4">
        <f t="shared" si="49"/>
        <v>-25000</v>
      </c>
    </row>
    <row r="308" spans="1:27" x14ac:dyDescent="0.25">
      <c r="A308" t="s">
        <v>191</v>
      </c>
      <c r="B308" t="s">
        <v>210</v>
      </c>
      <c r="C308">
        <v>40504</v>
      </c>
      <c r="D308" t="s">
        <v>625</v>
      </c>
      <c r="E308" t="str">
        <f>VLOOKUP(C308,'Natural Accounts'!$A$3:$D$250,2,FALSE)</f>
        <v xml:space="preserve">Course Fees </v>
      </c>
      <c r="F308" t="str">
        <f t="shared" si="40"/>
        <v xml:space="preserve">40504 Course Fees </v>
      </c>
      <c r="G308" t="s">
        <v>0</v>
      </c>
      <c r="H308" t="s">
        <v>70</v>
      </c>
      <c r="I308" s="4">
        <v>-7616.25</v>
      </c>
      <c r="J308" s="4">
        <v>0</v>
      </c>
      <c r="K308" s="4">
        <v>-3735</v>
      </c>
      <c r="L308" s="4">
        <v>0</v>
      </c>
      <c r="M308" s="4">
        <f t="shared" si="41"/>
        <v>-11351.25</v>
      </c>
      <c r="N308" s="4">
        <v>0</v>
      </c>
      <c r="O308" s="4">
        <v>0</v>
      </c>
      <c r="P308" s="4">
        <v>0</v>
      </c>
      <c r="Q308" s="4">
        <v>0</v>
      </c>
      <c r="R308" s="4">
        <f t="shared" si="42"/>
        <v>0</v>
      </c>
      <c r="S308" s="4">
        <v>0</v>
      </c>
      <c r="T308" s="4">
        <v>0</v>
      </c>
      <c r="U308" s="4">
        <f t="shared" si="43"/>
        <v>-2538.75</v>
      </c>
      <c r="V308" s="4">
        <f t="shared" si="44"/>
        <v>-2538.75</v>
      </c>
      <c r="W308" s="4">
        <f t="shared" si="45"/>
        <v>0</v>
      </c>
      <c r="X308" s="4">
        <f t="shared" si="46"/>
        <v>-1867.5</v>
      </c>
      <c r="Y308" s="4">
        <f t="shared" si="47"/>
        <v>0</v>
      </c>
      <c r="Z308" s="4">
        <f t="shared" si="48"/>
        <v>-4406.25</v>
      </c>
      <c r="AA308" s="4">
        <f t="shared" si="49"/>
        <v>-4406.25</v>
      </c>
    </row>
    <row r="309" spans="1:27" x14ac:dyDescent="0.25">
      <c r="A309" t="s">
        <v>191</v>
      </c>
      <c r="B309" t="s">
        <v>210</v>
      </c>
      <c r="C309">
        <v>40504</v>
      </c>
      <c r="D309" t="s">
        <v>625</v>
      </c>
      <c r="E309" t="str">
        <f>VLOOKUP(C309,'Natural Accounts'!$A$3:$D$250,2,FALSE)</f>
        <v xml:space="preserve">Course Fees </v>
      </c>
      <c r="F309" t="str">
        <f t="shared" si="40"/>
        <v xml:space="preserve">40504 Course Fees </v>
      </c>
      <c r="G309" t="s">
        <v>0</v>
      </c>
      <c r="H309" t="s">
        <v>10</v>
      </c>
      <c r="I309" s="4">
        <v>-11444.5</v>
      </c>
      <c r="J309" s="4">
        <v>0</v>
      </c>
      <c r="K309" s="4">
        <v>0</v>
      </c>
      <c r="L309" s="4">
        <v>0</v>
      </c>
      <c r="M309" s="4">
        <f t="shared" si="41"/>
        <v>-11444.5</v>
      </c>
      <c r="N309" s="4">
        <v>0</v>
      </c>
      <c r="O309" s="4">
        <v>0</v>
      </c>
      <c r="P309" s="4">
        <v>0</v>
      </c>
      <c r="Q309" s="4">
        <v>0</v>
      </c>
      <c r="R309" s="4">
        <f t="shared" si="42"/>
        <v>0</v>
      </c>
      <c r="S309" s="4">
        <v>0</v>
      </c>
      <c r="T309" s="4">
        <v>0</v>
      </c>
      <c r="U309" s="4">
        <f t="shared" si="43"/>
        <v>-3814.8333333333335</v>
      </c>
      <c r="V309" s="4">
        <f t="shared" si="44"/>
        <v>-3814.8333333333335</v>
      </c>
      <c r="W309" s="4">
        <f t="shared" si="45"/>
        <v>0</v>
      </c>
      <c r="X309" s="4">
        <f t="shared" si="46"/>
        <v>0</v>
      </c>
      <c r="Y309" s="4">
        <f t="shared" si="47"/>
        <v>0</v>
      </c>
      <c r="Z309" s="4">
        <f t="shared" si="48"/>
        <v>-3814.8333333333335</v>
      </c>
      <c r="AA309" s="4">
        <f t="shared" si="49"/>
        <v>-3814.8333333333335</v>
      </c>
    </row>
    <row r="310" spans="1:27" x14ac:dyDescent="0.25">
      <c r="A310" t="s">
        <v>191</v>
      </c>
      <c r="B310" t="s">
        <v>210</v>
      </c>
      <c r="C310">
        <v>40504</v>
      </c>
      <c r="D310" t="s">
        <v>625</v>
      </c>
      <c r="E310" t="str">
        <f>VLOOKUP(C310,'Natural Accounts'!$A$3:$D$250,2,FALSE)</f>
        <v xml:space="preserve">Course Fees </v>
      </c>
      <c r="F310" t="str">
        <f t="shared" si="40"/>
        <v xml:space="preserve">40504 Course Fees </v>
      </c>
      <c r="G310" t="s">
        <v>0</v>
      </c>
      <c r="H310" t="s">
        <v>74</v>
      </c>
      <c r="I310" s="4">
        <v>-3380</v>
      </c>
      <c r="J310" s="4">
        <v>0</v>
      </c>
      <c r="K310" s="4">
        <v>-4300</v>
      </c>
      <c r="L310" s="4">
        <v>-680</v>
      </c>
      <c r="M310" s="4">
        <f t="shared" si="41"/>
        <v>-8360</v>
      </c>
      <c r="N310" s="4">
        <v>-300</v>
      </c>
      <c r="O310" s="4">
        <v>0</v>
      </c>
      <c r="P310" s="4">
        <v>-320</v>
      </c>
      <c r="Q310" s="4">
        <v>-10</v>
      </c>
      <c r="R310" s="4">
        <f t="shared" si="42"/>
        <v>-630</v>
      </c>
      <c r="S310" s="4">
        <v>-440</v>
      </c>
      <c r="T310" s="4">
        <v>0</v>
      </c>
      <c r="U310" s="4">
        <f t="shared" si="43"/>
        <v>-1373.3333333333333</v>
      </c>
      <c r="V310" s="4">
        <f t="shared" si="44"/>
        <v>-1373.3333333333333</v>
      </c>
      <c r="W310" s="4">
        <f t="shared" si="45"/>
        <v>0</v>
      </c>
      <c r="X310" s="4">
        <f t="shared" si="46"/>
        <v>-2310</v>
      </c>
      <c r="Y310" s="4">
        <f t="shared" si="47"/>
        <v>-345</v>
      </c>
      <c r="Z310" s="4">
        <f t="shared" si="48"/>
        <v>-4028.333333333333</v>
      </c>
      <c r="AA310" s="4">
        <f t="shared" si="49"/>
        <v>-3398.333333333333</v>
      </c>
    </row>
    <row r="311" spans="1:27" x14ac:dyDescent="0.25">
      <c r="A311" t="s">
        <v>191</v>
      </c>
      <c r="B311" t="s">
        <v>210</v>
      </c>
      <c r="C311">
        <v>40504</v>
      </c>
      <c r="D311" t="s">
        <v>625</v>
      </c>
      <c r="E311" t="str">
        <f>VLOOKUP(C311,'Natural Accounts'!$A$3:$D$250,2,FALSE)</f>
        <v xml:space="preserve">Course Fees </v>
      </c>
      <c r="F311" t="str">
        <f t="shared" si="40"/>
        <v xml:space="preserve">40504 Course Fees </v>
      </c>
      <c r="G311" t="s">
        <v>0</v>
      </c>
      <c r="H311" t="s">
        <v>75</v>
      </c>
      <c r="I311" s="4">
        <v>-4550</v>
      </c>
      <c r="J311" s="4">
        <v>0</v>
      </c>
      <c r="K311" s="4">
        <v>-4900</v>
      </c>
      <c r="L311" s="4">
        <v>0</v>
      </c>
      <c r="M311" s="4">
        <f t="shared" si="41"/>
        <v>-9450</v>
      </c>
      <c r="N311" s="4">
        <v>-5250</v>
      </c>
      <c r="O311" s="4">
        <v>0</v>
      </c>
      <c r="P311" s="4">
        <v>-4550</v>
      </c>
      <c r="Q311" s="4">
        <v>0</v>
      </c>
      <c r="R311" s="4">
        <f t="shared" si="42"/>
        <v>-9800</v>
      </c>
      <c r="S311" s="4">
        <v>-3850</v>
      </c>
      <c r="T311" s="4">
        <v>0</v>
      </c>
      <c r="U311" s="4">
        <f t="shared" si="43"/>
        <v>-4550</v>
      </c>
      <c r="V311" s="4">
        <f t="shared" si="44"/>
        <v>-4550</v>
      </c>
      <c r="W311" s="4">
        <f t="shared" si="45"/>
        <v>0</v>
      </c>
      <c r="X311" s="4">
        <f t="shared" si="46"/>
        <v>-4725</v>
      </c>
      <c r="Y311" s="4">
        <f t="shared" si="47"/>
        <v>0</v>
      </c>
      <c r="Z311" s="4">
        <f t="shared" si="48"/>
        <v>-9275</v>
      </c>
      <c r="AA311" s="4">
        <f t="shared" si="49"/>
        <v>525</v>
      </c>
    </row>
    <row r="312" spans="1:27" x14ac:dyDescent="0.25">
      <c r="A312" t="s">
        <v>191</v>
      </c>
      <c r="B312" t="s">
        <v>210</v>
      </c>
      <c r="C312">
        <v>40504</v>
      </c>
      <c r="D312" t="s">
        <v>625</v>
      </c>
      <c r="E312" t="str">
        <f>VLOOKUP(C312,'Natural Accounts'!$A$3:$D$250,2,FALSE)</f>
        <v xml:space="preserve">Course Fees </v>
      </c>
      <c r="F312" t="str">
        <f t="shared" si="40"/>
        <v xml:space="preserve">40504 Course Fees </v>
      </c>
      <c r="G312" t="s">
        <v>0</v>
      </c>
      <c r="H312" t="s">
        <v>126</v>
      </c>
      <c r="I312" s="4">
        <v>-20210</v>
      </c>
      <c r="J312" s="4">
        <v>-40</v>
      </c>
      <c r="K312" s="4">
        <v>-61660</v>
      </c>
      <c r="L312" s="4">
        <v>0</v>
      </c>
      <c r="M312" s="4">
        <f t="shared" si="41"/>
        <v>-81910</v>
      </c>
      <c r="N312" s="4">
        <v>0</v>
      </c>
      <c r="O312" s="4">
        <v>0</v>
      </c>
      <c r="P312" s="4">
        <v>0</v>
      </c>
      <c r="Q312" s="4">
        <v>0</v>
      </c>
      <c r="R312" s="4">
        <f t="shared" si="42"/>
        <v>0</v>
      </c>
      <c r="S312" s="4">
        <v>0</v>
      </c>
      <c r="T312" s="4">
        <v>0</v>
      </c>
      <c r="U312" s="4">
        <f t="shared" si="43"/>
        <v>-6736.666666666667</v>
      </c>
      <c r="V312" s="4">
        <f t="shared" si="44"/>
        <v>-6736.666666666667</v>
      </c>
      <c r="W312" s="4">
        <f t="shared" si="45"/>
        <v>-20</v>
      </c>
      <c r="X312" s="4">
        <f t="shared" si="46"/>
        <v>-30830</v>
      </c>
      <c r="Y312" s="4">
        <f t="shared" si="47"/>
        <v>0</v>
      </c>
      <c r="Z312" s="4">
        <f t="shared" si="48"/>
        <v>-37586.666666666664</v>
      </c>
      <c r="AA312" s="4">
        <f t="shared" si="49"/>
        <v>-37586.666666666664</v>
      </c>
    </row>
    <row r="313" spans="1:27" x14ac:dyDescent="0.25">
      <c r="A313" t="s">
        <v>191</v>
      </c>
      <c r="B313" t="s">
        <v>210</v>
      </c>
      <c r="C313">
        <v>40504</v>
      </c>
      <c r="D313" t="s">
        <v>625</v>
      </c>
      <c r="E313" t="str">
        <f>VLOOKUP(C313,'Natural Accounts'!$A$3:$D$250,2,FALSE)</f>
        <v xml:space="preserve">Course Fees </v>
      </c>
      <c r="F313" t="str">
        <f t="shared" si="40"/>
        <v xml:space="preserve">40504 Course Fees </v>
      </c>
      <c r="G313" t="s">
        <v>0</v>
      </c>
      <c r="H313" t="s">
        <v>11</v>
      </c>
      <c r="I313" s="4">
        <v>-180441</v>
      </c>
      <c r="J313" s="4">
        <v>2400</v>
      </c>
      <c r="K313" s="4">
        <v>-161800</v>
      </c>
      <c r="L313" s="4">
        <v>339441</v>
      </c>
      <c r="M313" s="4">
        <f t="shared" si="41"/>
        <v>-400</v>
      </c>
      <c r="N313" s="4">
        <v>0</v>
      </c>
      <c r="O313" s="4">
        <v>0</v>
      </c>
      <c r="P313" s="4">
        <v>0</v>
      </c>
      <c r="Q313" s="4">
        <v>0</v>
      </c>
      <c r="R313" s="4">
        <f t="shared" si="42"/>
        <v>0</v>
      </c>
      <c r="S313" s="4">
        <v>0</v>
      </c>
      <c r="T313" s="4">
        <v>0</v>
      </c>
      <c r="U313" s="4">
        <f t="shared" si="43"/>
        <v>-60147</v>
      </c>
      <c r="V313" s="4">
        <f t="shared" si="44"/>
        <v>-60147</v>
      </c>
      <c r="W313" s="4">
        <f t="shared" si="45"/>
        <v>1200</v>
      </c>
      <c r="X313" s="4">
        <f t="shared" si="46"/>
        <v>-80900</v>
      </c>
      <c r="Y313" s="4">
        <f t="shared" si="47"/>
        <v>169720.5</v>
      </c>
      <c r="Z313" s="4">
        <f t="shared" si="48"/>
        <v>29873.5</v>
      </c>
      <c r="AA313" s="4">
        <f t="shared" si="49"/>
        <v>29873.5</v>
      </c>
    </row>
    <row r="314" spans="1:27" x14ac:dyDescent="0.25">
      <c r="A314" t="s">
        <v>191</v>
      </c>
      <c r="B314" t="s">
        <v>210</v>
      </c>
      <c r="C314">
        <v>40504</v>
      </c>
      <c r="D314" t="s">
        <v>625</v>
      </c>
      <c r="E314" t="str">
        <f>VLOOKUP(C314,'Natural Accounts'!$A$3:$D$250,2,FALSE)</f>
        <v xml:space="preserve">Course Fees </v>
      </c>
      <c r="F314" t="str">
        <f t="shared" si="40"/>
        <v xml:space="preserve">40504 Course Fees </v>
      </c>
      <c r="G314" t="s">
        <v>0</v>
      </c>
      <c r="H314" t="s">
        <v>33</v>
      </c>
      <c r="I314" s="4">
        <v>-1500</v>
      </c>
      <c r="J314" s="4">
        <v>0</v>
      </c>
      <c r="K314" s="4">
        <v>-5230</v>
      </c>
      <c r="L314" s="4">
        <v>-2460</v>
      </c>
      <c r="M314" s="4">
        <f t="shared" si="41"/>
        <v>-9190</v>
      </c>
      <c r="N314" s="4">
        <v>0</v>
      </c>
      <c r="O314" s="4">
        <v>0</v>
      </c>
      <c r="P314" s="4">
        <v>0</v>
      </c>
      <c r="Q314" s="4">
        <v>0</v>
      </c>
      <c r="R314" s="4">
        <f t="shared" si="42"/>
        <v>0</v>
      </c>
      <c r="S314" s="4">
        <v>0</v>
      </c>
      <c r="T314" s="4">
        <v>0</v>
      </c>
      <c r="U314" s="4">
        <f t="shared" si="43"/>
        <v>-500</v>
      </c>
      <c r="V314" s="4">
        <f t="shared" si="44"/>
        <v>-500</v>
      </c>
      <c r="W314" s="4">
        <f t="shared" si="45"/>
        <v>0</v>
      </c>
      <c r="X314" s="4">
        <f t="shared" si="46"/>
        <v>-2615</v>
      </c>
      <c r="Y314" s="4">
        <f t="shared" si="47"/>
        <v>-1230</v>
      </c>
      <c r="Z314" s="4">
        <f t="shared" si="48"/>
        <v>-4345</v>
      </c>
      <c r="AA314" s="4">
        <f t="shared" si="49"/>
        <v>-4345</v>
      </c>
    </row>
    <row r="315" spans="1:27" x14ac:dyDescent="0.25">
      <c r="A315" t="s">
        <v>191</v>
      </c>
      <c r="B315" t="s">
        <v>210</v>
      </c>
      <c r="C315">
        <v>40504</v>
      </c>
      <c r="D315" t="s">
        <v>625</v>
      </c>
      <c r="E315" t="str">
        <f>VLOOKUP(C315,'Natural Accounts'!$A$3:$D$250,2,FALSE)</f>
        <v xml:space="preserve">Course Fees </v>
      </c>
      <c r="F315" t="str">
        <f t="shared" si="40"/>
        <v xml:space="preserve">40504 Course Fees </v>
      </c>
      <c r="G315" t="s">
        <v>0</v>
      </c>
      <c r="H315" t="s">
        <v>15</v>
      </c>
      <c r="I315" s="4">
        <v>-13207</v>
      </c>
      <c r="J315" s="4">
        <v>0</v>
      </c>
      <c r="K315" s="4">
        <v>-23736</v>
      </c>
      <c r="L315" s="4">
        <v>0</v>
      </c>
      <c r="M315" s="4">
        <f t="shared" si="41"/>
        <v>-36943</v>
      </c>
      <c r="N315" s="4">
        <v>0</v>
      </c>
      <c r="O315" s="4">
        <v>0</v>
      </c>
      <c r="P315" s="4">
        <v>0</v>
      </c>
      <c r="Q315" s="4">
        <v>0</v>
      </c>
      <c r="R315" s="4">
        <f t="shared" si="42"/>
        <v>0</v>
      </c>
      <c r="S315" s="4">
        <v>0</v>
      </c>
      <c r="T315" s="4">
        <v>0</v>
      </c>
      <c r="U315" s="4">
        <f t="shared" si="43"/>
        <v>-4402.333333333333</v>
      </c>
      <c r="V315" s="4">
        <f t="shared" si="44"/>
        <v>-4402.333333333333</v>
      </c>
      <c r="W315" s="4">
        <f t="shared" si="45"/>
        <v>0</v>
      </c>
      <c r="X315" s="4">
        <f t="shared" si="46"/>
        <v>-11868</v>
      </c>
      <c r="Y315" s="4">
        <f t="shared" si="47"/>
        <v>0</v>
      </c>
      <c r="Z315" s="4">
        <f t="shared" si="48"/>
        <v>-16270.333333333332</v>
      </c>
      <c r="AA315" s="4">
        <f t="shared" si="49"/>
        <v>-16270.333333333332</v>
      </c>
    </row>
    <row r="316" spans="1:27" x14ac:dyDescent="0.25">
      <c r="A316" t="s">
        <v>191</v>
      </c>
      <c r="B316" t="s">
        <v>210</v>
      </c>
      <c r="C316">
        <v>40504</v>
      </c>
      <c r="D316" t="s">
        <v>625</v>
      </c>
      <c r="E316" t="str">
        <f>VLOOKUP(C316,'Natural Accounts'!$A$3:$D$250,2,FALSE)</f>
        <v xml:space="preserve">Course Fees </v>
      </c>
      <c r="F316" t="str">
        <f t="shared" si="40"/>
        <v xml:space="preserve">40504 Course Fees </v>
      </c>
      <c r="G316" t="s">
        <v>0</v>
      </c>
      <c r="H316" t="s">
        <v>34</v>
      </c>
      <c r="I316" s="4">
        <v>-5960</v>
      </c>
      <c r="J316" s="4">
        <v>0</v>
      </c>
      <c r="K316" s="4">
        <v>-6300</v>
      </c>
      <c r="L316" s="4">
        <v>-380</v>
      </c>
      <c r="M316" s="4">
        <f t="shared" si="41"/>
        <v>-12640</v>
      </c>
      <c r="N316" s="4">
        <v>-3000</v>
      </c>
      <c r="O316" s="4">
        <v>0</v>
      </c>
      <c r="P316" s="4">
        <v>-3300</v>
      </c>
      <c r="Q316" s="4">
        <v>0</v>
      </c>
      <c r="R316" s="4">
        <f t="shared" si="42"/>
        <v>-6300</v>
      </c>
      <c r="S316" s="4">
        <v>-2940</v>
      </c>
      <c r="T316" s="4">
        <v>0</v>
      </c>
      <c r="U316" s="4">
        <f t="shared" si="43"/>
        <v>-3966.6666666666665</v>
      </c>
      <c r="V316" s="4">
        <f t="shared" si="44"/>
        <v>-3966.6666666666665</v>
      </c>
      <c r="W316" s="4">
        <f t="shared" si="45"/>
        <v>0</v>
      </c>
      <c r="X316" s="4">
        <f t="shared" si="46"/>
        <v>-4800</v>
      </c>
      <c r="Y316" s="4">
        <f t="shared" si="47"/>
        <v>-190</v>
      </c>
      <c r="Z316" s="4">
        <f t="shared" si="48"/>
        <v>-8956.6666666666661</v>
      </c>
      <c r="AA316" s="4">
        <f t="shared" si="49"/>
        <v>-2656.6666666666661</v>
      </c>
    </row>
    <row r="317" spans="1:27" x14ac:dyDescent="0.25">
      <c r="A317" t="s">
        <v>191</v>
      </c>
      <c r="B317" t="s">
        <v>210</v>
      </c>
      <c r="C317">
        <v>40504</v>
      </c>
      <c r="D317" t="s">
        <v>625</v>
      </c>
      <c r="E317" t="str">
        <f>VLOOKUP(C317,'Natural Accounts'!$A$3:$D$250,2,FALSE)</f>
        <v xml:space="preserve">Course Fees </v>
      </c>
      <c r="F317" t="str">
        <f t="shared" si="40"/>
        <v xml:space="preserve">40504 Course Fees </v>
      </c>
      <c r="G317" t="s">
        <v>0</v>
      </c>
      <c r="H317" t="s">
        <v>13</v>
      </c>
      <c r="I317" s="4">
        <v>0</v>
      </c>
      <c r="J317" s="4">
        <v>0</v>
      </c>
      <c r="K317" s="4">
        <v>0</v>
      </c>
      <c r="L317" s="4">
        <v>0</v>
      </c>
      <c r="M317" s="4">
        <f t="shared" si="41"/>
        <v>0</v>
      </c>
      <c r="N317" s="4">
        <v>0</v>
      </c>
      <c r="O317" s="4">
        <v>0</v>
      </c>
      <c r="P317" s="4">
        <v>0</v>
      </c>
      <c r="Q317" s="4">
        <v>999.63</v>
      </c>
      <c r="R317" s="4">
        <f t="shared" si="42"/>
        <v>999.63</v>
      </c>
      <c r="S317" s="4">
        <v>0</v>
      </c>
      <c r="T317" s="4">
        <v>0</v>
      </c>
      <c r="U317" s="4">
        <f t="shared" si="43"/>
        <v>0</v>
      </c>
      <c r="V317" s="4">
        <f t="shared" si="44"/>
        <v>0</v>
      </c>
      <c r="W317" s="4">
        <f t="shared" si="45"/>
        <v>0</v>
      </c>
      <c r="X317" s="4">
        <f t="shared" si="46"/>
        <v>0</v>
      </c>
      <c r="Y317" s="4">
        <f t="shared" si="47"/>
        <v>499.815</v>
      </c>
      <c r="Z317" s="4">
        <f t="shared" si="48"/>
        <v>999.63</v>
      </c>
      <c r="AA317" s="4">
        <f t="shared" si="49"/>
        <v>0</v>
      </c>
    </row>
    <row r="318" spans="1:27" x14ac:dyDescent="0.25">
      <c r="A318" t="s">
        <v>191</v>
      </c>
      <c r="B318" t="s">
        <v>210</v>
      </c>
      <c r="C318">
        <v>40506</v>
      </c>
      <c r="D318" t="s">
        <v>625</v>
      </c>
      <c r="E318" t="str">
        <f>VLOOKUP(C318,'Natural Accounts'!$A$3:$D$250,2,FALSE)</f>
        <v xml:space="preserve">Orientation Fee </v>
      </c>
      <c r="F318" t="str">
        <f t="shared" si="40"/>
        <v xml:space="preserve">40506 Orientation Fee </v>
      </c>
      <c r="G318" t="s">
        <v>0</v>
      </c>
      <c r="H318" t="s">
        <v>1</v>
      </c>
      <c r="I318" s="4">
        <v>-74789.77</v>
      </c>
      <c r="J318" s="4">
        <v>150</v>
      </c>
      <c r="K318" s="4">
        <v>-7350</v>
      </c>
      <c r="L318" s="4">
        <v>-2100</v>
      </c>
      <c r="M318" s="4">
        <f t="shared" si="41"/>
        <v>-84089.77</v>
      </c>
      <c r="N318" s="4">
        <v>-78120</v>
      </c>
      <c r="O318" s="4">
        <v>210</v>
      </c>
      <c r="P318" s="4">
        <v>-5340</v>
      </c>
      <c r="Q318" s="4">
        <v>-2520</v>
      </c>
      <c r="R318" s="4">
        <f t="shared" si="42"/>
        <v>-85770</v>
      </c>
      <c r="S318" s="4">
        <v>-71940</v>
      </c>
      <c r="T318" s="4">
        <v>-300</v>
      </c>
      <c r="U318" s="4">
        <f t="shared" si="43"/>
        <v>-74949.92333333334</v>
      </c>
      <c r="V318" s="4">
        <f t="shared" si="44"/>
        <v>-74949.92333333334</v>
      </c>
      <c r="W318" s="4">
        <f t="shared" si="45"/>
        <v>180</v>
      </c>
      <c r="X318" s="4">
        <f t="shared" si="46"/>
        <v>-6345</v>
      </c>
      <c r="Y318" s="4">
        <f t="shared" si="47"/>
        <v>-2310</v>
      </c>
      <c r="Z318" s="4">
        <f t="shared" si="48"/>
        <v>-83424.92333333334</v>
      </c>
      <c r="AA318" s="4">
        <f t="shared" si="49"/>
        <v>2345.0766666666605</v>
      </c>
    </row>
    <row r="319" spans="1:27" x14ac:dyDescent="0.25">
      <c r="A319" t="s">
        <v>191</v>
      </c>
      <c r="B319" t="s">
        <v>210</v>
      </c>
      <c r="C319">
        <v>40506</v>
      </c>
      <c r="D319" t="s">
        <v>625</v>
      </c>
      <c r="E319" t="str">
        <f>VLOOKUP(C319,'Natural Accounts'!$A$3:$D$250,2,FALSE)</f>
        <v xml:space="preserve">Orientation Fee </v>
      </c>
      <c r="F319" t="str">
        <f t="shared" si="40"/>
        <v xml:space="preserve">40506 Orientation Fee </v>
      </c>
      <c r="G319" t="s">
        <v>0</v>
      </c>
      <c r="H319" t="s">
        <v>100</v>
      </c>
      <c r="I319" s="4">
        <v>-24929.919999999998</v>
      </c>
      <c r="J319" s="4">
        <v>50</v>
      </c>
      <c r="K319" s="4">
        <v>-2450</v>
      </c>
      <c r="L319" s="4">
        <v>-700</v>
      </c>
      <c r="M319" s="4">
        <f t="shared" si="41"/>
        <v>-28029.919999999998</v>
      </c>
      <c r="N319" s="4">
        <v>-26040</v>
      </c>
      <c r="O319" s="4">
        <v>70</v>
      </c>
      <c r="P319" s="4">
        <v>-1780</v>
      </c>
      <c r="Q319" s="4">
        <v>-840</v>
      </c>
      <c r="R319" s="4">
        <f t="shared" si="42"/>
        <v>-28590</v>
      </c>
      <c r="S319" s="4">
        <v>-160</v>
      </c>
      <c r="T319" s="4">
        <v>0</v>
      </c>
      <c r="U319" s="4">
        <f t="shared" si="43"/>
        <v>-17043.306666666667</v>
      </c>
      <c r="V319" s="4">
        <f t="shared" si="44"/>
        <v>-17043.306666666667</v>
      </c>
      <c r="W319" s="4">
        <f t="shared" si="45"/>
        <v>60</v>
      </c>
      <c r="X319" s="4">
        <f t="shared" si="46"/>
        <v>-2115</v>
      </c>
      <c r="Y319" s="4">
        <f t="shared" si="47"/>
        <v>-770</v>
      </c>
      <c r="Z319" s="4">
        <f t="shared" si="48"/>
        <v>-19868.306666666667</v>
      </c>
      <c r="AA319" s="4">
        <f t="shared" si="49"/>
        <v>8721.6933333333327</v>
      </c>
    </row>
    <row r="320" spans="1:27" x14ac:dyDescent="0.25">
      <c r="A320" t="s">
        <v>191</v>
      </c>
      <c r="B320" t="s">
        <v>210</v>
      </c>
      <c r="C320">
        <v>40506</v>
      </c>
      <c r="D320" t="s">
        <v>625</v>
      </c>
      <c r="E320" t="str">
        <f>VLOOKUP(C320,'Natural Accounts'!$A$3:$D$250,2,FALSE)</f>
        <v xml:space="preserve">Orientation Fee </v>
      </c>
      <c r="F320" t="str">
        <f t="shared" si="40"/>
        <v xml:space="preserve">40506 Orientation Fee </v>
      </c>
      <c r="G320" t="s">
        <v>0</v>
      </c>
      <c r="H320" t="s">
        <v>101</v>
      </c>
      <c r="I320" s="4">
        <v>0</v>
      </c>
      <c r="J320" s="4">
        <v>0</v>
      </c>
      <c r="K320" s="4">
        <v>0</v>
      </c>
      <c r="L320" s="4">
        <v>0</v>
      </c>
      <c r="M320" s="4">
        <f t="shared" si="41"/>
        <v>0</v>
      </c>
      <c r="N320" s="4">
        <v>0</v>
      </c>
      <c r="O320" s="4">
        <v>0</v>
      </c>
      <c r="P320" s="4">
        <v>0</v>
      </c>
      <c r="Q320" s="4">
        <v>0</v>
      </c>
      <c r="R320" s="4">
        <f t="shared" si="42"/>
        <v>0</v>
      </c>
      <c r="S320" s="4">
        <v>-23820</v>
      </c>
      <c r="T320" s="4">
        <v>-100</v>
      </c>
      <c r="U320" s="4">
        <f t="shared" si="43"/>
        <v>-7940</v>
      </c>
      <c r="V320" s="4">
        <f t="shared" si="44"/>
        <v>-7940</v>
      </c>
      <c r="W320" s="4">
        <f t="shared" si="45"/>
        <v>0</v>
      </c>
      <c r="X320" s="4">
        <f t="shared" si="46"/>
        <v>0</v>
      </c>
      <c r="Y320" s="4">
        <f t="shared" si="47"/>
        <v>0</v>
      </c>
      <c r="Z320" s="4">
        <f t="shared" si="48"/>
        <v>0</v>
      </c>
      <c r="AA320" s="4">
        <f t="shared" si="49"/>
        <v>0</v>
      </c>
    </row>
    <row r="321" spans="1:27" x14ac:dyDescent="0.25">
      <c r="A321" t="s">
        <v>191</v>
      </c>
      <c r="B321" t="s">
        <v>210</v>
      </c>
      <c r="C321">
        <v>40513</v>
      </c>
      <c r="D321" t="s">
        <v>625</v>
      </c>
      <c r="E321" t="str">
        <f>VLOOKUP(C321,'Natural Accounts'!$A$3:$D$250,2,FALSE)</f>
        <v xml:space="preserve">Miscellaneous Fee </v>
      </c>
      <c r="F321" t="str">
        <f t="shared" si="40"/>
        <v xml:space="preserve">40513 Miscellaneous Fee </v>
      </c>
      <c r="G321" t="s">
        <v>0</v>
      </c>
      <c r="H321" t="s">
        <v>1</v>
      </c>
      <c r="I321" s="4">
        <v>-3564.4400000000005</v>
      </c>
      <c r="J321" s="4">
        <v>-7458.75</v>
      </c>
      <c r="K321" s="4">
        <v>-13063.49</v>
      </c>
      <c r="L321" s="4">
        <v>-12645</v>
      </c>
      <c r="M321" s="4">
        <f t="shared" si="41"/>
        <v>-36731.68</v>
      </c>
      <c r="N321" s="4">
        <v>-3568.75</v>
      </c>
      <c r="O321" s="4">
        <v>-7034</v>
      </c>
      <c r="P321" s="4">
        <v>-19849.79</v>
      </c>
      <c r="Q321" s="4">
        <v>-7946.67</v>
      </c>
      <c r="R321" s="4">
        <f t="shared" si="42"/>
        <v>-38399.21</v>
      </c>
      <c r="S321" s="4">
        <v>-3592.5</v>
      </c>
      <c r="T321" s="4">
        <v>-482.5</v>
      </c>
      <c r="U321" s="4">
        <f t="shared" si="43"/>
        <v>-3575.23</v>
      </c>
      <c r="V321" s="4">
        <f t="shared" si="44"/>
        <v>-3575.23</v>
      </c>
      <c r="W321" s="4">
        <f t="shared" si="45"/>
        <v>-7246.375</v>
      </c>
      <c r="X321" s="4">
        <f t="shared" si="46"/>
        <v>-16456.64</v>
      </c>
      <c r="Y321" s="4">
        <f t="shared" si="47"/>
        <v>-10295.834999999999</v>
      </c>
      <c r="Z321" s="4">
        <f t="shared" si="48"/>
        <v>-37574.080000000002</v>
      </c>
      <c r="AA321" s="4">
        <f t="shared" si="49"/>
        <v>825.12999999999738</v>
      </c>
    </row>
    <row r="322" spans="1:27" x14ac:dyDescent="0.25">
      <c r="A322" t="s">
        <v>191</v>
      </c>
      <c r="B322" t="s">
        <v>210</v>
      </c>
      <c r="C322">
        <v>40513</v>
      </c>
      <c r="D322" t="s">
        <v>625</v>
      </c>
      <c r="E322" t="str">
        <f>VLOOKUP(C322,'Natural Accounts'!$A$3:$D$250,2,FALSE)</f>
        <v xml:space="preserve">Miscellaneous Fee </v>
      </c>
      <c r="F322" t="str">
        <f t="shared" si="40"/>
        <v xml:space="preserve">40513 Miscellaneous Fee </v>
      </c>
      <c r="G322" t="s">
        <v>0</v>
      </c>
      <c r="H322" t="s">
        <v>2</v>
      </c>
      <c r="I322" s="4">
        <v>-26177.309999999998</v>
      </c>
      <c r="J322" s="4">
        <v>2414.8500000000004</v>
      </c>
      <c r="K322" s="4">
        <v>-20695.73</v>
      </c>
      <c r="L322" s="4">
        <v>502.55000000000007</v>
      </c>
      <c r="M322" s="4">
        <f t="shared" si="41"/>
        <v>-43955.64</v>
      </c>
      <c r="N322" s="4">
        <v>-2711.4</v>
      </c>
      <c r="O322" s="4">
        <v>-7.8999999999999986</v>
      </c>
      <c r="P322" s="4">
        <v>-2860.2000000000003</v>
      </c>
      <c r="Q322" s="4">
        <v>-383.85</v>
      </c>
      <c r="R322" s="4">
        <f t="shared" si="42"/>
        <v>-5963.35</v>
      </c>
      <c r="S322" s="4">
        <v>-2675.95</v>
      </c>
      <c r="T322" s="4">
        <v>22.15</v>
      </c>
      <c r="U322" s="4">
        <f t="shared" si="43"/>
        <v>-10521.553333333333</v>
      </c>
      <c r="V322" s="4">
        <f t="shared" si="44"/>
        <v>-10521.553333333333</v>
      </c>
      <c r="W322" s="4">
        <f t="shared" si="45"/>
        <v>1203.4750000000001</v>
      </c>
      <c r="X322" s="4">
        <f t="shared" si="46"/>
        <v>-11777.965</v>
      </c>
      <c r="Y322" s="4">
        <f t="shared" si="47"/>
        <v>59.350000000000023</v>
      </c>
      <c r="Z322" s="4">
        <f t="shared" si="48"/>
        <v>-21036.693333333336</v>
      </c>
      <c r="AA322" s="4">
        <f t="shared" si="49"/>
        <v>-15073.343333333336</v>
      </c>
    </row>
    <row r="323" spans="1:27" x14ac:dyDescent="0.25">
      <c r="A323" t="s">
        <v>191</v>
      </c>
      <c r="B323" t="s">
        <v>210</v>
      </c>
      <c r="C323">
        <v>40513</v>
      </c>
      <c r="D323" t="s">
        <v>625</v>
      </c>
      <c r="E323" t="str">
        <f>VLOOKUP(C323,'Natural Accounts'!$A$3:$D$250,2,FALSE)</f>
        <v xml:space="preserve">Miscellaneous Fee </v>
      </c>
      <c r="F323" t="str">
        <f t="shared" ref="F323:F386" si="50">CONCATENATE(C323,D323,E323)</f>
        <v xml:space="preserve">40513 Miscellaneous Fee </v>
      </c>
      <c r="G323" t="s">
        <v>0</v>
      </c>
      <c r="H323" t="s">
        <v>3</v>
      </c>
      <c r="I323" s="4">
        <v>-9275</v>
      </c>
      <c r="J323" s="4">
        <v>-525</v>
      </c>
      <c r="K323" s="4">
        <v>-10375</v>
      </c>
      <c r="L323" s="4">
        <v>0</v>
      </c>
      <c r="M323" s="4">
        <f t="shared" ref="M323:M386" si="51">SUM(I323:L323)</f>
        <v>-20175</v>
      </c>
      <c r="N323" s="4">
        <v>0</v>
      </c>
      <c r="O323" s="4">
        <v>0</v>
      </c>
      <c r="P323" s="4">
        <v>0</v>
      </c>
      <c r="Q323" s="4">
        <v>0</v>
      </c>
      <c r="R323" s="4">
        <f t="shared" ref="R323:R386" si="52">SUM(N323:Q323)</f>
        <v>0</v>
      </c>
      <c r="S323" s="4">
        <v>0</v>
      </c>
      <c r="T323" s="4">
        <v>0</v>
      </c>
      <c r="U323" s="4">
        <f t="shared" ref="U323:U386" si="53">AVERAGE(I323,N323,S323)</f>
        <v>-3091.6666666666665</v>
      </c>
      <c r="V323" s="4">
        <f t="shared" ref="V323:V386" si="54">AVERAGE(I323,N323,S323)</f>
        <v>-3091.6666666666665</v>
      </c>
      <c r="W323" s="4">
        <f t="shared" ref="W323:W386" si="55">AVERAGE(J323,O323)</f>
        <v>-262.5</v>
      </c>
      <c r="X323" s="4">
        <f t="shared" ref="X323:X386" si="56">AVERAGE(K323,P323)</f>
        <v>-5187.5</v>
      </c>
      <c r="Y323" s="4">
        <f t="shared" ref="Y323:Y386" si="57">AVERAGE(Q323,L323)</f>
        <v>0</v>
      </c>
      <c r="Z323" s="4">
        <f t="shared" ref="Z323:Z386" si="58">IF(M323&gt;-1,IF(R323&gt;-1,R323,SUM(V323:Y323)),SUM(V323:Y323))</f>
        <v>-8541.6666666666661</v>
      </c>
      <c r="AA323" s="4">
        <f t="shared" ref="AA323:AA386" si="59">Z323-R323</f>
        <v>-8541.6666666666661</v>
      </c>
    </row>
    <row r="324" spans="1:27" x14ac:dyDescent="0.25">
      <c r="A324" t="s">
        <v>191</v>
      </c>
      <c r="B324" t="s">
        <v>210</v>
      </c>
      <c r="C324">
        <v>40513</v>
      </c>
      <c r="D324" t="s">
        <v>625</v>
      </c>
      <c r="E324" t="str">
        <f>VLOOKUP(C324,'Natural Accounts'!$A$3:$D$250,2,FALSE)</f>
        <v xml:space="preserve">Miscellaneous Fee </v>
      </c>
      <c r="F324" t="str">
        <f t="shared" si="50"/>
        <v xml:space="preserve">40513 Miscellaneous Fee </v>
      </c>
      <c r="G324" t="s">
        <v>0</v>
      </c>
      <c r="H324" t="s">
        <v>21</v>
      </c>
      <c r="I324" s="4">
        <v>-240</v>
      </c>
      <c r="J324" s="4">
        <v>0</v>
      </c>
      <c r="K324" s="4">
        <v>-720</v>
      </c>
      <c r="L324" s="4">
        <v>-120</v>
      </c>
      <c r="M324" s="4">
        <f t="shared" si="51"/>
        <v>-1080</v>
      </c>
      <c r="N324" s="4">
        <v>-120</v>
      </c>
      <c r="O324" s="4">
        <v>0</v>
      </c>
      <c r="P324" s="4">
        <v>-120</v>
      </c>
      <c r="Q324" s="4">
        <v>0</v>
      </c>
      <c r="R324" s="4">
        <f t="shared" si="52"/>
        <v>-240</v>
      </c>
      <c r="S324" s="4">
        <v>-480</v>
      </c>
      <c r="T324" s="4">
        <v>-120</v>
      </c>
      <c r="U324" s="4">
        <f t="shared" si="53"/>
        <v>-280</v>
      </c>
      <c r="V324" s="4">
        <f t="shared" si="54"/>
        <v>-280</v>
      </c>
      <c r="W324" s="4">
        <f t="shared" si="55"/>
        <v>0</v>
      </c>
      <c r="X324" s="4">
        <f t="shared" si="56"/>
        <v>-420</v>
      </c>
      <c r="Y324" s="4">
        <f t="shared" si="57"/>
        <v>-60</v>
      </c>
      <c r="Z324" s="4">
        <f t="shared" si="58"/>
        <v>-760</v>
      </c>
      <c r="AA324" s="4">
        <f t="shared" si="59"/>
        <v>-520</v>
      </c>
    </row>
    <row r="325" spans="1:27" x14ac:dyDescent="0.25">
      <c r="A325" t="s">
        <v>191</v>
      </c>
      <c r="B325" t="s">
        <v>210</v>
      </c>
      <c r="C325">
        <v>40513</v>
      </c>
      <c r="D325" t="s">
        <v>625</v>
      </c>
      <c r="E325" t="str">
        <f>VLOOKUP(C325,'Natural Accounts'!$A$3:$D$250,2,FALSE)</f>
        <v xml:space="preserve">Miscellaneous Fee </v>
      </c>
      <c r="F325" t="str">
        <f t="shared" si="50"/>
        <v xml:space="preserve">40513 Miscellaneous Fee </v>
      </c>
      <c r="G325" t="s">
        <v>0</v>
      </c>
      <c r="H325" t="s">
        <v>5</v>
      </c>
      <c r="I325" s="4">
        <v>0</v>
      </c>
      <c r="J325" s="4">
        <v>460</v>
      </c>
      <c r="K325" s="4">
        <v>0</v>
      </c>
      <c r="L325" s="4">
        <v>0</v>
      </c>
      <c r="M325" s="4">
        <f t="shared" si="51"/>
        <v>460</v>
      </c>
      <c r="N325" s="4">
        <v>0</v>
      </c>
      <c r="O325" s="4">
        <v>0</v>
      </c>
      <c r="P325" s="4">
        <v>0</v>
      </c>
      <c r="Q325" s="4">
        <v>0</v>
      </c>
      <c r="R325" s="4">
        <f t="shared" si="52"/>
        <v>0</v>
      </c>
      <c r="S325" s="4">
        <v>0</v>
      </c>
      <c r="T325" s="4">
        <v>0</v>
      </c>
      <c r="U325" s="4">
        <f t="shared" si="53"/>
        <v>0</v>
      </c>
      <c r="V325" s="4">
        <f t="shared" si="54"/>
        <v>0</v>
      </c>
      <c r="W325" s="4">
        <f t="shared" si="55"/>
        <v>230</v>
      </c>
      <c r="X325" s="4">
        <f t="shared" si="56"/>
        <v>0</v>
      </c>
      <c r="Y325" s="4">
        <f t="shared" si="57"/>
        <v>0</v>
      </c>
      <c r="Z325" s="4">
        <f t="shared" si="58"/>
        <v>0</v>
      </c>
      <c r="AA325" s="4">
        <f t="shared" si="59"/>
        <v>0</v>
      </c>
    </row>
    <row r="326" spans="1:27" x14ac:dyDescent="0.25">
      <c r="A326" t="s">
        <v>191</v>
      </c>
      <c r="B326" t="s">
        <v>210</v>
      </c>
      <c r="C326">
        <v>40513</v>
      </c>
      <c r="D326" t="s">
        <v>625</v>
      </c>
      <c r="E326" t="str">
        <f>VLOOKUP(C326,'Natural Accounts'!$A$3:$D$250,2,FALSE)</f>
        <v xml:space="preserve">Miscellaneous Fee </v>
      </c>
      <c r="F326" t="str">
        <f t="shared" si="50"/>
        <v xml:space="preserve">40513 Miscellaneous Fee </v>
      </c>
      <c r="G326" t="s">
        <v>0</v>
      </c>
      <c r="H326" t="s">
        <v>6</v>
      </c>
      <c r="I326" s="4">
        <v>-12000</v>
      </c>
      <c r="J326" s="4">
        <v>-39239</v>
      </c>
      <c r="K326" s="4">
        <v>0</v>
      </c>
      <c r="L326" s="4">
        <v>1280</v>
      </c>
      <c r="M326" s="4">
        <f t="shared" si="51"/>
        <v>-49959</v>
      </c>
      <c r="N326" s="4">
        <v>-54100</v>
      </c>
      <c r="O326" s="4">
        <v>0</v>
      </c>
      <c r="P326" s="4">
        <v>54100</v>
      </c>
      <c r="Q326" s="4">
        <v>0</v>
      </c>
      <c r="R326" s="4">
        <f t="shared" si="52"/>
        <v>0</v>
      </c>
      <c r="S326" s="4">
        <v>0</v>
      </c>
      <c r="T326" s="4">
        <v>0</v>
      </c>
      <c r="U326" s="4">
        <f t="shared" si="53"/>
        <v>-22033.333333333332</v>
      </c>
      <c r="V326" s="4">
        <f t="shared" si="54"/>
        <v>-22033.333333333332</v>
      </c>
      <c r="W326" s="4">
        <f t="shared" si="55"/>
        <v>-19619.5</v>
      </c>
      <c r="X326" s="4">
        <f t="shared" si="56"/>
        <v>27050</v>
      </c>
      <c r="Y326" s="4">
        <f t="shared" si="57"/>
        <v>640</v>
      </c>
      <c r="Z326" s="4">
        <f t="shared" si="58"/>
        <v>-13962.833333333328</v>
      </c>
      <c r="AA326" s="4">
        <f t="shared" si="59"/>
        <v>-13962.833333333328</v>
      </c>
    </row>
    <row r="327" spans="1:27" x14ac:dyDescent="0.25">
      <c r="A327" t="s">
        <v>191</v>
      </c>
      <c r="B327" t="s">
        <v>210</v>
      </c>
      <c r="C327">
        <v>40513</v>
      </c>
      <c r="D327" t="s">
        <v>625</v>
      </c>
      <c r="E327" t="str">
        <f>VLOOKUP(C327,'Natural Accounts'!$A$3:$D$250,2,FALSE)</f>
        <v xml:space="preserve">Miscellaneous Fee </v>
      </c>
      <c r="F327" t="str">
        <f t="shared" si="50"/>
        <v xml:space="preserve">40513 Miscellaneous Fee </v>
      </c>
      <c r="G327" t="s">
        <v>0</v>
      </c>
      <c r="H327" t="s">
        <v>27</v>
      </c>
      <c r="I327" s="4">
        <v>0</v>
      </c>
      <c r="J327" s="4">
        <v>0</v>
      </c>
      <c r="K327" s="4">
        <v>0</v>
      </c>
      <c r="L327" s="4">
        <v>0</v>
      </c>
      <c r="M327" s="4">
        <f t="shared" si="51"/>
        <v>0</v>
      </c>
      <c r="N327" s="4">
        <v>0</v>
      </c>
      <c r="O327" s="4">
        <v>0</v>
      </c>
      <c r="P327" s="4">
        <v>0</v>
      </c>
      <c r="Q327" s="4">
        <v>0</v>
      </c>
      <c r="R327" s="4">
        <f t="shared" si="52"/>
        <v>0</v>
      </c>
      <c r="S327" s="4">
        <v>0</v>
      </c>
      <c r="T327" s="4">
        <v>0</v>
      </c>
      <c r="U327" s="4">
        <f t="shared" si="53"/>
        <v>0</v>
      </c>
      <c r="V327" s="4">
        <f t="shared" si="54"/>
        <v>0</v>
      </c>
      <c r="W327" s="4">
        <f t="shared" si="55"/>
        <v>0</v>
      </c>
      <c r="X327" s="4">
        <f t="shared" si="56"/>
        <v>0</v>
      </c>
      <c r="Y327" s="4">
        <f t="shared" si="57"/>
        <v>0</v>
      </c>
      <c r="Z327" s="4">
        <f t="shared" si="58"/>
        <v>0</v>
      </c>
      <c r="AA327" s="4">
        <f t="shared" si="59"/>
        <v>0</v>
      </c>
    </row>
    <row r="328" spans="1:27" x14ac:dyDescent="0.25">
      <c r="A328" t="s">
        <v>191</v>
      </c>
      <c r="B328" t="s">
        <v>210</v>
      </c>
      <c r="C328">
        <v>40513</v>
      </c>
      <c r="D328" t="s">
        <v>625</v>
      </c>
      <c r="E328" t="str">
        <f>VLOOKUP(C328,'Natural Accounts'!$A$3:$D$250,2,FALSE)</f>
        <v xml:space="preserve">Miscellaneous Fee </v>
      </c>
      <c r="F328" t="str">
        <f t="shared" si="50"/>
        <v xml:space="preserve">40513 Miscellaneous Fee </v>
      </c>
      <c r="G328" t="s">
        <v>0</v>
      </c>
      <c r="H328" t="s">
        <v>7</v>
      </c>
      <c r="I328" s="4">
        <v>-28354.48</v>
      </c>
      <c r="J328" s="4">
        <v>-526.54999999999995</v>
      </c>
      <c r="K328" s="4">
        <v>-27770.880000000001</v>
      </c>
      <c r="L328" s="4">
        <v>-1853.7</v>
      </c>
      <c r="M328" s="4">
        <f t="shared" si="51"/>
        <v>-58505.61</v>
      </c>
      <c r="N328" s="4">
        <v>-2826.6</v>
      </c>
      <c r="O328" s="4">
        <v>0</v>
      </c>
      <c r="P328" s="4">
        <v>-3001.55</v>
      </c>
      <c r="Q328" s="4">
        <v>-406.85</v>
      </c>
      <c r="R328" s="4">
        <f t="shared" si="52"/>
        <v>-6235</v>
      </c>
      <c r="S328" s="4">
        <v>-3175.7999999999997</v>
      </c>
      <c r="T328" s="4">
        <v>77.45</v>
      </c>
      <c r="U328" s="4">
        <f t="shared" si="53"/>
        <v>-11452.293333333333</v>
      </c>
      <c r="V328" s="4">
        <f t="shared" si="54"/>
        <v>-11452.293333333333</v>
      </c>
      <c r="W328" s="4">
        <f t="shared" si="55"/>
        <v>-263.27499999999998</v>
      </c>
      <c r="X328" s="4">
        <f t="shared" si="56"/>
        <v>-15386.215</v>
      </c>
      <c r="Y328" s="4">
        <f t="shared" si="57"/>
        <v>-1130.2750000000001</v>
      </c>
      <c r="Z328" s="4">
        <f t="shared" si="58"/>
        <v>-28232.058333333334</v>
      </c>
      <c r="AA328" s="4">
        <f t="shared" si="59"/>
        <v>-21997.058333333334</v>
      </c>
    </row>
    <row r="329" spans="1:27" x14ac:dyDescent="0.25">
      <c r="A329" t="s">
        <v>191</v>
      </c>
      <c r="B329" t="s">
        <v>210</v>
      </c>
      <c r="C329">
        <v>40513</v>
      </c>
      <c r="D329" t="s">
        <v>625</v>
      </c>
      <c r="E329" t="str">
        <f>VLOOKUP(C329,'Natural Accounts'!$A$3:$D$250,2,FALSE)</f>
        <v xml:space="preserve">Miscellaneous Fee </v>
      </c>
      <c r="F329" t="str">
        <f t="shared" si="50"/>
        <v xml:space="preserve">40513 Miscellaneous Fee </v>
      </c>
      <c r="G329" t="s">
        <v>0</v>
      </c>
      <c r="H329" t="s">
        <v>8</v>
      </c>
      <c r="I329" s="4">
        <v>-94868.89</v>
      </c>
      <c r="J329" s="4">
        <v>-1975</v>
      </c>
      <c r="K329" s="4">
        <v>-89943.87</v>
      </c>
      <c r="L329" s="4">
        <v>-7634.45</v>
      </c>
      <c r="M329" s="4">
        <f t="shared" si="51"/>
        <v>-194422.21000000002</v>
      </c>
      <c r="N329" s="4">
        <v>-13306.96</v>
      </c>
      <c r="O329" s="4">
        <v>28.799999999999997</v>
      </c>
      <c r="P329" s="4">
        <v>-12547.769999999999</v>
      </c>
      <c r="Q329" s="4">
        <v>-1315.77</v>
      </c>
      <c r="R329" s="4">
        <f t="shared" si="52"/>
        <v>-27141.7</v>
      </c>
      <c r="S329" s="4">
        <v>-13518.24</v>
      </c>
      <c r="T329" s="4">
        <v>-155.9</v>
      </c>
      <c r="U329" s="4">
        <f t="shared" si="53"/>
        <v>-40564.69666666667</v>
      </c>
      <c r="V329" s="4">
        <f t="shared" si="54"/>
        <v>-40564.69666666667</v>
      </c>
      <c r="W329" s="4">
        <f t="shared" si="55"/>
        <v>-973.1</v>
      </c>
      <c r="X329" s="4">
        <f t="shared" si="56"/>
        <v>-51245.82</v>
      </c>
      <c r="Y329" s="4">
        <f t="shared" si="57"/>
        <v>-4475.1099999999997</v>
      </c>
      <c r="Z329" s="4">
        <f t="shared" si="58"/>
        <v>-97258.726666666669</v>
      </c>
      <c r="AA329" s="4">
        <f t="shared" si="59"/>
        <v>-70117.026666666672</v>
      </c>
    </row>
    <row r="330" spans="1:27" x14ac:dyDescent="0.25">
      <c r="A330" t="s">
        <v>191</v>
      </c>
      <c r="B330" t="s">
        <v>210</v>
      </c>
      <c r="C330">
        <v>40513</v>
      </c>
      <c r="D330" t="s">
        <v>625</v>
      </c>
      <c r="E330" t="str">
        <f>VLOOKUP(C330,'Natural Accounts'!$A$3:$D$250,2,FALSE)</f>
        <v xml:space="preserve">Miscellaneous Fee </v>
      </c>
      <c r="F330" t="str">
        <f t="shared" si="50"/>
        <v xml:space="preserve">40513 Miscellaneous Fee </v>
      </c>
      <c r="G330" t="s">
        <v>0</v>
      </c>
      <c r="H330" t="s">
        <v>29</v>
      </c>
      <c r="I330" s="4">
        <v>0</v>
      </c>
      <c r="J330" s="4">
        <v>0</v>
      </c>
      <c r="K330" s="4">
        <v>0</v>
      </c>
      <c r="L330" s="4">
        <v>-2311.58</v>
      </c>
      <c r="M330" s="4">
        <f t="shared" si="51"/>
        <v>-2311.58</v>
      </c>
      <c r="N330" s="4">
        <v>0</v>
      </c>
      <c r="O330" s="4">
        <v>2311.58</v>
      </c>
      <c r="P330" s="4">
        <v>0</v>
      </c>
      <c r="Q330" s="4">
        <v>0</v>
      </c>
      <c r="R330" s="4">
        <f t="shared" si="52"/>
        <v>2311.58</v>
      </c>
      <c r="S330" s="4">
        <v>0</v>
      </c>
      <c r="T330" s="4">
        <v>0</v>
      </c>
      <c r="U330" s="4">
        <f t="shared" si="53"/>
        <v>0</v>
      </c>
      <c r="V330" s="4">
        <f t="shared" si="54"/>
        <v>0</v>
      </c>
      <c r="W330" s="4">
        <f t="shared" si="55"/>
        <v>1155.79</v>
      </c>
      <c r="X330" s="4">
        <f t="shared" si="56"/>
        <v>0</v>
      </c>
      <c r="Y330" s="4">
        <f t="shared" si="57"/>
        <v>-1155.79</v>
      </c>
      <c r="Z330" s="4">
        <f t="shared" si="58"/>
        <v>0</v>
      </c>
      <c r="AA330" s="4">
        <f t="shared" si="59"/>
        <v>-2311.58</v>
      </c>
    </row>
    <row r="331" spans="1:27" x14ac:dyDescent="0.25">
      <c r="A331" t="s">
        <v>191</v>
      </c>
      <c r="B331" t="s">
        <v>210</v>
      </c>
      <c r="C331">
        <v>40513</v>
      </c>
      <c r="D331" t="s">
        <v>625</v>
      </c>
      <c r="E331" t="str">
        <f>VLOOKUP(C331,'Natural Accounts'!$A$3:$D$250,2,FALSE)</f>
        <v xml:space="preserve">Miscellaneous Fee </v>
      </c>
      <c r="F331" t="str">
        <f t="shared" si="50"/>
        <v xml:space="preserve">40513 Miscellaneous Fee </v>
      </c>
      <c r="G331" t="s">
        <v>0</v>
      </c>
      <c r="H331" t="s">
        <v>102</v>
      </c>
      <c r="I331" s="4">
        <v>-1200</v>
      </c>
      <c r="J331" s="4">
        <v>-480</v>
      </c>
      <c r="K331" s="4">
        <v>-560</v>
      </c>
      <c r="L331" s="4">
        <v>-3600</v>
      </c>
      <c r="M331" s="4">
        <f t="shared" si="51"/>
        <v>-5840</v>
      </c>
      <c r="N331" s="4">
        <v>-560</v>
      </c>
      <c r="O331" s="4">
        <v>-320</v>
      </c>
      <c r="P331" s="4">
        <v>-640</v>
      </c>
      <c r="Q331" s="4">
        <v>-2240</v>
      </c>
      <c r="R331" s="4">
        <f t="shared" si="52"/>
        <v>-3760</v>
      </c>
      <c r="S331" s="4">
        <v>-1200</v>
      </c>
      <c r="T331" s="4">
        <v>-80</v>
      </c>
      <c r="U331" s="4">
        <f t="shared" si="53"/>
        <v>-986.66666666666663</v>
      </c>
      <c r="V331" s="4">
        <f t="shared" si="54"/>
        <v>-986.66666666666663</v>
      </c>
      <c r="W331" s="4">
        <f t="shared" si="55"/>
        <v>-400</v>
      </c>
      <c r="X331" s="4">
        <f t="shared" si="56"/>
        <v>-600</v>
      </c>
      <c r="Y331" s="4">
        <f t="shared" si="57"/>
        <v>-2920</v>
      </c>
      <c r="Z331" s="4">
        <f t="shared" si="58"/>
        <v>-4906.6666666666661</v>
      </c>
      <c r="AA331" s="4">
        <f t="shared" si="59"/>
        <v>-1146.6666666666661</v>
      </c>
    </row>
    <row r="332" spans="1:27" x14ac:dyDescent="0.25">
      <c r="A332" t="s">
        <v>191</v>
      </c>
      <c r="B332" t="s">
        <v>210</v>
      </c>
      <c r="C332">
        <v>40513</v>
      </c>
      <c r="D332" t="s">
        <v>625</v>
      </c>
      <c r="E332" t="str">
        <f>VLOOKUP(C332,'Natural Accounts'!$A$3:$D$250,2,FALSE)</f>
        <v xml:space="preserve">Miscellaneous Fee </v>
      </c>
      <c r="F332" t="str">
        <f t="shared" si="50"/>
        <v xml:space="preserve">40513 Miscellaneous Fee </v>
      </c>
      <c r="G332" t="s">
        <v>0</v>
      </c>
      <c r="H332" t="s">
        <v>67</v>
      </c>
      <c r="I332" s="4">
        <v>-1280</v>
      </c>
      <c r="J332" s="4">
        <v>-2400</v>
      </c>
      <c r="K332" s="4">
        <v>-2480</v>
      </c>
      <c r="L332" s="4">
        <v>-1200</v>
      </c>
      <c r="M332" s="4">
        <f t="shared" si="51"/>
        <v>-7360</v>
      </c>
      <c r="N332" s="4">
        <v>-1040</v>
      </c>
      <c r="O332" s="4">
        <v>-2400</v>
      </c>
      <c r="P332" s="4">
        <v>-2160</v>
      </c>
      <c r="Q332" s="4">
        <v>-2960</v>
      </c>
      <c r="R332" s="4">
        <f t="shared" si="52"/>
        <v>-8560</v>
      </c>
      <c r="S332" s="4">
        <v>-1200</v>
      </c>
      <c r="T332" s="4">
        <v>-880</v>
      </c>
      <c r="U332" s="4">
        <f t="shared" si="53"/>
        <v>-1173.3333333333333</v>
      </c>
      <c r="V332" s="4">
        <f t="shared" si="54"/>
        <v>-1173.3333333333333</v>
      </c>
      <c r="W332" s="4">
        <f t="shared" si="55"/>
        <v>-2400</v>
      </c>
      <c r="X332" s="4">
        <f t="shared" si="56"/>
        <v>-2320</v>
      </c>
      <c r="Y332" s="4">
        <f t="shared" si="57"/>
        <v>-2080</v>
      </c>
      <c r="Z332" s="4">
        <f t="shared" si="58"/>
        <v>-7973.333333333333</v>
      </c>
      <c r="AA332" s="4">
        <f t="shared" si="59"/>
        <v>586.66666666666697</v>
      </c>
    </row>
    <row r="333" spans="1:27" x14ac:dyDescent="0.25">
      <c r="A333" t="s">
        <v>191</v>
      </c>
      <c r="B333" t="s">
        <v>210</v>
      </c>
      <c r="C333">
        <v>40513</v>
      </c>
      <c r="D333" t="s">
        <v>625</v>
      </c>
      <c r="E333" t="str">
        <f>VLOOKUP(C333,'Natural Accounts'!$A$3:$D$250,2,FALSE)</f>
        <v xml:space="preserve">Miscellaneous Fee </v>
      </c>
      <c r="F333" t="str">
        <f t="shared" si="50"/>
        <v xml:space="preserve">40513 Miscellaneous Fee </v>
      </c>
      <c r="G333" t="s">
        <v>0</v>
      </c>
      <c r="H333" t="s">
        <v>9</v>
      </c>
      <c r="I333" s="4">
        <v>-35429.4</v>
      </c>
      <c r="J333" s="4">
        <v>-394.84999999999997</v>
      </c>
      <c r="K333" s="4">
        <v>-33321</v>
      </c>
      <c r="L333" s="4">
        <v>-2402.5500000000002</v>
      </c>
      <c r="M333" s="4">
        <f t="shared" si="51"/>
        <v>-71547.8</v>
      </c>
      <c r="N333" s="4">
        <v>-2068.2000000000003</v>
      </c>
      <c r="O333" s="4">
        <v>3.95</v>
      </c>
      <c r="P333" s="4">
        <v>-1827.1</v>
      </c>
      <c r="Q333" s="4">
        <v>-200.75</v>
      </c>
      <c r="R333" s="4">
        <f t="shared" si="52"/>
        <v>-4092.1000000000004</v>
      </c>
      <c r="S333" s="4">
        <v>-1569.1999999999998</v>
      </c>
      <c r="T333" s="4">
        <v>0</v>
      </c>
      <c r="U333" s="4">
        <f t="shared" si="53"/>
        <v>-13022.266666666665</v>
      </c>
      <c r="V333" s="4">
        <f t="shared" si="54"/>
        <v>-13022.266666666665</v>
      </c>
      <c r="W333" s="4">
        <f t="shared" si="55"/>
        <v>-195.45</v>
      </c>
      <c r="X333" s="4">
        <f t="shared" si="56"/>
        <v>-17574.05</v>
      </c>
      <c r="Y333" s="4">
        <f t="shared" si="57"/>
        <v>-1301.6500000000001</v>
      </c>
      <c r="Z333" s="4">
        <f t="shared" si="58"/>
        <v>-32093.416666666664</v>
      </c>
      <c r="AA333" s="4">
        <f t="shared" si="59"/>
        <v>-28001.316666666666</v>
      </c>
    </row>
    <row r="334" spans="1:27" x14ac:dyDescent="0.25">
      <c r="A334" t="s">
        <v>191</v>
      </c>
      <c r="B334" t="s">
        <v>210</v>
      </c>
      <c r="C334">
        <v>40513</v>
      </c>
      <c r="D334" t="s">
        <v>625</v>
      </c>
      <c r="E334" t="str">
        <f>VLOOKUP(C334,'Natural Accounts'!$A$3:$D$250,2,FALSE)</f>
        <v xml:space="preserve">Miscellaneous Fee </v>
      </c>
      <c r="F334" t="str">
        <f t="shared" si="50"/>
        <v xml:space="preserve">40513 Miscellaneous Fee </v>
      </c>
      <c r="G334" t="s">
        <v>0</v>
      </c>
      <c r="H334" t="s">
        <v>10</v>
      </c>
      <c r="I334" s="4">
        <v>-24038</v>
      </c>
      <c r="J334" s="4">
        <v>204</v>
      </c>
      <c r="K334" s="4">
        <v>-17884</v>
      </c>
      <c r="L334" s="4">
        <v>-5542</v>
      </c>
      <c r="M334" s="4">
        <f t="shared" si="51"/>
        <v>-47260</v>
      </c>
      <c r="N334" s="4">
        <v>-4080</v>
      </c>
      <c r="O334" s="4">
        <v>0</v>
      </c>
      <c r="P334" s="4">
        <v>-3332</v>
      </c>
      <c r="Q334" s="4">
        <v>-2584</v>
      </c>
      <c r="R334" s="4">
        <f t="shared" si="52"/>
        <v>-9996</v>
      </c>
      <c r="S334" s="4">
        <v>-3910</v>
      </c>
      <c r="T334" s="4">
        <v>-34</v>
      </c>
      <c r="U334" s="4">
        <f t="shared" si="53"/>
        <v>-10676</v>
      </c>
      <c r="V334" s="4">
        <f t="shared" si="54"/>
        <v>-10676</v>
      </c>
      <c r="W334" s="4">
        <f t="shared" si="55"/>
        <v>102</v>
      </c>
      <c r="X334" s="4">
        <f t="shared" si="56"/>
        <v>-10608</v>
      </c>
      <c r="Y334" s="4">
        <f t="shared" si="57"/>
        <v>-4063</v>
      </c>
      <c r="Z334" s="4">
        <f t="shared" si="58"/>
        <v>-25245</v>
      </c>
      <c r="AA334" s="4">
        <f t="shared" si="59"/>
        <v>-15249</v>
      </c>
    </row>
    <row r="335" spans="1:27" x14ac:dyDescent="0.25">
      <c r="A335" t="s">
        <v>191</v>
      </c>
      <c r="B335" t="s">
        <v>210</v>
      </c>
      <c r="C335">
        <v>40513</v>
      </c>
      <c r="D335" t="s">
        <v>625</v>
      </c>
      <c r="E335" t="str">
        <f>VLOOKUP(C335,'Natural Accounts'!$A$3:$D$250,2,FALSE)</f>
        <v xml:space="preserve">Miscellaneous Fee </v>
      </c>
      <c r="F335" t="str">
        <f t="shared" si="50"/>
        <v xml:space="preserve">40513 Miscellaneous Fee </v>
      </c>
      <c r="G335" t="s">
        <v>0</v>
      </c>
      <c r="H335" t="s">
        <v>12</v>
      </c>
      <c r="I335" s="4">
        <v>-34675.65</v>
      </c>
      <c r="J335" s="4">
        <v>-163.30000000000001</v>
      </c>
      <c r="K335" s="4">
        <v>-32488.78</v>
      </c>
      <c r="L335" s="4">
        <v>-3634.9</v>
      </c>
      <c r="M335" s="4">
        <f t="shared" si="51"/>
        <v>-70962.63</v>
      </c>
      <c r="N335" s="4">
        <v>-3747.7</v>
      </c>
      <c r="O335" s="4">
        <v>-10.4</v>
      </c>
      <c r="P335" s="4">
        <v>-3759.6</v>
      </c>
      <c r="Q335" s="4">
        <v>-1088.75</v>
      </c>
      <c r="R335" s="4">
        <f t="shared" si="52"/>
        <v>-8606.4500000000007</v>
      </c>
      <c r="S335" s="4">
        <v>-4456.25</v>
      </c>
      <c r="T335" s="4">
        <v>0</v>
      </c>
      <c r="U335" s="4">
        <f t="shared" si="53"/>
        <v>-14293.199999999999</v>
      </c>
      <c r="V335" s="4">
        <f t="shared" si="54"/>
        <v>-14293.199999999999</v>
      </c>
      <c r="W335" s="4">
        <f t="shared" si="55"/>
        <v>-86.850000000000009</v>
      </c>
      <c r="X335" s="4">
        <f t="shared" si="56"/>
        <v>-18124.189999999999</v>
      </c>
      <c r="Y335" s="4">
        <f t="shared" si="57"/>
        <v>-2361.8249999999998</v>
      </c>
      <c r="Z335" s="4">
        <f t="shared" si="58"/>
        <v>-34866.064999999995</v>
      </c>
      <c r="AA335" s="4">
        <f t="shared" si="59"/>
        <v>-26259.614999999994</v>
      </c>
    </row>
    <row r="336" spans="1:27" x14ac:dyDescent="0.25">
      <c r="A336" t="s">
        <v>191</v>
      </c>
      <c r="B336" t="s">
        <v>210</v>
      </c>
      <c r="C336">
        <v>40513</v>
      </c>
      <c r="D336" t="s">
        <v>625</v>
      </c>
      <c r="E336" t="str">
        <f>VLOOKUP(C336,'Natural Accounts'!$A$3:$D$250,2,FALSE)</f>
        <v xml:space="preserve">Miscellaneous Fee </v>
      </c>
      <c r="F336" t="str">
        <f t="shared" si="50"/>
        <v xml:space="preserve">40513 Miscellaneous Fee </v>
      </c>
      <c r="G336" t="s">
        <v>0</v>
      </c>
      <c r="H336" t="s">
        <v>13</v>
      </c>
      <c r="I336" s="4">
        <v>-7619.15</v>
      </c>
      <c r="J336" s="4">
        <v>0</v>
      </c>
      <c r="K336" s="4">
        <v>-7234.9500000000007</v>
      </c>
      <c r="L336" s="4">
        <v>-1150.5000000000002</v>
      </c>
      <c r="M336" s="4">
        <f t="shared" si="51"/>
        <v>-16004.6</v>
      </c>
      <c r="N336" s="4">
        <v>-7437.6500000000005</v>
      </c>
      <c r="O336" s="4">
        <v>-39.9</v>
      </c>
      <c r="P336" s="4">
        <v>-7013.0999999999995</v>
      </c>
      <c r="Q336" s="4">
        <v>-949.9</v>
      </c>
      <c r="R336" s="4">
        <f t="shared" si="52"/>
        <v>-15440.55</v>
      </c>
      <c r="S336" s="4">
        <v>-7496.8</v>
      </c>
      <c r="T336" s="4">
        <v>2.95</v>
      </c>
      <c r="U336" s="4">
        <f t="shared" si="53"/>
        <v>-7517.8666666666659</v>
      </c>
      <c r="V336" s="4">
        <f t="shared" si="54"/>
        <v>-7517.8666666666659</v>
      </c>
      <c r="W336" s="4">
        <f t="shared" si="55"/>
        <v>-19.95</v>
      </c>
      <c r="X336" s="4">
        <f t="shared" si="56"/>
        <v>-7124.0249999999996</v>
      </c>
      <c r="Y336" s="4">
        <f t="shared" si="57"/>
        <v>-1050.2</v>
      </c>
      <c r="Z336" s="4">
        <f t="shared" si="58"/>
        <v>-15712.041666666666</v>
      </c>
      <c r="AA336" s="4">
        <f t="shared" si="59"/>
        <v>-271.49166666666679</v>
      </c>
    </row>
    <row r="337" spans="1:27" x14ac:dyDescent="0.25">
      <c r="A337" t="s">
        <v>191</v>
      </c>
      <c r="B337" t="s">
        <v>210</v>
      </c>
      <c r="C337">
        <v>40513</v>
      </c>
      <c r="D337" t="s">
        <v>625</v>
      </c>
      <c r="E337" t="str">
        <f>VLOOKUP(C337,'Natural Accounts'!$A$3:$D$250,2,FALSE)</f>
        <v xml:space="preserve">Miscellaneous Fee </v>
      </c>
      <c r="F337" t="str">
        <f t="shared" si="50"/>
        <v xml:space="preserve">40513 Miscellaneous Fee </v>
      </c>
      <c r="G337" t="s">
        <v>0</v>
      </c>
      <c r="H337" t="s">
        <v>83</v>
      </c>
      <c r="I337" s="4">
        <v>0</v>
      </c>
      <c r="J337" s="4">
        <v>790</v>
      </c>
      <c r="K337" s="4">
        <v>0</v>
      </c>
      <c r="L337" s="4">
        <v>0</v>
      </c>
      <c r="M337" s="4">
        <f t="shared" si="51"/>
        <v>790</v>
      </c>
      <c r="N337" s="4">
        <v>0</v>
      </c>
      <c r="O337" s="4">
        <v>0</v>
      </c>
      <c r="P337" s="4">
        <v>0</v>
      </c>
      <c r="Q337" s="4">
        <v>0</v>
      </c>
      <c r="R337" s="4">
        <f t="shared" si="52"/>
        <v>0</v>
      </c>
      <c r="S337" s="4">
        <v>0</v>
      </c>
      <c r="T337" s="4">
        <v>0</v>
      </c>
      <c r="U337" s="4">
        <f t="shared" si="53"/>
        <v>0</v>
      </c>
      <c r="V337" s="4">
        <f t="shared" si="54"/>
        <v>0</v>
      </c>
      <c r="W337" s="4">
        <f t="shared" si="55"/>
        <v>395</v>
      </c>
      <c r="X337" s="4">
        <f t="shared" si="56"/>
        <v>0</v>
      </c>
      <c r="Y337" s="4">
        <f t="shared" si="57"/>
        <v>0</v>
      </c>
      <c r="Z337" s="4">
        <f t="shared" si="58"/>
        <v>0</v>
      </c>
      <c r="AA337" s="4">
        <f t="shared" si="59"/>
        <v>0</v>
      </c>
    </row>
    <row r="338" spans="1:27" x14ac:dyDescent="0.25">
      <c r="A338" t="s">
        <v>191</v>
      </c>
      <c r="B338" t="s">
        <v>210</v>
      </c>
      <c r="C338">
        <v>40513</v>
      </c>
      <c r="D338" t="s">
        <v>625</v>
      </c>
      <c r="E338" t="str">
        <f>VLOOKUP(C338,'Natural Accounts'!$A$3:$D$250,2,FALSE)</f>
        <v xml:space="preserve">Miscellaneous Fee </v>
      </c>
      <c r="F338" t="str">
        <f t="shared" si="50"/>
        <v xml:space="preserve">40513 Miscellaneous Fee </v>
      </c>
      <c r="G338" t="s">
        <v>0</v>
      </c>
      <c r="H338" t="s">
        <v>185</v>
      </c>
      <c r="I338" s="4">
        <v>0</v>
      </c>
      <c r="J338" s="4">
        <v>0</v>
      </c>
      <c r="K338" s="4">
        <v>-23323.600000000002</v>
      </c>
      <c r="L338" s="4">
        <v>-146.99</v>
      </c>
      <c r="M338" s="4">
        <f t="shared" si="51"/>
        <v>-23470.590000000004</v>
      </c>
      <c r="N338" s="4">
        <v>0</v>
      </c>
      <c r="O338" s="4">
        <v>0</v>
      </c>
      <c r="P338" s="4">
        <v>0</v>
      </c>
      <c r="Q338" s="4">
        <v>0</v>
      </c>
      <c r="R338" s="4">
        <f t="shared" si="52"/>
        <v>0</v>
      </c>
      <c r="S338" s="4">
        <v>0</v>
      </c>
      <c r="T338" s="4">
        <v>0</v>
      </c>
      <c r="U338" s="4">
        <f t="shared" si="53"/>
        <v>0</v>
      </c>
      <c r="V338" s="4">
        <f t="shared" si="54"/>
        <v>0</v>
      </c>
      <c r="W338" s="4">
        <f t="shared" si="55"/>
        <v>0</v>
      </c>
      <c r="X338" s="4">
        <f t="shared" si="56"/>
        <v>-11661.800000000001</v>
      </c>
      <c r="Y338" s="4">
        <f t="shared" si="57"/>
        <v>-73.495000000000005</v>
      </c>
      <c r="Z338" s="4">
        <f t="shared" si="58"/>
        <v>-11735.295000000002</v>
      </c>
      <c r="AA338" s="4">
        <f t="shared" si="59"/>
        <v>-11735.295000000002</v>
      </c>
    </row>
    <row r="339" spans="1:27" x14ac:dyDescent="0.25">
      <c r="A339" t="s">
        <v>191</v>
      </c>
      <c r="B339" t="s">
        <v>210</v>
      </c>
      <c r="C339">
        <v>41001</v>
      </c>
      <c r="D339" t="s">
        <v>625</v>
      </c>
      <c r="E339" t="str">
        <f>VLOOKUP(C339,'Natural Accounts'!$A$3:$D$250,2,FALSE)</f>
        <v xml:space="preserve">Textbook Sales Rev </v>
      </c>
      <c r="F339" t="str">
        <f t="shared" si="50"/>
        <v xml:space="preserve">41001 Textbook Sales Rev </v>
      </c>
      <c r="G339" t="s">
        <v>0</v>
      </c>
      <c r="H339" t="s">
        <v>62</v>
      </c>
      <c r="I339" s="4">
        <v>-4268.3999999999996</v>
      </c>
      <c r="J339" s="4">
        <v>-45</v>
      </c>
      <c r="K339" s="4">
        <v>0</v>
      </c>
      <c r="L339" s="4">
        <v>-73.5</v>
      </c>
      <c r="M339" s="4">
        <f t="shared" si="51"/>
        <v>-4386.8999999999996</v>
      </c>
      <c r="N339" s="4">
        <v>0</v>
      </c>
      <c r="O339" s="4">
        <v>0</v>
      </c>
      <c r="P339" s="4">
        <v>0</v>
      </c>
      <c r="Q339" s="4">
        <v>0</v>
      </c>
      <c r="R339" s="4">
        <f t="shared" si="52"/>
        <v>0</v>
      </c>
      <c r="S339" s="4">
        <v>0</v>
      </c>
      <c r="T339" s="4">
        <v>0</v>
      </c>
      <c r="U339" s="4">
        <f t="shared" si="53"/>
        <v>-1422.8</v>
      </c>
      <c r="V339" s="4">
        <f t="shared" si="54"/>
        <v>-1422.8</v>
      </c>
      <c r="W339" s="4">
        <f t="shared" si="55"/>
        <v>-22.5</v>
      </c>
      <c r="X339" s="4">
        <f t="shared" si="56"/>
        <v>0</v>
      </c>
      <c r="Y339" s="4">
        <f t="shared" si="57"/>
        <v>-36.75</v>
      </c>
      <c r="Z339" s="4">
        <f t="shared" si="58"/>
        <v>-1482.05</v>
      </c>
      <c r="AA339" s="4">
        <f t="shared" si="59"/>
        <v>-1482.05</v>
      </c>
    </row>
    <row r="340" spans="1:27" x14ac:dyDescent="0.25">
      <c r="A340" t="s">
        <v>191</v>
      </c>
      <c r="B340" t="s">
        <v>210</v>
      </c>
      <c r="C340">
        <v>41001</v>
      </c>
      <c r="D340" t="s">
        <v>625</v>
      </c>
      <c r="E340" t="str">
        <f>VLOOKUP(C340,'Natural Accounts'!$A$3:$D$250,2,FALSE)</f>
        <v xml:space="preserve">Textbook Sales Rev </v>
      </c>
      <c r="F340" t="str">
        <f t="shared" si="50"/>
        <v xml:space="preserve">41001 Textbook Sales Rev </v>
      </c>
      <c r="G340" t="s">
        <v>0</v>
      </c>
      <c r="H340" t="s">
        <v>103</v>
      </c>
      <c r="I340" s="4">
        <v>-421501.18999999994</v>
      </c>
      <c r="J340" s="4">
        <v>-7425.34</v>
      </c>
      <c r="K340" s="4">
        <v>-295810.23000000004</v>
      </c>
      <c r="L340" s="4">
        <v>-27198.739999999998</v>
      </c>
      <c r="M340" s="4">
        <f t="shared" si="51"/>
        <v>-751935.5</v>
      </c>
      <c r="N340" s="4">
        <v>-363134</v>
      </c>
      <c r="O340" s="4">
        <v>-12216.220000000001</v>
      </c>
      <c r="P340" s="4">
        <v>-281101.98</v>
      </c>
      <c r="Q340" s="4">
        <v>-29728.489999999998</v>
      </c>
      <c r="R340" s="4">
        <f t="shared" si="52"/>
        <v>-686180.69</v>
      </c>
      <c r="S340" s="4">
        <v>-505758.07999999996</v>
      </c>
      <c r="T340" s="4">
        <v>3630.2799999999979</v>
      </c>
      <c r="U340" s="4">
        <f t="shared" si="53"/>
        <v>-430131.09</v>
      </c>
      <c r="V340" s="4">
        <f t="shared" si="54"/>
        <v>-430131.09</v>
      </c>
      <c r="W340" s="4">
        <f t="shared" si="55"/>
        <v>-9820.7800000000007</v>
      </c>
      <c r="X340" s="4">
        <f t="shared" si="56"/>
        <v>-288456.10499999998</v>
      </c>
      <c r="Y340" s="4">
        <f t="shared" si="57"/>
        <v>-28463.614999999998</v>
      </c>
      <c r="Z340" s="4">
        <f t="shared" si="58"/>
        <v>-756871.59000000008</v>
      </c>
      <c r="AA340" s="4">
        <f t="shared" si="59"/>
        <v>-70690.90000000014</v>
      </c>
    </row>
    <row r="341" spans="1:27" x14ac:dyDescent="0.25">
      <c r="A341" t="s">
        <v>191</v>
      </c>
      <c r="B341" t="s">
        <v>210</v>
      </c>
      <c r="C341">
        <v>41002</v>
      </c>
      <c r="D341" t="s">
        <v>625</v>
      </c>
      <c r="E341" t="str">
        <f>VLOOKUP(C341,'Natural Accounts'!$A$3:$D$250,2,FALSE)</f>
        <v xml:space="preserve">Merchandise Sales Rev </v>
      </c>
      <c r="F341" t="str">
        <f t="shared" si="50"/>
        <v xml:space="preserve">41002 Merchandise Sales Rev </v>
      </c>
      <c r="G341" t="s">
        <v>0</v>
      </c>
      <c r="H341" t="s">
        <v>104</v>
      </c>
      <c r="I341" s="4">
        <v>0</v>
      </c>
      <c r="J341" s="4">
        <v>0</v>
      </c>
      <c r="K341" s="4">
        <v>0</v>
      </c>
      <c r="L341" s="4">
        <v>0</v>
      </c>
      <c r="M341" s="4">
        <f t="shared" si="51"/>
        <v>0</v>
      </c>
      <c r="N341" s="4">
        <v>0</v>
      </c>
      <c r="O341" s="4">
        <v>0</v>
      </c>
      <c r="P341" s="4">
        <v>0</v>
      </c>
      <c r="Q341" s="4">
        <v>0</v>
      </c>
      <c r="R341" s="4">
        <f t="shared" si="52"/>
        <v>0</v>
      </c>
      <c r="S341" s="4">
        <v>-508.11</v>
      </c>
      <c r="T341" s="4">
        <v>0</v>
      </c>
      <c r="U341" s="4">
        <f t="shared" si="53"/>
        <v>-169.37</v>
      </c>
      <c r="V341" s="4">
        <f t="shared" si="54"/>
        <v>-169.37</v>
      </c>
      <c r="W341" s="4">
        <f t="shared" si="55"/>
        <v>0</v>
      </c>
      <c r="X341" s="4">
        <f t="shared" si="56"/>
        <v>0</v>
      </c>
      <c r="Y341" s="4">
        <f t="shared" si="57"/>
        <v>0</v>
      </c>
      <c r="Z341" s="4">
        <f t="shared" si="58"/>
        <v>0</v>
      </c>
      <c r="AA341" s="4">
        <f t="shared" si="59"/>
        <v>0</v>
      </c>
    </row>
    <row r="342" spans="1:27" x14ac:dyDescent="0.25">
      <c r="A342" t="s">
        <v>191</v>
      </c>
      <c r="B342" t="s">
        <v>210</v>
      </c>
      <c r="C342">
        <v>41002</v>
      </c>
      <c r="D342" t="s">
        <v>625</v>
      </c>
      <c r="E342" t="str">
        <f>VLOOKUP(C342,'Natural Accounts'!$A$3:$D$250,2,FALSE)</f>
        <v xml:space="preserve">Merchandise Sales Rev </v>
      </c>
      <c r="F342" t="str">
        <f t="shared" si="50"/>
        <v xml:space="preserve">41002 Merchandise Sales Rev </v>
      </c>
      <c r="G342" t="s">
        <v>0</v>
      </c>
      <c r="H342" t="s">
        <v>105</v>
      </c>
      <c r="I342" s="4">
        <v>-163052.41999999998</v>
      </c>
      <c r="J342" s="4">
        <v>-28129.86</v>
      </c>
      <c r="K342" s="4">
        <v>0</v>
      </c>
      <c r="L342" s="4">
        <v>-107650.65</v>
      </c>
      <c r="M342" s="4">
        <f t="shared" si="51"/>
        <v>-298832.92999999993</v>
      </c>
      <c r="N342" s="4">
        <v>-147419.18</v>
      </c>
      <c r="O342" s="4">
        <v>-43317.649999999994</v>
      </c>
      <c r="P342" s="4">
        <v>-5102.8099999999995</v>
      </c>
      <c r="Q342" s="4">
        <v>-97116.84</v>
      </c>
      <c r="R342" s="4">
        <f t="shared" si="52"/>
        <v>-292956.48</v>
      </c>
      <c r="S342" s="4">
        <v>-163312.74000000002</v>
      </c>
      <c r="T342" s="4">
        <v>-16300.1</v>
      </c>
      <c r="U342" s="4">
        <f t="shared" si="53"/>
        <v>-157928.11333333331</v>
      </c>
      <c r="V342" s="4">
        <f t="shared" si="54"/>
        <v>-157928.11333333331</v>
      </c>
      <c r="W342" s="4">
        <f t="shared" si="55"/>
        <v>-35723.754999999997</v>
      </c>
      <c r="X342" s="4">
        <f t="shared" si="56"/>
        <v>-2551.4049999999997</v>
      </c>
      <c r="Y342" s="4">
        <f t="shared" si="57"/>
        <v>-102383.745</v>
      </c>
      <c r="Z342" s="4">
        <f t="shared" si="58"/>
        <v>-298587.01833333331</v>
      </c>
      <c r="AA342" s="4">
        <f t="shared" si="59"/>
        <v>-5630.5383333333302</v>
      </c>
    </row>
    <row r="343" spans="1:27" x14ac:dyDescent="0.25">
      <c r="A343" t="s">
        <v>191</v>
      </c>
      <c r="B343" t="s">
        <v>210</v>
      </c>
      <c r="C343">
        <v>41002</v>
      </c>
      <c r="D343" t="s">
        <v>625</v>
      </c>
      <c r="E343" t="str">
        <f>VLOOKUP(C343,'Natural Accounts'!$A$3:$D$250,2,FALSE)</f>
        <v xml:space="preserve">Merchandise Sales Rev </v>
      </c>
      <c r="F343" t="str">
        <f t="shared" si="50"/>
        <v xml:space="preserve">41002 Merchandise Sales Rev </v>
      </c>
      <c r="G343" t="s">
        <v>0</v>
      </c>
      <c r="H343" t="s">
        <v>106</v>
      </c>
      <c r="I343" s="4">
        <v>-5404.26</v>
      </c>
      <c r="J343" s="4">
        <v>-597.20000000000005</v>
      </c>
      <c r="K343" s="4">
        <v>-382.86</v>
      </c>
      <c r="L343" s="4">
        <v>-923.19999999999993</v>
      </c>
      <c r="M343" s="4">
        <f t="shared" si="51"/>
        <v>-7307.5199999999995</v>
      </c>
      <c r="N343" s="4">
        <v>-1639.69</v>
      </c>
      <c r="O343" s="4">
        <v>-143.37</v>
      </c>
      <c r="P343" s="4">
        <v>-1585.6</v>
      </c>
      <c r="Q343" s="4">
        <v>-651.92000000000007</v>
      </c>
      <c r="R343" s="4">
        <f t="shared" si="52"/>
        <v>-4020.58</v>
      </c>
      <c r="S343" s="4">
        <v>-263.88</v>
      </c>
      <c r="T343" s="4">
        <v>0</v>
      </c>
      <c r="U343" s="4">
        <f t="shared" si="53"/>
        <v>-2435.9433333333336</v>
      </c>
      <c r="V343" s="4">
        <f t="shared" si="54"/>
        <v>-2435.9433333333336</v>
      </c>
      <c r="W343" s="4">
        <f t="shared" si="55"/>
        <v>-370.28500000000003</v>
      </c>
      <c r="X343" s="4">
        <f t="shared" si="56"/>
        <v>-984.23</v>
      </c>
      <c r="Y343" s="4">
        <f t="shared" si="57"/>
        <v>-787.56</v>
      </c>
      <c r="Z343" s="4">
        <f t="shared" si="58"/>
        <v>-4578.0183333333334</v>
      </c>
      <c r="AA343" s="4">
        <f t="shared" si="59"/>
        <v>-557.4383333333335</v>
      </c>
    </row>
    <row r="344" spans="1:27" x14ac:dyDescent="0.25">
      <c r="A344" t="s">
        <v>191</v>
      </c>
      <c r="B344" t="s">
        <v>210</v>
      </c>
      <c r="C344">
        <v>41002</v>
      </c>
      <c r="D344" t="s">
        <v>625</v>
      </c>
      <c r="E344" t="str">
        <f>VLOOKUP(C344,'Natural Accounts'!$A$3:$D$250,2,FALSE)</f>
        <v xml:space="preserve">Merchandise Sales Rev </v>
      </c>
      <c r="F344" t="str">
        <f t="shared" si="50"/>
        <v xml:space="preserve">41002 Merchandise Sales Rev </v>
      </c>
      <c r="G344" t="s">
        <v>0</v>
      </c>
      <c r="H344" t="s">
        <v>37</v>
      </c>
      <c r="I344" s="4">
        <v>0</v>
      </c>
      <c r="J344" s="4">
        <v>0</v>
      </c>
      <c r="K344" s="4">
        <v>0</v>
      </c>
      <c r="L344" s="4">
        <v>0</v>
      </c>
      <c r="M344" s="4">
        <f t="shared" si="51"/>
        <v>0</v>
      </c>
      <c r="N344" s="4">
        <v>-250</v>
      </c>
      <c r="O344" s="4">
        <v>-950</v>
      </c>
      <c r="P344" s="4">
        <v>0</v>
      </c>
      <c r="Q344" s="4">
        <v>0</v>
      </c>
      <c r="R344" s="4">
        <f t="shared" si="52"/>
        <v>-1200</v>
      </c>
      <c r="S344" s="4">
        <v>0</v>
      </c>
      <c r="T344" s="4">
        <v>0</v>
      </c>
      <c r="U344" s="4">
        <f t="shared" si="53"/>
        <v>-83.333333333333329</v>
      </c>
      <c r="V344" s="4">
        <f t="shared" si="54"/>
        <v>-83.333333333333329</v>
      </c>
      <c r="W344" s="4">
        <f t="shared" si="55"/>
        <v>-475</v>
      </c>
      <c r="X344" s="4">
        <f t="shared" si="56"/>
        <v>0</v>
      </c>
      <c r="Y344" s="4">
        <f t="shared" si="57"/>
        <v>0</v>
      </c>
      <c r="Z344" s="4">
        <f t="shared" si="58"/>
        <v>-558.33333333333337</v>
      </c>
      <c r="AA344" s="4">
        <f t="shared" si="59"/>
        <v>641.66666666666663</v>
      </c>
    </row>
    <row r="345" spans="1:27" x14ac:dyDescent="0.25">
      <c r="A345" t="s">
        <v>191</v>
      </c>
      <c r="B345" t="s">
        <v>210</v>
      </c>
      <c r="C345">
        <v>41002</v>
      </c>
      <c r="D345" t="s">
        <v>625</v>
      </c>
      <c r="E345" t="str">
        <f>VLOOKUP(C345,'Natural Accounts'!$A$3:$D$250,2,FALSE)</f>
        <v xml:space="preserve">Merchandise Sales Rev </v>
      </c>
      <c r="F345" t="str">
        <f t="shared" si="50"/>
        <v xml:space="preserve">41002 Merchandise Sales Rev </v>
      </c>
      <c r="G345" t="s">
        <v>0</v>
      </c>
      <c r="H345" t="s">
        <v>83</v>
      </c>
      <c r="I345" s="4">
        <v>0</v>
      </c>
      <c r="J345" s="4">
        <v>-188.42</v>
      </c>
      <c r="K345" s="4">
        <v>0</v>
      </c>
      <c r="L345" s="4">
        <v>0</v>
      </c>
      <c r="M345" s="4">
        <f t="shared" si="51"/>
        <v>-188.42</v>
      </c>
      <c r="N345" s="4">
        <v>0</v>
      </c>
      <c r="O345" s="4">
        <v>0</v>
      </c>
      <c r="P345" s="4">
        <v>0</v>
      </c>
      <c r="Q345" s="4">
        <v>0</v>
      </c>
      <c r="R345" s="4">
        <f t="shared" si="52"/>
        <v>0</v>
      </c>
      <c r="S345" s="4">
        <v>0</v>
      </c>
      <c r="T345" s="4">
        <v>0</v>
      </c>
      <c r="U345" s="4">
        <f t="shared" si="53"/>
        <v>0</v>
      </c>
      <c r="V345" s="4">
        <f t="shared" si="54"/>
        <v>0</v>
      </c>
      <c r="W345" s="4">
        <f t="shared" si="55"/>
        <v>-94.21</v>
      </c>
      <c r="X345" s="4">
        <f t="shared" si="56"/>
        <v>0</v>
      </c>
      <c r="Y345" s="4">
        <f t="shared" si="57"/>
        <v>0</v>
      </c>
      <c r="Z345" s="4">
        <f t="shared" si="58"/>
        <v>-94.21</v>
      </c>
      <c r="AA345" s="4">
        <f t="shared" si="59"/>
        <v>-94.21</v>
      </c>
    </row>
    <row r="346" spans="1:27" x14ac:dyDescent="0.25">
      <c r="A346" t="s">
        <v>191</v>
      </c>
      <c r="B346" t="s">
        <v>210</v>
      </c>
      <c r="C346">
        <v>41002</v>
      </c>
      <c r="D346" t="s">
        <v>625</v>
      </c>
      <c r="E346" t="str">
        <f>VLOOKUP(C346,'Natural Accounts'!$A$3:$D$250,2,FALSE)</f>
        <v xml:space="preserve">Merchandise Sales Rev </v>
      </c>
      <c r="F346" t="str">
        <f t="shared" si="50"/>
        <v xml:space="preserve">41002 Merchandise Sales Rev </v>
      </c>
      <c r="G346" t="s">
        <v>0</v>
      </c>
      <c r="H346" t="s">
        <v>103</v>
      </c>
      <c r="I346" s="4">
        <v>-2256067.06</v>
      </c>
      <c r="J346" s="4">
        <v>-1028911.9</v>
      </c>
      <c r="K346" s="4">
        <v>-1553243.25</v>
      </c>
      <c r="L346" s="4">
        <v>-1106024.25</v>
      </c>
      <c r="M346" s="4">
        <f t="shared" si="51"/>
        <v>-5944246.46</v>
      </c>
      <c r="N346" s="4">
        <v>-2038846.2199999997</v>
      </c>
      <c r="O346" s="4">
        <v>-808405.82000000007</v>
      </c>
      <c r="P346" s="4">
        <v>-1298900.71</v>
      </c>
      <c r="Q346" s="4">
        <v>-932024.73</v>
      </c>
      <c r="R346" s="4">
        <f t="shared" si="52"/>
        <v>-5078177.4800000004</v>
      </c>
      <c r="S346" s="4">
        <v>-1517168.22</v>
      </c>
      <c r="T346" s="4">
        <v>-405828.06999999995</v>
      </c>
      <c r="U346" s="4">
        <f t="shared" si="53"/>
        <v>-1937360.4999999998</v>
      </c>
      <c r="V346" s="4">
        <f t="shared" si="54"/>
        <v>-1937360.4999999998</v>
      </c>
      <c r="W346" s="4">
        <f t="shared" si="55"/>
        <v>-918658.8600000001</v>
      </c>
      <c r="X346" s="4">
        <f t="shared" si="56"/>
        <v>-1426071.98</v>
      </c>
      <c r="Y346" s="4">
        <f t="shared" si="57"/>
        <v>-1019024.49</v>
      </c>
      <c r="Z346" s="4">
        <f t="shared" si="58"/>
        <v>-5301115.83</v>
      </c>
      <c r="AA346" s="4">
        <f t="shared" si="59"/>
        <v>-222938.34999999963</v>
      </c>
    </row>
    <row r="347" spans="1:27" x14ac:dyDescent="0.25">
      <c r="A347" t="s">
        <v>191</v>
      </c>
      <c r="B347" t="s">
        <v>210</v>
      </c>
      <c r="C347">
        <v>41002</v>
      </c>
      <c r="D347" t="s">
        <v>625</v>
      </c>
      <c r="E347" t="str">
        <f>VLOOKUP(C347,'Natural Accounts'!$A$3:$D$250,2,FALSE)</f>
        <v xml:space="preserve">Merchandise Sales Rev </v>
      </c>
      <c r="F347" t="str">
        <f t="shared" si="50"/>
        <v xml:space="preserve">41002 Merchandise Sales Rev </v>
      </c>
      <c r="G347" t="s">
        <v>0</v>
      </c>
      <c r="H347" t="s">
        <v>40</v>
      </c>
      <c r="I347" s="4">
        <v>0</v>
      </c>
      <c r="J347" s="4">
        <v>-31507.21</v>
      </c>
      <c r="K347" s="4">
        <v>-4569.45</v>
      </c>
      <c r="L347" s="4">
        <v>-12328.650000000001</v>
      </c>
      <c r="M347" s="4">
        <f t="shared" si="51"/>
        <v>-48405.31</v>
      </c>
      <c r="N347" s="4">
        <v>0</v>
      </c>
      <c r="O347" s="4">
        <v>-29739.989999999998</v>
      </c>
      <c r="P347" s="4">
        <v>-1857.37</v>
      </c>
      <c r="Q347" s="4">
        <v>-4314.4799999999996</v>
      </c>
      <c r="R347" s="4">
        <f t="shared" si="52"/>
        <v>-35911.839999999997</v>
      </c>
      <c r="S347" s="4">
        <v>-8620.65</v>
      </c>
      <c r="T347" s="4">
        <v>8620.65</v>
      </c>
      <c r="U347" s="4">
        <f t="shared" si="53"/>
        <v>-2873.5499999999997</v>
      </c>
      <c r="V347" s="4">
        <f t="shared" si="54"/>
        <v>-2873.5499999999997</v>
      </c>
      <c r="W347" s="4">
        <f t="shared" si="55"/>
        <v>-30623.599999999999</v>
      </c>
      <c r="X347" s="4">
        <f t="shared" si="56"/>
        <v>-3213.41</v>
      </c>
      <c r="Y347" s="4">
        <f t="shared" si="57"/>
        <v>-8321.5650000000005</v>
      </c>
      <c r="Z347" s="4">
        <f t="shared" si="58"/>
        <v>-45032.125</v>
      </c>
      <c r="AA347" s="4">
        <f t="shared" si="59"/>
        <v>-9120.2850000000035</v>
      </c>
    </row>
    <row r="348" spans="1:27" x14ac:dyDescent="0.25">
      <c r="A348" t="s">
        <v>191</v>
      </c>
      <c r="B348" t="s">
        <v>210</v>
      </c>
      <c r="C348">
        <v>41002</v>
      </c>
      <c r="D348" t="s">
        <v>625</v>
      </c>
      <c r="E348" t="str">
        <f>VLOOKUP(C348,'Natural Accounts'!$A$3:$D$250,2,FALSE)</f>
        <v xml:space="preserve">Merchandise Sales Rev </v>
      </c>
      <c r="F348" t="str">
        <f t="shared" si="50"/>
        <v xml:space="preserve">41002 Merchandise Sales Rev </v>
      </c>
      <c r="G348" t="s">
        <v>0</v>
      </c>
      <c r="H348" t="s">
        <v>107</v>
      </c>
      <c r="I348" s="4">
        <v>0</v>
      </c>
      <c r="J348" s="4">
        <v>-9164.93</v>
      </c>
      <c r="K348" s="4">
        <v>0</v>
      </c>
      <c r="L348" s="4">
        <v>9164.93</v>
      </c>
      <c r="M348" s="4">
        <f t="shared" si="51"/>
        <v>0</v>
      </c>
      <c r="N348" s="4">
        <v>0</v>
      </c>
      <c r="O348" s="4">
        <v>0</v>
      </c>
      <c r="P348" s="4">
        <v>0</v>
      </c>
      <c r="Q348" s="4">
        <v>0</v>
      </c>
      <c r="R348" s="4">
        <f t="shared" si="52"/>
        <v>0</v>
      </c>
      <c r="S348" s="4">
        <v>0</v>
      </c>
      <c r="T348" s="4">
        <v>-25713.010000000002</v>
      </c>
      <c r="U348" s="4">
        <f t="shared" si="53"/>
        <v>0</v>
      </c>
      <c r="V348" s="4">
        <f t="shared" si="54"/>
        <v>0</v>
      </c>
      <c r="W348" s="4">
        <f t="shared" si="55"/>
        <v>-4582.4650000000001</v>
      </c>
      <c r="X348" s="4">
        <f t="shared" si="56"/>
        <v>0</v>
      </c>
      <c r="Y348" s="4">
        <f t="shared" si="57"/>
        <v>4582.4650000000001</v>
      </c>
      <c r="Z348" s="4">
        <f t="shared" si="58"/>
        <v>0</v>
      </c>
      <c r="AA348" s="4">
        <f t="shared" si="59"/>
        <v>0</v>
      </c>
    </row>
    <row r="349" spans="1:27" x14ac:dyDescent="0.25">
      <c r="A349" t="s">
        <v>191</v>
      </c>
      <c r="B349" t="s">
        <v>210</v>
      </c>
      <c r="C349">
        <v>41003</v>
      </c>
      <c r="D349" t="s">
        <v>625</v>
      </c>
      <c r="E349" t="str">
        <f>VLOOKUP(C349,'Natural Accounts'!$A$3:$D$250,2,FALSE)</f>
        <v xml:space="preserve">Gift Card Sales </v>
      </c>
      <c r="F349" t="str">
        <f t="shared" si="50"/>
        <v xml:space="preserve">41003 Gift Card Sales </v>
      </c>
      <c r="G349" t="s">
        <v>0</v>
      </c>
      <c r="H349" t="s">
        <v>105</v>
      </c>
      <c r="I349" s="4">
        <v>-2283</v>
      </c>
      <c r="J349" s="4">
        <v>-966</v>
      </c>
      <c r="K349" s="4">
        <v>-40</v>
      </c>
      <c r="L349" s="4">
        <v>-3184.1000000000004</v>
      </c>
      <c r="M349" s="4">
        <f t="shared" si="51"/>
        <v>-6473.1</v>
      </c>
      <c r="N349" s="4">
        <v>-3638.1</v>
      </c>
      <c r="O349" s="4">
        <v>-776</v>
      </c>
      <c r="P349" s="4">
        <v>-35</v>
      </c>
      <c r="Q349" s="4">
        <v>-2730.9</v>
      </c>
      <c r="R349" s="4">
        <f t="shared" si="52"/>
        <v>-7180</v>
      </c>
      <c r="S349" s="4">
        <v>-2734.4</v>
      </c>
      <c r="T349" s="4">
        <v>0</v>
      </c>
      <c r="U349" s="4">
        <f t="shared" si="53"/>
        <v>-2885.1666666666665</v>
      </c>
      <c r="V349" s="4">
        <f t="shared" si="54"/>
        <v>-2885.1666666666665</v>
      </c>
      <c r="W349" s="4">
        <f t="shared" si="55"/>
        <v>-871</v>
      </c>
      <c r="X349" s="4">
        <f t="shared" si="56"/>
        <v>-37.5</v>
      </c>
      <c r="Y349" s="4">
        <f t="shared" si="57"/>
        <v>-2957.5</v>
      </c>
      <c r="Z349" s="4">
        <f t="shared" si="58"/>
        <v>-6751.1666666666661</v>
      </c>
      <c r="AA349" s="4">
        <f t="shared" si="59"/>
        <v>428.83333333333394</v>
      </c>
    </row>
    <row r="350" spans="1:27" x14ac:dyDescent="0.25">
      <c r="A350" t="s">
        <v>191</v>
      </c>
      <c r="B350" t="s">
        <v>210</v>
      </c>
      <c r="C350">
        <v>41004</v>
      </c>
      <c r="D350" t="s">
        <v>625</v>
      </c>
      <c r="E350" t="str">
        <f>VLOOKUP(C350,'Natural Accounts'!$A$3:$D$250,2,FALSE)</f>
        <v xml:space="preserve">Copy &amp; Print Revenue </v>
      </c>
      <c r="F350" t="str">
        <f t="shared" si="50"/>
        <v xml:space="preserve">41004 Copy &amp; Print Revenue </v>
      </c>
      <c r="G350" t="s">
        <v>0</v>
      </c>
      <c r="H350" t="s">
        <v>108</v>
      </c>
      <c r="I350" s="4">
        <v>-2285.4899999999998</v>
      </c>
      <c r="J350" s="4">
        <v>-2963.9300000000003</v>
      </c>
      <c r="K350" s="4">
        <v>-2676.6</v>
      </c>
      <c r="L350" s="4">
        <v>-27269.11</v>
      </c>
      <c r="M350" s="4">
        <f t="shared" si="51"/>
        <v>-35195.130000000005</v>
      </c>
      <c r="N350" s="4">
        <v>-1340.3600000000001</v>
      </c>
      <c r="O350" s="4">
        <v>-2733.74</v>
      </c>
      <c r="P350" s="4">
        <v>-2137.1800000000003</v>
      </c>
      <c r="Q350" s="4">
        <v>-2491.1800000000003</v>
      </c>
      <c r="R350" s="4">
        <f t="shared" si="52"/>
        <v>-8702.4600000000009</v>
      </c>
      <c r="S350" s="4">
        <v>-1280.7600000000002</v>
      </c>
      <c r="T350" s="4">
        <v>-1171.31</v>
      </c>
      <c r="U350" s="4">
        <f t="shared" si="53"/>
        <v>-1635.5366666666669</v>
      </c>
      <c r="V350" s="4">
        <f t="shared" si="54"/>
        <v>-1635.5366666666669</v>
      </c>
      <c r="W350" s="4">
        <f t="shared" si="55"/>
        <v>-2848.835</v>
      </c>
      <c r="X350" s="4">
        <f t="shared" si="56"/>
        <v>-2406.8900000000003</v>
      </c>
      <c r="Y350" s="4">
        <f t="shared" si="57"/>
        <v>-14880.145</v>
      </c>
      <c r="Z350" s="4">
        <f t="shared" si="58"/>
        <v>-21771.406666666669</v>
      </c>
      <c r="AA350" s="4">
        <f t="shared" si="59"/>
        <v>-13068.946666666669</v>
      </c>
    </row>
    <row r="351" spans="1:27" x14ac:dyDescent="0.25">
      <c r="A351" t="s">
        <v>191</v>
      </c>
      <c r="B351" t="s">
        <v>210</v>
      </c>
      <c r="C351">
        <v>41004</v>
      </c>
      <c r="D351" t="s">
        <v>625</v>
      </c>
      <c r="E351" t="str">
        <f>VLOOKUP(C351,'Natural Accounts'!$A$3:$D$250,2,FALSE)</f>
        <v xml:space="preserve">Copy &amp; Print Revenue </v>
      </c>
      <c r="F351" t="str">
        <f t="shared" si="50"/>
        <v xml:space="preserve">41004 Copy &amp; Print Revenue </v>
      </c>
      <c r="G351" t="s">
        <v>0</v>
      </c>
      <c r="H351" t="s">
        <v>109</v>
      </c>
      <c r="I351" s="4">
        <v>0</v>
      </c>
      <c r="J351" s="4">
        <v>0</v>
      </c>
      <c r="K351" s="4">
        <v>0</v>
      </c>
      <c r="L351" s="4">
        <v>-16542.91</v>
      </c>
      <c r="M351" s="4">
        <f t="shared" si="51"/>
        <v>-16542.91</v>
      </c>
      <c r="N351" s="4">
        <v>-75970.37</v>
      </c>
      <c r="O351" s="4">
        <v>-71089.36</v>
      </c>
      <c r="P351" s="4">
        <v>-64553.91</v>
      </c>
      <c r="Q351" s="4">
        <v>-84427.45</v>
      </c>
      <c r="R351" s="4">
        <f t="shared" si="52"/>
        <v>-296041.08999999997</v>
      </c>
      <c r="S351" s="4">
        <v>-72462.100000000006</v>
      </c>
      <c r="T351" s="4">
        <v>-27901.149999999998</v>
      </c>
      <c r="U351" s="4">
        <f t="shared" si="53"/>
        <v>-49477.49</v>
      </c>
      <c r="V351" s="4">
        <f t="shared" si="54"/>
        <v>-49477.49</v>
      </c>
      <c r="W351" s="4">
        <f t="shared" si="55"/>
        <v>-35544.68</v>
      </c>
      <c r="X351" s="4">
        <f t="shared" si="56"/>
        <v>-32276.955000000002</v>
      </c>
      <c r="Y351" s="4">
        <f t="shared" si="57"/>
        <v>-50485.18</v>
      </c>
      <c r="Z351" s="4">
        <f t="shared" si="58"/>
        <v>-167784.30499999999</v>
      </c>
      <c r="AA351" s="4">
        <f t="shared" si="59"/>
        <v>128256.78499999997</v>
      </c>
    </row>
    <row r="352" spans="1:27" x14ac:dyDescent="0.25">
      <c r="A352" t="s">
        <v>191</v>
      </c>
      <c r="B352" t="s">
        <v>210</v>
      </c>
      <c r="C352">
        <v>41005</v>
      </c>
      <c r="D352" t="s">
        <v>625</v>
      </c>
      <c r="E352" t="str">
        <f>VLOOKUP(C352,'Natural Accounts'!$A$3:$D$250,2,FALSE)</f>
        <v xml:space="preserve">Postal Revenue </v>
      </c>
      <c r="F352" t="str">
        <f t="shared" si="50"/>
        <v xml:space="preserve">41005 Postal Revenue </v>
      </c>
      <c r="G352" t="s">
        <v>0</v>
      </c>
      <c r="H352" t="s">
        <v>110</v>
      </c>
      <c r="I352" s="4">
        <v>-2396.27</v>
      </c>
      <c r="J352" s="4">
        <v>-3098.6800000000003</v>
      </c>
      <c r="K352" s="4">
        <v>-2413.3000000000002</v>
      </c>
      <c r="L352" s="4">
        <v>-3059.16</v>
      </c>
      <c r="M352" s="4">
        <f t="shared" si="51"/>
        <v>-10967.41</v>
      </c>
      <c r="N352" s="4">
        <v>-3705.61</v>
      </c>
      <c r="O352" s="4">
        <v>-4020.97</v>
      </c>
      <c r="P352" s="4">
        <v>-1735.21</v>
      </c>
      <c r="Q352" s="4">
        <v>-2972.62</v>
      </c>
      <c r="R352" s="4">
        <f t="shared" si="52"/>
        <v>-12434.41</v>
      </c>
      <c r="S352" s="4">
        <v>-3941.73</v>
      </c>
      <c r="T352" s="4">
        <v>-1533.39</v>
      </c>
      <c r="U352" s="4">
        <f t="shared" si="53"/>
        <v>-3347.8700000000003</v>
      </c>
      <c r="V352" s="4">
        <f t="shared" si="54"/>
        <v>-3347.8700000000003</v>
      </c>
      <c r="W352" s="4">
        <f t="shared" si="55"/>
        <v>-3559.8249999999998</v>
      </c>
      <c r="X352" s="4">
        <f t="shared" si="56"/>
        <v>-2074.2550000000001</v>
      </c>
      <c r="Y352" s="4">
        <f t="shared" si="57"/>
        <v>-3015.89</v>
      </c>
      <c r="Z352" s="4">
        <f t="shared" si="58"/>
        <v>-11997.84</v>
      </c>
      <c r="AA352" s="4">
        <f t="shared" si="59"/>
        <v>436.56999999999971</v>
      </c>
    </row>
    <row r="353" spans="1:27" x14ac:dyDescent="0.25">
      <c r="A353" t="s">
        <v>191</v>
      </c>
      <c r="B353" t="s">
        <v>210</v>
      </c>
      <c r="C353">
        <v>41006</v>
      </c>
      <c r="D353" t="s">
        <v>625</v>
      </c>
      <c r="E353" t="str">
        <f>VLOOKUP(C353,'Natural Accounts'!$A$3:$D$250,2,FALSE)</f>
        <v xml:space="preserve">Parking Fees Permit </v>
      </c>
      <c r="F353" t="str">
        <f t="shared" si="50"/>
        <v xml:space="preserve">41006 Parking Fees Permit </v>
      </c>
      <c r="G353" t="s">
        <v>0</v>
      </c>
      <c r="H353" t="s">
        <v>35</v>
      </c>
      <c r="I353" s="4">
        <v>0</v>
      </c>
      <c r="J353" s="4">
        <v>0</v>
      </c>
      <c r="K353" s="4">
        <v>0</v>
      </c>
      <c r="L353" s="4">
        <v>0</v>
      </c>
      <c r="M353" s="4">
        <f t="shared" si="51"/>
        <v>0</v>
      </c>
      <c r="N353" s="4">
        <v>0</v>
      </c>
      <c r="O353" s="4">
        <v>0</v>
      </c>
      <c r="P353" s="4">
        <v>0</v>
      </c>
      <c r="Q353" s="4">
        <v>0</v>
      </c>
      <c r="R353" s="4">
        <f t="shared" si="52"/>
        <v>0</v>
      </c>
      <c r="S353" s="4">
        <v>0</v>
      </c>
      <c r="T353" s="4">
        <v>55</v>
      </c>
      <c r="U353" s="4">
        <f t="shared" si="53"/>
        <v>0</v>
      </c>
      <c r="V353" s="4">
        <f t="shared" si="54"/>
        <v>0</v>
      </c>
      <c r="W353" s="4">
        <f t="shared" si="55"/>
        <v>0</v>
      </c>
      <c r="X353" s="4">
        <f t="shared" si="56"/>
        <v>0</v>
      </c>
      <c r="Y353" s="4">
        <f t="shared" si="57"/>
        <v>0</v>
      </c>
      <c r="Z353" s="4">
        <f t="shared" si="58"/>
        <v>0</v>
      </c>
      <c r="AA353" s="4">
        <f t="shared" si="59"/>
        <v>0</v>
      </c>
    </row>
    <row r="354" spans="1:27" x14ac:dyDescent="0.25">
      <c r="A354" t="s">
        <v>191</v>
      </c>
      <c r="B354" t="s">
        <v>210</v>
      </c>
      <c r="C354">
        <v>41006</v>
      </c>
      <c r="D354" t="s">
        <v>625</v>
      </c>
      <c r="E354" t="str">
        <f>VLOOKUP(C354,'Natural Accounts'!$A$3:$D$250,2,FALSE)</f>
        <v xml:space="preserve">Parking Fees Permit </v>
      </c>
      <c r="F354" t="str">
        <f t="shared" si="50"/>
        <v xml:space="preserve">41006 Parking Fees Permit </v>
      </c>
      <c r="G354" t="s">
        <v>0</v>
      </c>
      <c r="H354" t="s">
        <v>93</v>
      </c>
      <c r="I354" s="4">
        <v>-176316.34999999998</v>
      </c>
      <c r="J354" s="4">
        <v>-60397.05</v>
      </c>
      <c r="K354" s="4">
        <v>-111935.93</v>
      </c>
      <c r="L354" s="4">
        <v>-93308.59</v>
      </c>
      <c r="M354" s="4">
        <f t="shared" si="51"/>
        <v>-441957.91999999993</v>
      </c>
      <c r="N354" s="4">
        <v>-349446.19999999995</v>
      </c>
      <c r="O354" s="4">
        <v>-70438.900000000009</v>
      </c>
      <c r="P354" s="4">
        <v>-62713.03</v>
      </c>
      <c r="Q354" s="4">
        <v>-90906.82</v>
      </c>
      <c r="R354" s="4">
        <f t="shared" si="52"/>
        <v>-573504.94999999995</v>
      </c>
      <c r="S354" s="4">
        <v>-376939.13</v>
      </c>
      <c r="T354" s="4">
        <v>-27923.630000000005</v>
      </c>
      <c r="U354" s="4">
        <f t="shared" si="53"/>
        <v>-300900.56</v>
      </c>
      <c r="V354" s="4">
        <f t="shared" si="54"/>
        <v>-300900.56</v>
      </c>
      <c r="W354" s="4">
        <f t="shared" si="55"/>
        <v>-65417.975000000006</v>
      </c>
      <c r="X354" s="4">
        <f t="shared" si="56"/>
        <v>-87324.479999999996</v>
      </c>
      <c r="Y354" s="4">
        <f t="shared" si="57"/>
        <v>-92107.705000000002</v>
      </c>
      <c r="Z354" s="4">
        <f t="shared" si="58"/>
        <v>-545750.72</v>
      </c>
      <c r="AA354" s="4">
        <f t="shared" si="59"/>
        <v>27754.229999999981</v>
      </c>
    </row>
    <row r="355" spans="1:27" x14ac:dyDescent="0.25">
      <c r="A355" t="s">
        <v>191</v>
      </c>
      <c r="B355" t="s">
        <v>210</v>
      </c>
      <c r="C355">
        <v>41006</v>
      </c>
      <c r="D355" t="s">
        <v>625</v>
      </c>
      <c r="E355" t="str">
        <f>VLOOKUP(C355,'Natural Accounts'!$A$3:$D$250,2,FALSE)</f>
        <v xml:space="preserve">Parking Fees Permit </v>
      </c>
      <c r="F355" t="str">
        <f t="shared" si="50"/>
        <v xml:space="preserve">41006 Parking Fees Permit </v>
      </c>
      <c r="G355" t="s">
        <v>0</v>
      </c>
      <c r="H355" t="s">
        <v>79</v>
      </c>
      <c r="I355" s="4">
        <v>0</v>
      </c>
      <c r="J355" s="4">
        <v>0</v>
      </c>
      <c r="K355" s="4">
        <v>0</v>
      </c>
      <c r="L355" s="4">
        <v>0</v>
      </c>
      <c r="M355" s="4">
        <f t="shared" si="51"/>
        <v>0</v>
      </c>
      <c r="N355" s="4">
        <v>0</v>
      </c>
      <c r="O355" s="4">
        <v>30</v>
      </c>
      <c r="P355" s="4">
        <v>-30</v>
      </c>
      <c r="Q355" s="4">
        <v>0</v>
      </c>
      <c r="R355" s="4">
        <f t="shared" si="52"/>
        <v>0</v>
      </c>
      <c r="S355" s="4">
        <v>0</v>
      </c>
      <c r="T355" s="4">
        <v>0</v>
      </c>
      <c r="U355" s="4">
        <f t="shared" si="53"/>
        <v>0</v>
      </c>
      <c r="V355" s="4">
        <f t="shared" si="54"/>
        <v>0</v>
      </c>
      <c r="W355" s="4">
        <f t="shared" si="55"/>
        <v>15</v>
      </c>
      <c r="X355" s="4">
        <f t="shared" si="56"/>
        <v>-15</v>
      </c>
      <c r="Y355" s="4">
        <f t="shared" si="57"/>
        <v>0</v>
      </c>
      <c r="Z355" s="4">
        <f t="shared" si="58"/>
        <v>0</v>
      </c>
      <c r="AA355" s="4">
        <f t="shared" si="59"/>
        <v>0</v>
      </c>
    </row>
    <row r="356" spans="1:27" x14ac:dyDescent="0.25">
      <c r="A356" t="s">
        <v>191</v>
      </c>
      <c r="B356" t="s">
        <v>210</v>
      </c>
      <c r="C356">
        <v>41006</v>
      </c>
      <c r="D356" t="s">
        <v>625</v>
      </c>
      <c r="E356" t="str">
        <f>VLOOKUP(C356,'Natural Accounts'!$A$3:$D$250,2,FALSE)</f>
        <v xml:space="preserve">Parking Fees Permit </v>
      </c>
      <c r="F356" t="str">
        <f t="shared" si="50"/>
        <v xml:space="preserve">41006 Parking Fees Permit </v>
      </c>
      <c r="G356" t="s">
        <v>0</v>
      </c>
      <c r="H356" t="s">
        <v>84</v>
      </c>
      <c r="I356" s="4">
        <v>0</v>
      </c>
      <c r="J356" s="4">
        <v>0</v>
      </c>
      <c r="K356" s="4">
        <v>0</v>
      </c>
      <c r="L356" s="4">
        <v>0</v>
      </c>
      <c r="M356" s="4">
        <f t="shared" si="51"/>
        <v>0</v>
      </c>
      <c r="N356" s="4">
        <v>0</v>
      </c>
      <c r="O356" s="4">
        <v>211.2</v>
      </c>
      <c r="P356" s="4">
        <v>-211.2</v>
      </c>
      <c r="Q356" s="4">
        <v>0</v>
      </c>
      <c r="R356" s="4">
        <f t="shared" si="52"/>
        <v>0</v>
      </c>
      <c r="S356" s="4">
        <v>0</v>
      </c>
      <c r="T356" s="4">
        <v>0</v>
      </c>
      <c r="U356" s="4">
        <f t="shared" si="53"/>
        <v>0</v>
      </c>
      <c r="V356" s="4">
        <f t="shared" si="54"/>
        <v>0</v>
      </c>
      <c r="W356" s="4">
        <f t="shared" si="55"/>
        <v>105.6</v>
      </c>
      <c r="X356" s="4">
        <f t="shared" si="56"/>
        <v>-105.6</v>
      </c>
      <c r="Y356" s="4">
        <f t="shared" si="57"/>
        <v>0</v>
      </c>
      <c r="Z356" s="4">
        <f t="shared" si="58"/>
        <v>0</v>
      </c>
      <c r="AA356" s="4">
        <f t="shared" si="59"/>
        <v>0</v>
      </c>
    </row>
    <row r="357" spans="1:27" x14ac:dyDescent="0.25">
      <c r="A357" t="s">
        <v>191</v>
      </c>
      <c r="B357" t="s">
        <v>210</v>
      </c>
      <c r="C357">
        <v>41007</v>
      </c>
      <c r="D357" t="s">
        <v>625</v>
      </c>
      <c r="E357" t="str">
        <f>VLOOKUP(C357,'Natural Accounts'!$A$3:$D$250,2,FALSE)</f>
        <v xml:space="preserve">Parking Fees Meters </v>
      </c>
      <c r="F357" t="str">
        <f t="shared" si="50"/>
        <v xml:space="preserve">41007 Parking Fees Meters </v>
      </c>
      <c r="G357" t="s">
        <v>0</v>
      </c>
      <c r="H357" t="s">
        <v>111</v>
      </c>
      <c r="I357" s="4">
        <v>0</v>
      </c>
      <c r="J357" s="4">
        <v>0</v>
      </c>
      <c r="K357" s="4">
        <v>0</v>
      </c>
      <c r="L357" s="4">
        <v>0</v>
      </c>
      <c r="M357" s="4">
        <f t="shared" si="51"/>
        <v>0</v>
      </c>
      <c r="N357" s="4">
        <v>0</v>
      </c>
      <c r="O357" s="4">
        <v>0</v>
      </c>
      <c r="P357" s="4">
        <v>11.2</v>
      </c>
      <c r="Q357" s="4">
        <v>0</v>
      </c>
      <c r="R357" s="4">
        <f t="shared" si="52"/>
        <v>11.2</v>
      </c>
      <c r="S357" s="4">
        <v>0</v>
      </c>
      <c r="T357" s="4">
        <v>0</v>
      </c>
      <c r="U357" s="4">
        <f t="shared" si="53"/>
        <v>0</v>
      </c>
      <c r="V357" s="4">
        <f t="shared" si="54"/>
        <v>0</v>
      </c>
      <c r="W357" s="4">
        <f t="shared" si="55"/>
        <v>0</v>
      </c>
      <c r="X357" s="4">
        <f t="shared" si="56"/>
        <v>5.6</v>
      </c>
      <c r="Y357" s="4">
        <f t="shared" si="57"/>
        <v>0</v>
      </c>
      <c r="Z357" s="4">
        <f t="shared" si="58"/>
        <v>11.2</v>
      </c>
      <c r="AA357" s="4">
        <f t="shared" si="59"/>
        <v>0</v>
      </c>
    </row>
    <row r="358" spans="1:27" x14ac:dyDescent="0.25">
      <c r="A358" t="s">
        <v>191</v>
      </c>
      <c r="B358" t="s">
        <v>210</v>
      </c>
      <c r="C358">
        <v>41007</v>
      </c>
      <c r="D358" t="s">
        <v>625</v>
      </c>
      <c r="E358" t="str">
        <f>VLOOKUP(C358,'Natural Accounts'!$A$3:$D$250,2,FALSE)</f>
        <v xml:space="preserve">Parking Fees Meters </v>
      </c>
      <c r="F358" t="str">
        <f t="shared" si="50"/>
        <v xml:space="preserve">41007 Parking Fees Meters </v>
      </c>
      <c r="G358" t="s">
        <v>0</v>
      </c>
      <c r="H358" t="s">
        <v>104</v>
      </c>
      <c r="I358" s="4">
        <v>0</v>
      </c>
      <c r="J358" s="4">
        <v>-5.5</v>
      </c>
      <c r="K358" s="4">
        <v>0</v>
      </c>
      <c r="L358" s="4">
        <v>0</v>
      </c>
      <c r="M358" s="4">
        <f t="shared" si="51"/>
        <v>-5.5</v>
      </c>
      <c r="N358" s="4">
        <v>0</v>
      </c>
      <c r="O358" s="4">
        <v>-120</v>
      </c>
      <c r="P358" s="4">
        <v>0</v>
      </c>
      <c r="Q358" s="4">
        <v>0</v>
      </c>
      <c r="R358" s="4">
        <f t="shared" si="52"/>
        <v>-120</v>
      </c>
      <c r="S358" s="4">
        <v>0</v>
      </c>
      <c r="T358" s="4">
        <v>0</v>
      </c>
      <c r="U358" s="4">
        <f t="shared" si="53"/>
        <v>0</v>
      </c>
      <c r="V358" s="4">
        <f t="shared" si="54"/>
        <v>0</v>
      </c>
      <c r="W358" s="4">
        <f t="shared" si="55"/>
        <v>-62.75</v>
      </c>
      <c r="X358" s="4">
        <f t="shared" si="56"/>
        <v>0</v>
      </c>
      <c r="Y358" s="4">
        <f t="shared" si="57"/>
        <v>0</v>
      </c>
      <c r="Z358" s="4">
        <f t="shared" si="58"/>
        <v>-62.75</v>
      </c>
      <c r="AA358" s="4">
        <f t="shared" si="59"/>
        <v>57.25</v>
      </c>
    </row>
    <row r="359" spans="1:27" x14ac:dyDescent="0.25">
      <c r="A359" t="s">
        <v>191</v>
      </c>
      <c r="B359" t="s">
        <v>210</v>
      </c>
      <c r="C359">
        <v>41007</v>
      </c>
      <c r="D359" t="s">
        <v>625</v>
      </c>
      <c r="E359" t="str">
        <f>VLOOKUP(C359,'Natural Accounts'!$A$3:$D$250,2,FALSE)</f>
        <v xml:space="preserve">Parking Fees Meters </v>
      </c>
      <c r="F359" t="str">
        <f t="shared" si="50"/>
        <v xml:space="preserve">41007 Parking Fees Meters </v>
      </c>
      <c r="G359" t="s">
        <v>0</v>
      </c>
      <c r="H359" t="s">
        <v>93</v>
      </c>
      <c r="I359" s="4">
        <v>-25282.43</v>
      </c>
      <c r="J359" s="4">
        <v>-45791.76</v>
      </c>
      <c r="K359" s="4">
        <v>-59748.39</v>
      </c>
      <c r="L359" s="4">
        <v>-45582.209999999992</v>
      </c>
      <c r="M359" s="4">
        <f t="shared" si="51"/>
        <v>-176404.78999999998</v>
      </c>
      <c r="N359" s="4">
        <v>-23297.040000000001</v>
      </c>
      <c r="O359" s="4">
        <v>-55569.06</v>
      </c>
      <c r="P359" s="4">
        <v>-32758.87</v>
      </c>
      <c r="Q359" s="4">
        <v>-49672.909999999996</v>
      </c>
      <c r="R359" s="4">
        <f t="shared" si="52"/>
        <v>-161297.88</v>
      </c>
      <c r="S359" s="4">
        <v>-14208.75</v>
      </c>
      <c r="T359" s="4">
        <v>-21370.55</v>
      </c>
      <c r="U359" s="4">
        <f t="shared" si="53"/>
        <v>-20929.406666666666</v>
      </c>
      <c r="V359" s="4">
        <f t="shared" si="54"/>
        <v>-20929.406666666666</v>
      </c>
      <c r="W359" s="4">
        <f t="shared" si="55"/>
        <v>-50680.41</v>
      </c>
      <c r="X359" s="4">
        <f t="shared" si="56"/>
        <v>-46253.63</v>
      </c>
      <c r="Y359" s="4">
        <f t="shared" si="57"/>
        <v>-47627.56</v>
      </c>
      <c r="Z359" s="4">
        <f t="shared" si="58"/>
        <v>-165491.00666666665</v>
      </c>
      <c r="AA359" s="4">
        <f t="shared" si="59"/>
        <v>-4193.1266666666488</v>
      </c>
    </row>
    <row r="360" spans="1:27" x14ac:dyDescent="0.25">
      <c r="A360" t="s">
        <v>191</v>
      </c>
      <c r="B360" t="s">
        <v>210</v>
      </c>
      <c r="C360">
        <v>41007</v>
      </c>
      <c r="D360" t="s">
        <v>625</v>
      </c>
      <c r="E360" t="str">
        <f>VLOOKUP(C360,'Natural Accounts'!$A$3:$D$250,2,FALSE)</f>
        <v xml:space="preserve">Parking Fees Meters </v>
      </c>
      <c r="F360" t="str">
        <f t="shared" si="50"/>
        <v xml:space="preserve">41007 Parking Fees Meters </v>
      </c>
      <c r="G360" t="s">
        <v>0</v>
      </c>
      <c r="H360" t="s">
        <v>84</v>
      </c>
      <c r="I360" s="4">
        <v>0</v>
      </c>
      <c r="J360" s="4">
        <v>0</v>
      </c>
      <c r="K360" s="4">
        <v>0</v>
      </c>
      <c r="L360" s="4">
        <v>0</v>
      </c>
      <c r="M360" s="4">
        <f t="shared" si="51"/>
        <v>0</v>
      </c>
      <c r="N360" s="4">
        <v>0</v>
      </c>
      <c r="O360" s="4">
        <v>108</v>
      </c>
      <c r="P360" s="4">
        <v>-108</v>
      </c>
      <c r="Q360" s="4">
        <v>0</v>
      </c>
      <c r="R360" s="4">
        <f t="shared" si="52"/>
        <v>0</v>
      </c>
      <c r="S360" s="4">
        <v>0</v>
      </c>
      <c r="T360" s="4">
        <v>0</v>
      </c>
      <c r="U360" s="4">
        <f t="shared" si="53"/>
        <v>0</v>
      </c>
      <c r="V360" s="4">
        <f t="shared" si="54"/>
        <v>0</v>
      </c>
      <c r="W360" s="4">
        <f t="shared" si="55"/>
        <v>54</v>
      </c>
      <c r="X360" s="4">
        <f t="shared" si="56"/>
        <v>-54</v>
      </c>
      <c r="Y360" s="4">
        <f t="shared" si="57"/>
        <v>0</v>
      </c>
      <c r="Z360" s="4">
        <f t="shared" si="58"/>
        <v>0</v>
      </c>
      <c r="AA360" s="4">
        <f t="shared" si="59"/>
        <v>0</v>
      </c>
    </row>
    <row r="361" spans="1:27" x14ac:dyDescent="0.25">
      <c r="A361" t="s">
        <v>191</v>
      </c>
      <c r="B361" t="s">
        <v>210</v>
      </c>
      <c r="C361">
        <v>41007</v>
      </c>
      <c r="D361" t="s">
        <v>625</v>
      </c>
      <c r="E361" t="str">
        <f>VLOOKUP(C361,'Natural Accounts'!$A$3:$D$250,2,FALSE)</f>
        <v xml:space="preserve">Parking Fees Meters </v>
      </c>
      <c r="F361" t="str">
        <f t="shared" si="50"/>
        <v xml:space="preserve">41007 Parking Fees Meters </v>
      </c>
      <c r="G361" t="s">
        <v>0</v>
      </c>
      <c r="H361" t="s">
        <v>112</v>
      </c>
      <c r="I361" s="4">
        <v>0</v>
      </c>
      <c r="J361" s="4">
        <v>0</v>
      </c>
      <c r="K361" s="4">
        <v>0</v>
      </c>
      <c r="L361" s="4">
        <v>0</v>
      </c>
      <c r="M361" s="4">
        <f t="shared" si="51"/>
        <v>0</v>
      </c>
      <c r="N361" s="4">
        <v>-1440</v>
      </c>
      <c r="O361" s="4">
        <v>-170</v>
      </c>
      <c r="P361" s="4">
        <v>0</v>
      </c>
      <c r="Q361" s="4">
        <v>0</v>
      </c>
      <c r="R361" s="4">
        <f t="shared" si="52"/>
        <v>-1610</v>
      </c>
      <c r="S361" s="4">
        <v>0</v>
      </c>
      <c r="T361" s="4">
        <v>0</v>
      </c>
      <c r="U361" s="4">
        <f t="shared" si="53"/>
        <v>-480</v>
      </c>
      <c r="V361" s="4">
        <f t="shared" si="54"/>
        <v>-480</v>
      </c>
      <c r="W361" s="4">
        <f t="shared" si="55"/>
        <v>-85</v>
      </c>
      <c r="X361" s="4">
        <f t="shared" si="56"/>
        <v>0</v>
      </c>
      <c r="Y361" s="4">
        <f t="shared" si="57"/>
        <v>0</v>
      </c>
      <c r="Z361" s="4">
        <f t="shared" si="58"/>
        <v>-565</v>
      </c>
      <c r="AA361" s="4">
        <f t="shared" si="59"/>
        <v>1045</v>
      </c>
    </row>
    <row r="362" spans="1:27" x14ac:dyDescent="0.25">
      <c r="A362" t="s">
        <v>191</v>
      </c>
      <c r="B362" t="s">
        <v>210</v>
      </c>
      <c r="C362">
        <v>41007</v>
      </c>
      <c r="D362" t="s">
        <v>625</v>
      </c>
      <c r="E362" t="str">
        <f>VLOOKUP(C362,'Natural Accounts'!$A$3:$D$250,2,FALSE)</f>
        <v xml:space="preserve">Parking Fees Meters </v>
      </c>
      <c r="F362" t="str">
        <f t="shared" si="50"/>
        <v xml:space="preserve">41007 Parking Fees Meters </v>
      </c>
      <c r="G362" t="s">
        <v>0</v>
      </c>
      <c r="H362" t="s">
        <v>113</v>
      </c>
      <c r="I362" s="4">
        <v>0</v>
      </c>
      <c r="J362" s="4">
        <v>0</v>
      </c>
      <c r="K362" s="4">
        <v>0</v>
      </c>
      <c r="L362" s="4">
        <v>0</v>
      </c>
      <c r="M362" s="4">
        <f t="shared" si="51"/>
        <v>0</v>
      </c>
      <c r="N362" s="4">
        <v>0</v>
      </c>
      <c r="O362" s="4">
        <v>-745</v>
      </c>
      <c r="P362" s="4">
        <v>-2370</v>
      </c>
      <c r="Q362" s="4">
        <v>-590</v>
      </c>
      <c r="R362" s="4">
        <f t="shared" si="52"/>
        <v>-3705</v>
      </c>
      <c r="S362" s="4">
        <v>0</v>
      </c>
      <c r="T362" s="4">
        <v>0</v>
      </c>
      <c r="U362" s="4">
        <f t="shared" si="53"/>
        <v>0</v>
      </c>
      <c r="V362" s="4">
        <f t="shared" si="54"/>
        <v>0</v>
      </c>
      <c r="W362" s="4">
        <f t="shared" si="55"/>
        <v>-372.5</v>
      </c>
      <c r="X362" s="4">
        <f t="shared" si="56"/>
        <v>-1185</v>
      </c>
      <c r="Y362" s="4">
        <f t="shared" si="57"/>
        <v>-295</v>
      </c>
      <c r="Z362" s="4">
        <f t="shared" si="58"/>
        <v>-1852.5</v>
      </c>
      <c r="AA362" s="4">
        <f t="shared" si="59"/>
        <v>1852.5</v>
      </c>
    </row>
    <row r="363" spans="1:27" x14ac:dyDescent="0.25">
      <c r="A363" t="s">
        <v>191</v>
      </c>
      <c r="B363" t="s">
        <v>210</v>
      </c>
      <c r="C363">
        <v>41008</v>
      </c>
      <c r="D363" t="s">
        <v>625</v>
      </c>
      <c r="E363" t="str">
        <f>VLOOKUP(C363,'Natural Accounts'!$A$3:$D$250,2,FALSE)</f>
        <v xml:space="preserve">Parking Fees Violations </v>
      </c>
      <c r="F363" t="str">
        <f t="shared" si="50"/>
        <v xml:space="preserve">41008 Parking Fees Violations </v>
      </c>
      <c r="G363" t="s">
        <v>0</v>
      </c>
      <c r="H363" t="s">
        <v>93</v>
      </c>
      <c r="I363" s="4">
        <v>-159109.47</v>
      </c>
      <c r="J363" s="4">
        <v>-43492.81</v>
      </c>
      <c r="K363" s="4">
        <v>-46004.95</v>
      </c>
      <c r="L363" s="4">
        <v>-48093.020000000004</v>
      </c>
      <c r="M363" s="4">
        <f t="shared" si="51"/>
        <v>-296700.25</v>
      </c>
      <c r="N363" s="4">
        <v>-33449.53</v>
      </c>
      <c r="O363" s="4">
        <v>-53661.27</v>
      </c>
      <c r="P363" s="4">
        <v>-48110.46</v>
      </c>
      <c r="Q363" s="4">
        <v>-60722.45</v>
      </c>
      <c r="R363" s="4">
        <f t="shared" si="52"/>
        <v>-195943.70999999996</v>
      </c>
      <c r="S363" s="4">
        <v>-42880.3</v>
      </c>
      <c r="T363" s="4">
        <v>-21793.41</v>
      </c>
      <c r="U363" s="4">
        <f t="shared" si="53"/>
        <v>-78479.766666666663</v>
      </c>
      <c r="V363" s="4">
        <f t="shared" si="54"/>
        <v>-78479.766666666663</v>
      </c>
      <c r="W363" s="4">
        <f t="shared" si="55"/>
        <v>-48577.039999999994</v>
      </c>
      <c r="X363" s="4">
        <f t="shared" si="56"/>
        <v>-47057.705000000002</v>
      </c>
      <c r="Y363" s="4">
        <f t="shared" si="57"/>
        <v>-54407.735000000001</v>
      </c>
      <c r="Z363" s="4">
        <f t="shared" si="58"/>
        <v>-228522.24666666664</v>
      </c>
      <c r="AA363" s="4">
        <f t="shared" si="59"/>
        <v>-32578.536666666681</v>
      </c>
    </row>
    <row r="364" spans="1:27" x14ac:dyDescent="0.25">
      <c r="A364" t="s">
        <v>191</v>
      </c>
      <c r="B364" t="s">
        <v>210</v>
      </c>
      <c r="C364">
        <v>41009</v>
      </c>
      <c r="D364" t="s">
        <v>625</v>
      </c>
      <c r="E364" t="str">
        <f>VLOOKUP(C364,'Natural Accounts'!$A$3:$D$250,2,FALSE)</f>
        <v xml:space="preserve">Rental Revenue </v>
      </c>
      <c r="F364" t="str">
        <f t="shared" si="50"/>
        <v xml:space="preserve">41009 Rental Revenue </v>
      </c>
      <c r="G364" t="s">
        <v>0</v>
      </c>
      <c r="H364" t="s">
        <v>18</v>
      </c>
      <c r="I364" s="4">
        <v>0</v>
      </c>
      <c r="J364" s="4">
        <v>0</v>
      </c>
      <c r="K364" s="4">
        <v>0</v>
      </c>
      <c r="L364" s="4">
        <v>-155</v>
      </c>
      <c r="M364" s="4">
        <f t="shared" si="51"/>
        <v>-155</v>
      </c>
      <c r="N364" s="4">
        <v>0</v>
      </c>
      <c r="O364" s="4">
        <v>0</v>
      </c>
      <c r="P364" s="4">
        <v>0</v>
      </c>
      <c r="Q364" s="4">
        <v>0</v>
      </c>
      <c r="R364" s="4">
        <f t="shared" si="52"/>
        <v>0</v>
      </c>
      <c r="S364" s="4">
        <v>0</v>
      </c>
      <c r="T364" s="4">
        <v>0</v>
      </c>
      <c r="U364" s="4">
        <f t="shared" si="53"/>
        <v>0</v>
      </c>
      <c r="V364" s="4">
        <f t="shared" si="54"/>
        <v>0</v>
      </c>
      <c r="W364" s="4">
        <f t="shared" si="55"/>
        <v>0</v>
      </c>
      <c r="X364" s="4">
        <f t="shared" si="56"/>
        <v>0</v>
      </c>
      <c r="Y364" s="4">
        <f t="shared" si="57"/>
        <v>-77.5</v>
      </c>
      <c r="Z364" s="4">
        <f t="shared" si="58"/>
        <v>-77.5</v>
      </c>
      <c r="AA364" s="4">
        <f t="shared" si="59"/>
        <v>-77.5</v>
      </c>
    </row>
    <row r="365" spans="1:27" x14ac:dyDescent="0.25">
      <c r="A365" t="s">
        <v>191</v>
      </c>
      <c r="B365" t="s">
        <v>210</v>
      </c>
      <c r="C365">
        <v>41009</v>
      </c>
      <c r="D365" t="s">
        <v>625</v>
      </c>
      <c r="E365" t="str">
        <f>VLOOKUP(C365,'Natural Accounts'!$A$3:$D$250,2,FALSE)</f>
        <v xml:space="preserve">Rental Revenue </v>
      </c>
      <c r="F365" t="str">
        <f t="shared" si="50"/>
        <v xml:space="preserve">41009 Rental Revenue </v>
      </c>
      <c r="G365" t="s">
        <v>0</v>
      </c>
      <c r="H365" t="s">
        <v>20</v>
      </c>
      <c r="I365" s="4">
        <v>0</v>
      </c>
      <c r="J365" s="4">
        <v>0</v>
      </c>
      <c r="K365" s="4">
        <v>0</v>
      </c>
      <c r="L365" s="4">
        <v>-1925</v>
      </c>
      <c r="M365" s="4">
        <f t="shared" si="51"/>
        <v>-1925</v>
      </c>
      <c r="N365" s="4">
        <v>0</v>
      </c>
      <c r="O365" s="4">
        <v>0</v>
      </c>
      <c r="P365" s="4">
        <v>0</v>
      </c>
      <c r="Q365" s="4">
        <v>0</v>
      </c>
      <c r="R365" s="4">
        <f t="shared" si="52"/>
        <v>0</v>
      </c>
      <c r="S365" s="4">
        <v>0</v>
      </c>
      <c r="T365" s="4">
        <v>0</v>
      </c>
      <c r="U365" s="4">
        <f t="shared" si="53"/>
        <v>0</v>
      </c>
      <c r="V365" s="4">
        <f t="shared" si="54"/>
        <v>0</v>
      </c>
      <c r="W365" s="4">
        <f t="shared" si="55"/>
        <v>0</v>
      </c>
      <c r="X365" s="4">
        <f t="shared" si="56"/>
        <v>0</v>
      </c>
      <c r="Y365" s="4">
        <f t="shared" si="57"/>
        <v>-962.5</v>
      </c>
      <c r="Z365" s="4">
        <f t="shared" si="58"/>
        <v>-962.5</v>
      </c>
      <c r="AA365" s="4">
        <f t="shared" si="59"/>
        <v>-962.5</v>
      </c>
    </row>
    <row r="366" spans="1:27" x14ac:dyDescent="0.25">
      <c r="A366" t="s">
        <v>191</v>
      </c>
      <c r="B366" t="s">
        <v>210</v>
      </c>
      <c r="C366">
        <v>41009</v>
      </c>
      <c r="D366" t="s">
        <v>625</v>
      </c>
      <c r="E366" t="str">
        <f>VLOOKUP(C366,'Natural Accounts'!$A$3:$D$250,2,FALSE)</f>
        <v xml:space="preserve">Rental Revenue </v>
      </c>
      <c r="F366" t="str">
        <f t="shared" si="50"/>
        <v xml:space="preserve">41009 Rental Revenue </v>
      </c>
      <c r="G366" t="s">
        <v>0</v>
      </c>
      <c r="H366" t="s">
        <v>25</v>
      </c>
      <c r="I366" s="4">
        <v>0</v>
      </c>
      <c r="J366" s="4">
        <v>0</v>
      </c>
      <c r="K366" s="4">
        <v>-5553.84</v>
      </c>
      <c r="L366" s="4">
        <v>0</v>
      </c>
      <c r="M366" s="4">
        <f t="shared" si="51"/>
        <v>-5553.84</v>
      </c>
      <c r="N366" s="4">
        <v>0</v>
      </c>
      <c r="O366" s="4">
        <v>-5681.58</v>
      </c>
      <c r="P366" s="4">
        <v>0</v>
      </c>
      <c r="Q366" s="4">
        <v>0</v>
      </c>
      <c r="R366" s="4">
        <f t="shared" si="52"/>
        <v>-5681.58</v>
      </c>
      <c r="S366" s="4">
        <v>0</v>
      </c>
      <c r="T366" s="4">
        <v>0</v>
      </c>
      <c r="U366" s="4">
        <f t="shared" si="53"/>
        <v>0</v>
      </c>
      <c r="V366" s="4">
        <f t="shared" si="54"/>
        <v>0</v>
      </c>
      <c r="W366" s="4">
        <f t="shared" si="55"/>
        <v>-2840.79</v>
      </c>
      <c r="X366" s="4">
        <f t="shared" si="56"/>
        <v>-2776.92</v>
      </c>
      <c r="Y366" s="4">
        <f t="shared" si="57"/>
        <v>0</v>
      </c>
      <c r="Z366" s="4">
        <f t="shared" si="58"/>
        <v>-5617.71</v>
      </c>
      <c r="AA366" s="4">
        <f t="shared" si="59"/>
        <v>63.869999999999891</v>
      </c>
    </row>
    <row r="367" spans="1:27" x14ac:dyDescent="0.25">
      <c r="A367" t="s">
        <v>191</v>
      </c>
      <c r="B367" t="s">
        <v>210</v>
      </c>
      <c r="C367">
        <v>41009</v>
      </c>
      <c r="D367" t="s">
        <v>625</v>
      </c>
      <c r="E367" t="str">
        <f>VLOOKUP(C367,'Natural Accounts'!$A$3:$D$250,2,FALSE)</f>
        <v xml:space="preserve">Rental Revenue </v>
      </c>
      <c r="F367" t="str">
        <f t="shared" si="50"/>
        <v xml:space="preserve">41009 Rental Revenue </v>
      </c>
      <c r="G367" t="s">
        <v>0</v>
      </c>
      <c r="H367" t="s">
        <v>27</v>
      </c>
      <c r="I367" s="4">
        <v>0</v>
      </c>
      <c r="J367" s="4">
        <v>0</v>
      </c>
      <c r="K367" s="4">
        <v>260</v>
      </c>
      <c r="L367" s="4">
        <v>0</v>
      </c>
      <c r="M367" s="4">
        <f t="shared" si="51"/>
        <v>260</v>
      </c>
      <c r="N367" s="4">
        <v>0</v>
      </c>
      <c r="O367" s="4">
        <v>0</v>
      </c>
      <c r="P367" s="4">
        <v>0</v>
      </c>
      <c r="Q367" s="4">
        <v>0</v>
      </c>
      <c r="R367" s="4">
        <f t="shared" si="52"/>
        <v>0</v>
      </c>
      <c r="S367" s="4">
        <v>0</v>
      </c>
      <c r="T367" s="4">
        <v>0</v>
      </c>
      <c r="U367" s="4">
        <f t="shared" si="53"/>
        <v>0</v>
      </c>
      <c r="V367" s="4">
        <f t="shared" si="54"/>
        <v>0</v>
      </c>
      <c r="W367" s="4">
        <f t="shared" si="55"/>
        <v>0</v>
      </c>
      <c r="X367" s="4">
        <f t="shared" si="56"/>
        <v>130</v>
      </c>
      <c r="Y367" s="4">
        <f t="shared" si="57"/>
        <v>0</v>
      </c>
      <c r="Z367" s="4">
        <f t="shared" si="58"/>
        <v>0</v>
      </c>
      <c r="AA367" s="4">
        <f t="shared" si="59"/>
        <v>0</v>
      </c>
    </row>
    <row r="368" spans="1:27" x14ac:dyDescent="0.25">
      <c r="A368" t="s">
        <v>191</v>
      </c>
      <c r="B368" t="s">
        <v>210</v>
      </c>
      <c r="C368">
        <v>41009</v>
      </c>
      <c r="D368" t="s">
        <v>625</v>
      </c>
      <c r="E368" t="str">
        <f>VLOOKUP(C368,'Natural Accounts'!$A$3:$D$250,2,FALSE)</f>
        <v xml:space="preserve">Rental Revenue </v>
      </c>
      <c r="F368" t="str">
        <f t="shared" si="50"/>
        <v xml:space="preserve">41009 Rental Revenue </v>
      </c>
      <c r="G368" t="s">
        <v>0</v>
      </c>
      <c r="H368" t="s">
        <v>66</v>
      </c>
      <c r="I368" s="4">
        <v>0</v>
      </c>
      <c r="J368" s="4">
        <v>-4800</v>
      </c>
      <c r="K368" s="4">
        <v>0</v>
      </c>
      <c r="L368" s="4">
        <v>0</v>
      </c>
      <c r="M368" s="4">
        <f t="shared" si="51"/>
        <v>-4800</v>
      </c>
      <c r="N368" s="4">
        <v>0</v>
      </c>
      <c r="O368" s="4">
        <v>0</v>
      </c>
      <c r="P368" s="4">
        <v>0</v>
      </c>
      <c r="Q368" s="4">
        <v>0</v>
      </c>
      <c r="R368" s="4">
        <f t="shared" si="52"/>
        <v>0</v>
      </c>
      <c r="S368" s="4">
        <v>0</v>
      </c>
      <c r="T368" s="4">
        <v>0</v>
      </c>
      <c r="U368" s="4">
        <f t="shared" si="53"/>
        <v>0</v>
      </c>
      <c r="V368" s="4">
        <f t="shared" si="54"/>
        <v>0</v>
      </c>
      <c r="W368" s="4">
        <f t="shared" si="55"/>
        <v>-2400</v>
      </c>
      <c r="X368" s="4">
        <f t="shared" si="56"/>
        <v>0</v>
      </c>
      <c r="Y368" s="4">
        <f t="shared" si="57"/>
        <v>0</v>
      </c>
      <c r="Z368" s="4">
        <f t="shared" si="58"/>
        <v>-2400</v>
      </c>
      <c r="AA368" s="4">
        <f t="shared" si="59"/>
        <v>-2400</v>
      </c>
    </row>
    <row r="369" spans="1:27" x14ac:dyDescent="0.25">
      <c r="A369" t="s">
        <v>191</v>
      </c>
      <c r="B369" t="s">
        <v>210</v>
      </c>
      <c r="C369">
        <v>41009</v>
      </c>
      <c r="D369" t="s">
        <v>625</v>
      </c>
      <c r="E369" t="str">
        <f>VLOOKUP(C369,'Natural Accounts'!$A$3:$D$250,2,FALSE)</f>
        <v xml:space="preserve">Rental Revenue </v>
      </c>
      <c r="F369" t="str">
        <f t="shared" si="50"/>
        <v xml:space="preserve">41009 Rental Revenue </v>
      </c>
      <c r="G369" t="s">
        <v>0</v>
      </c>
      <c r="H369" t="s">
        <v>105</v>
      </c>
      <c r="I369" s="4">
        <v>-49093.600000000006</v>
      </c>
      <c r="J369" s="4">
        <v>-2327.1999999999998</v>
      </c>
      <c r="K369" s="4">
        <v>0</v>
      </c>
      <c r="L369" s="4">
        <v>-42663.35</v>
      </c>
      <c r="M369" s="4">
        <f t="shared" si="51"/>
        <v>-94084.15</v>
      </c>
      <c r="N369" s="4">
        <v>-46364.29</v>
      </c>
      <c r="O369" s="4">
        <v>-12265.03</v>
      </c>
      <c r="P369" s="4">
        <v>0</v>
      </c>
      <c r="Q369" s="4">
        <v>-40176.559999999998</v>
      </c>
      <c r="R369" s="4">
        <f t="shared" si="52"/>
        <v>-98805.88</v>
      </c>
      <c r="S369" s="4">
        <v>-47362</v>
      </c>
      <c r="T369" s="4">
        <v>-3865</v>
      </c>
      <c r="U369" s="4">
        <f t="shared" si="53"/>
        <v>-47606.630000000005</v>
      </c>
      <c r="V369" s="4">
        <f t="shared" si="54"/>
        <v>-47606.630000000005</v>
      </c>
      <c r="W369" s="4">
        <f t="shared" si="55"/>
        <v>-7296.1149999999998</v>
      </c>
      <c r="X369" s="4">
        <f t="shared" si="56"/>
        <v>0</v>
      </c>
      <c r="Y369" s="4">
        <f t="shared" si="57"/>
        <v>-41419.955000000002</v>
      </c>
      <c r="Z369" s="4">
        <f t="shared" si="58"/>
        <v>-96322.700000000012</v>
      </c>
      <c r="AA369" s="4">
        <f t="shared" si="59"/>
        <v>2483.179999999993</v>
      </c>
    </row>
    <row r="370" spans="1:27" x14ac:dyDescent="0.25">
      <c r="A370" t="s">
        <v>191</v>
      </c>
      <c r="B370" t="s">
        <v>210</v>
      </c>
      <c r="C370">
        <v>41009</v>
      </c>
      <c r="D370" t="s">
        <v>625</v>
      </c>
      <c r="E370" t="str">
        <f>VLOOKUP(C370,'Natural Accounts'!$A$3:$D$250,2,FALSE)</f>
        <v xml:space="preserve">Rental Revenue </v>
      </c>
      <c r="F370" t="str">
        <f t="shared" si="50"/>
        <v xml:space="preserve">41009 Rental Revenue </v>
      </c>
      <c r="G370" t="s">
        <v>0</v>
      </c>
      <c r="H370" t="s">
        <v>114</v>
      </c>
      <c r="I370" s="4">
        <v>-123524.51999999999</v>
      </c>
      <c r="J370" s="4">
        <v>-199927.35</v>
      </c>
      <c r="K370" s="4">
        <v>-416396.43</v>
      </c>
      <c r="L370" s="4">
        <v>-178722.41</v>
      </c>
      <c r="M370" s="4">
        <f t="shared" si="51"/>
        <v>-918570.71000000008</v>
      </c>
      <c r="N370" s="4">
        <v>-161884.38999999998</v>
      </c>
      <c r="O370" s="4">
        <v>-204958.29</v>
      </c>
      <c r="P370" s="4">
        <v>-539351.65</v>
      </c>
      <c r="Q370" s="4">
        <v>-104046.95</v>
      </c>
      <c r="R370" s="4">
        <f t="shared" si="52"/>
        <v>-1010241.28</v>
      </c>
      <c r="S370" s="4">
        <v>-163970.65</v>
      </c>
      <c r="T370" s="4">
        <v>-40513</v>
      </c>
      <c r="U370" s="4">
        <f t="shared" si="53"/>
        <v>-149793.18666666665</v>
      </c>
      <c r="V370" s="4">
        <f t="shared" si="54"/>
        <v>-149793.18666666665</v>
      </c>
      <c r="W370" s="4">
        <f t="shared" si="55"/>
        <v>-202442.82</v>
      </c>
      <c r="X370" s="4">
        <f t="shared" si="56"/>
        <v>-477874.04000000004</v>
      </c>
      <c r="Y370" s="4">
        <f t="shared" si="57"/>
        <v>-141384.68</v>
      </c>
      <c r="Z370" s="4">
        <f t="shared" si="58"/>
        <v>-971494.72666666657</v>
      </c>
      <c r="AA370" s="4">
        <f t="shared" si="59"/>
        <v>38746.553333333461</v>
      </c>
    </row>
    <row r="371" spans="1:27" x14ac:dyDescent="0.25">
      <c r="A371" t="s">
        <v>191</v>
      </c>
      <c r="B371" t="s">
        <v>210</v>
      </c>
      <c r="C371">
        <v>41009</v>
      </c>
      <c r="D371" t="s">
        <v>625</v>
      </c>
      <c r="E371" t="str">
        <f>VLOOKUP(C371,'Natural Accounts'!$A$3:$D$250,2,FALSE)</f>
        <v xml:space="preserve">Rental Revenue </v>
      </c>
      <c r="F371" t="str">
        <f t="shared" si="50"/>
        <v xml:space="preserve">41009 Rental Revenue </v>
      </c>
      <c r="G371" t="s">
        <v>0</v>
      </c>
      <c r="H371" t="s">
        <v>115</v>
      </c>
      <c r="I371" s="4">
        <v>0</v>
      </c>
      <c r="J371" s="4">
        <v>0</v>
      </c>
      <c r="K371" s="4">
        <v>0</v>
      </c>
      <c r="L371" s="4">
        <v>0</v>
      </c>
      <c r="M371" s="4">
        <f t="shared" si="51"/>
        <v>0</v>
      </c>
      <c r="N371" s="4">
        <v>-100</v>
      </c>
      <c r="O371" s="4">
        <v>80</v>
      </c>
      <c r="P371" s="4">
        <v>0</v>
      </c>
      <c r="Q371" s="4">
        <v>0</v>
      </c>
      <c r="R371" s="4">
        <f t="shared" si="52"/>
        <v>-20</v>
      </c>
      <c r="S371" s="4">
        <v>0</v>
      </c>
      <c r="T371" s="4">
        <v>0</v>
      </c>
      <c r="U371" s="4">
        <f t="shared" si="53"/>
        <v>-33.333333333333336</v>
      </c>
      <c r="V371" s="4">
        <f t="shared" si="54"/>
        <v>-33.333333333333336</v>
      </c>
      <c r="W371" s="4">
        <f t="shared" si="55"/>
        <v>40</v>
      </c>
      <c r="X371" s="4">
        <f t="shared" si="56"/>
        <v>0</v>
      </c>
      <c r="Y371" s="4">
        <f t="shared" si="57"/>
        <v>0</v>
      </c>
      <c r="Z371" s="4">
        <f t="shared" si="58"/>
        <v>6.6666666666666643</v>
      </c>
      <c r="AA371" s="4">
        <f t="shared" si="59"/>
        <v>26.666666666666664</v>
      </c>
    </row>
    <row r="372" spans="1:27" x14ac:dyDescent="0.25">
      <c r="A372" t="s">
        <v>191</v>
      </c>
      <c r="B372" t="s">
        <v>210</v>
      </c>
      <c r="C372">
        <v>41009</v>
      </c>
      <c r="D372" t="s">
        <v>625</v>
      </c>
      <c r="E372" t="str">
        <f>VLOOKUP(C372,'Natural Accounts'!$A$3:$D$250,2,FALSE)</f>
        <v xml:space="preserve">Rental Revenue </v>
      </c>
      <c r="F372" t="str">
        <f t="shared" si="50"/>
        <v xml:space="preserve">41009 Rental Revenue </v>
      </c>
      <c r="G372" t="s">
        <v>0</v>
      </c>
      <c r="H372" t="s">
        <v>116</v>
      </c>
      <c r="I372" s="4">
        <v>-131.26</v>
      </c>
      <c r="J372" s="4">
        <v>-707.88</v>
      </c>
      <c r="K372" s="4">
        <v>-208.14</v>
      </c>
      <c r="L372" s="4">
        <v>-1797.1799999999998</v>
      </c>
      <c r="M372" s="4">
        <f t="shared" si="51"/>
        <v>-2844.46</v>
      </c>
      <c r="N372" s="4">
        <v>-334.3</v>
      </c>
      <c r="O372" s="4">
        <v>-564.63</v>
      </c>
      <c r="P372" s="4">
        <v>-30</v>
      </c>
      <c r="Q372" s="4">
        <v>0</v>
      </c>
      <c r="R372" s="4">
        <f t="shared" si="52"/>
        <v>-928.93000000000006</v>
      </c>
      <c r="S372" s="4">
        <v>-391.07</v>
      </c>
      <c r="T372" s="4">
        <v>0</v>
      </c>
      <c r="U372" s="4">
        <f t="shared" si="53"/>
        <v>-285.54333333333335</v>
      </c>
      <c r="V372" s="4">
        <f t="shared" si="54"/>
        <v>-285.54333333333335</v>
      </c>
      <c r="W372" s="4">
        <f t="shared" si="55"/>
        <v>-636.255</v>
      </c>
      <c r="X372" s="4">
        <f t="shared" si="56"/>
        <v>-119.07</v>
      </c>
      <c r="Y372" s="4">
        <f t="shared" si="57"/>
        <v>-898.58999999999992</v>
      </c>
      <c r="Z372" s="4">
        <f t="shared" si="58"/>
        <v>-1939.4583333333333</v>
      </c>
      <c r="AA372" s="4">
        <f t="shared" si="59"/>
        <v>-1010.5283333333332</v>
      </c>
    </row>
    <row r="373" spans="1:27" x14ac:dyDescent="0.25">
      <c r="A373" t="s">
        <v>191</v>
      </c>
      <c r="B373" t="s">
        <v>210</v>
      </c>
      <c r="C373">
        <v>41009</v>
      </c>
      <c r="D373" t="s">
        <v>625</v>
      </c>
      <c r="E373" t="str">
        <f>VLOOKUP(C373,'Natural Accounts'!$A$3:$D$250,2,FALSE)</f>
        <v xml:space="preserve">Rental Revenue </v>
      </c>
      <c r="F373" t="str">
        <f t="shared" si="50"/>
        <v xml:space="preserve">41009 Rental Revenue </v>
      </c>
      <c r="G373" t="s">
        <v>0</v>
      </c>
      <c r="H373" t="s">
        <v>83</v>
      </c>
      <c r="I373" s="4">
        <v>-2340</v>
      </c>
      <c r="J373" s="4">
        <v>-1280</v>
      </c>
      <c r="K373" s="4">
        <v>0</v>
      </c>
      <c r="L373" s="4">
        <v>0</v>
      </c>
      <c r="M373" s="4">
        <f t="shared" si="51"/>
        <v>-3620</v>
      </c>
      <c r="N373" s="4">
        <v>0</v>
      </c>
      <c r="O373" s="4">
        <v>0</v>
      </c>
      <c r="P373" s="4">
        <v>0</v>
      </c>
      <c r="Q373" s="4">
        <v>0</v>
      </c>
      <c r="R373" s="4">
        <f t="shared" si="52"/>
        <v>0</v>
      </c>
      <c r="S373" s="4">
        <v>0</v>
      </c>
      <c r="T373" s="4">
        <v>0</v>
      </c>
      <c r="U373" s="4">
        <f t="shared" si="53"/>
        <v>-780</v>
      </c>
      <c r="V373" s="4">
        <f t="shared" si="54"/>
        <v>-780</v>
      </c>
      <c r="W373" s="4">
        <f t="shared" si="55"/>
        <v>-640</v>
      </c>
      <c r="X373" s="4">
        <f t="shared" si="56"/>
        <v>0</v>
      </c>
      <c r="Y373" s="4">
        <f t="shared" si="57"/>
        <v>0</v>
      </c>
      <c r="Z373" s="4">
        <f t="shared" si="58"/>
        <v>-1420</v>
      </c>
      <c r="AA373" s="4">
        <f t="shared" si="59"/>
        <v>-1420</v>
      </c>
    </row>
    <row r="374" spans="1:27" x14ac:dyDescent="0.25">
      <c r="A374" t="s">
        <v>191</v>
      </c>
      <c r="B374" t="s">
        <v>210</v>
      </c>
      <c r="C374">
        <v>41009</v>
      </c>
      <c r="D374" t="s">
        <v>625</v>
      </c>
      <c r="E374" t="str">
        <f>VLOOKUP(C374,'Natural Accounts'!$A$3:$D$250,2,FALSE)</f>
        <v xml:space="preserve">Rental Revenue </v>
      </c>
      <c r="F374" t="str">
        <f t="shared" si="50"/>
        <v xml:space="preserve">41009 Rental Revenue </v>
      </c>
      <c r="G374" t="s">
        <v>0</v>
      </c>
      <c r="H374" t="s">
        <v>117</v>
      </c>
      <c r="I374" s="4">
        <v>-16215</v>
      </c>
      <c r="J374" s="4">
        <v>-4560</v>
      </c>
      <c r="K374" s="4">
        <v>0</v>
      </c>
      <c r="L374" s="4">
        <v>0</v>
      </c>
      <c r="M374" s="4">
        <f t="shared" si="51"/>
        <v>-20775</v>
      </c>
      <c r="N374" s="4">
        <v>-3280</v>
      </c>
      <c r="O374" s="4">
        <v>-9190</v>
      </c>
      <c r="P374" s="4">
        <v>-2595</v>
      </c>
      <c r="Q374" s="4">
        <v>0</v>
      </c>
      <c r="R374" s="4">
        <f t="shared" si="52"/>
        <v>-15065</v>
      </c>
      <c r="S374" s="4">
        <v>-9630</v>
      </c>
      <c r="T374" s="4">
        <v>-3369.04</v>
      </c>
      <c r="U374" s="4">
        <f t="shared" si="53"/>
        <v>-9708.3333333333339</v>
      </c>
      <c r="V374" s="4">
        <f t="shared" si="54"/>
        <v>-9708.3333333333339</v>
      </c>
      <c r="W374" s="4">
        <f t="shared" si="55"/>
        <v>-6875</v>
      </c>
      <c r="X374" s="4">
        <f t="shared" si="56"/>
        <v>-1297.5</v>
      </c>
      <c r="Y374" s="4">
        <f t="shared" si="57"/>
        <v>0</v>
      </c>
      <c r="Z374" s="4">
        <f t="shared" si="58"/>
        <v>-17880.833333333336</v>
      </c>
      <c r="AA374" s="4">
        <f t="shared" si="59"/>
        <v>-2815.8333333333358</v>
      </c>
    </row>
    <row r="375" spans="1:27" x14ac:dyDescent="0.25">
      <c r="A375" t="s">
        <v>191</v>
      </c>
      <c r="B375" t="s">
        <v>210</v>
      </c>
      <c r="C375">
        <v>41009</v>
      </c>
      <c r="D375" t="s">
        <v>625</v>
      </c>
      <c r="E375" t="str">
        <f>VLOOKUP(C375,'Natural Accounts'!$A$3:$D$250,2,FALSE)</f>
        <v xml:space="preserve">Rental Revenue </v>
      </c>
      <c r="F375" t="str">
        <f t="shared" si="50"/>
        <v xml:space="preserve">41009 Rental Revenue </v>
      </c>
      <c r="G375" t="s">
        <v>0</v>
      </c>
      <c r="H375" t="s">
        <v>118</v>
      </c>
      <c r="I375" s="4">
        <v>-71166</v>
      </c>
      <c r="J375" s="4">
        <v>-99463.890000000014</v>
      </c>
      <c r="K375" s="4">
        <v>-66368.149999999994</v>
      </c>
      <c r="L375" s="4">
        <v>-90788.33</v>
      </c>
      <c r="M375" s="4">
        <f t="shared" si="51"/>
        <v>-327786.37</v>
      </c>
      <c r="N375" s="4">
        <v>-66197.069999999992</v>
      </c>
      <c r="O375" s="4">
        <v>-86615.049999999988</v>
      </c>
      <c r="P375" s="4">
        <v>-71616.08</v>
      </c>
      <c r="Q375" s="4">
        <v>-91651.59</v>
      </c>
      <c r="R375" s="4">
        <f t="shared" si="52"/>
        <v>-316079.79000000004</v>
      </c>
      <c r="S375" s="4">
        <v>-23756.640000000007</v>
      </c>
      <c r="T375" s="4">
        <v>-9300.52</v>
      </c>
      <c r="U375" s="4">
        <f t="shared" si="53"/>
        <v>-53706.570000000007</v>
      </c>
      <c r="V375" s="4">
        <f t="shared" si="54"/>
        <v>-53706.570000000007</v>
      </c>
      <c r="W375" s="4">
        <f t="shared" si="55"/>
        <v>-93039.47</v>
      </c>
      <c r="X375" s="4">
        <f t="shared" si="56"/>
        <v>-68992.114999999991</v>
      </c>
      <c r="Y375" s="4">
        <f t="shared" si="57"/>
        <v>-91219.959999999992</v>
      </c>
      <c r="Z375" s="4">
        <f t="shared" si="58"/>
        <v>-306958.11499999999</v>
      </c>
      <c r="AA375" s="4">
        <f t="shared" si="59"/>
        <v>9121.6750000000466</v>
      </c>
    </row>
    <row r="376" spans="1:27" x14ac:dyDescent="0.25">
      <c r="A376" t="s">
        <v>191</v>
      </c>
      <c r="B376" t="s">
        <v>210</v>
      </c>
      <c r="C376">
        <v>41009</v>
      </c>
      <c r="D376" t="s">
        <v>625</v>
      </c>
      <c r="E376" t="str">
        <f>VLOOKUP(C376,'Natural Accounts'!$A$3:$D$250,2,FALSE)</f>
        <v xml:space="preserve">Rental Revenue </v>
      </c>
      <c r="F376" t="str">
        <f t="shared" si="50"/>
        <v xml:space="preserve">41009 Rental Revenue </v>
      </c>
      <c r="G376" t="s">
        <v>0</v>
      </c>
      <c r="H376" t="s">
        <v>119</v>
      </c>
      <c r="I376" s="4">
        <v>0</v>
      </c>
      <c r="J376" s="4">
        <v>0</v>
      </c>
      <c r="K376" s="4">
        <v>-2945</v>
      </c>
      <c r="L376" s="4">
        <v>-43061.95</v>
      </c>
      <c r="M376" s="4">
        <f t="shared" si="51"/>
        <v>-46006.95</v>
      </c>
      <c r="N376" s="4">
        <v>0</v>
      </c>
      <c r="O376" s="4">
        <v>0</v>
      </c>
      <c r="P376" s="4">
        <v>0</v>
      </c>
      <c r="Q376" s="4">
        <v>-30218.25</v>
      </c>
      <c r="R376" s="4">
        <f t="shared" si="52"/>
        <v>-30218.25</v>
      </c>
      <c r="S376" s="4">
        <v>-3175.61</v>
      </c>
      <c r="T376" s="4">
        <v>0</v>
      </c>
      <c r="U376" s="4">
        <f t="shared" si="53"/>
        <v>-1058.5366666666666</v>
      </c>
      <c r="V376" s="4">
        <f t="shared" si="54"/>
        <v>-1058.5366666666666</v>
      </c>
      <c r="W376" s="4">
        <f t="shared" si="55"/>
        <v>0</v>
      </c>
      <c r="X376" s="4">
        <f t="shared" si="56"/>
        <v>-1472.5</v>
      </c>
      <c r="Y376" s="4">
        <f t="shared" si="57"/>
        <v>-36640.1</v>
      </c>
      <c r="Z376" s="4">
        <f t="shared" si="58"/>
        <v>-39171.136666666665</v>
      </c>
      <c r="AA376" s="4">
        <f t="shared" si="59"/>
        <v>-8952.8866666666654</v>
      </c>
    </row>
    <row r="377" spans="1:27" x14ac:dyDescent="0.25">
      <c r="A377" t="s">
        <v>191</v>
      </c>
      <c r="B377" t="s">
        <v>210</v>
      </c>
      <c r="C377">
        <v>41009</v>
      </c>
      <c r="D377" t="s">
        <v>625</v>
      </c>
      <c r="E377" t="str">
        <f>VLOOKUP(C377,'Natural Accounts'!$A$3:$D$250,2,FALSE)</f>
        <v xml:space="preserve">Rental Revenue </v>
      </c>
      <c r="F377" t="str">
        <f t="shared" si="50"/>
        <v xml:space="preserve">41009 Rental Revenue </v>
      </c>
      <c r="G377" t="s">
        <v>0</v>
      </c>
      <c r="H377" t="s">
        <v>120</v>
      </c>
      <c r="I377" s="4">
        <v>-3751.25</v>
      </c>
      <c r="J377" s="4">
        <v>-3120</v>
      </c>
      <c r="K377" s="4">
        <v>-6881.38</v>
      </c>
      <c r="L377" s="4">
        <v>-20708.63</v>
      </c>
      <c r="M377" s="4">
        <f t="shared" si="51"/>
        <v>-34461.26</v>
      </c>
      <c r="N377" s="4">
        <v>-826.88</v>
      </c>
      <c r="O377" s="4">
        <v>2700</v>
      </c>
      <c r="P377" s="4">
        <v>-9733.51</v>
      </c>
      <c r="Q377" s="4">
        <v>-21143.62</v>
      </c>
      <c r="R377" s="4">
        <f t="shared" si="52"/>
        <v>-29004.01</v>
      </c>
      <c r="S377" s="4">
        <v>-13144.25</v>
      </c>
      <c r="T377" s="4">
        <v>-150</v>
      </c>
      <c r="U377" s="4">
        <f t="shared" si="53"/>
        <v>-5907.46</v>
      </c>
      <c r="V377" s="4">
        <f t="shared" si="54"/>
        <v>-5907.46</v>
      </c>
      <c r="W377" s="4">
        <f t="shared" si="55"/>
        <v>-210</v>
      </c>
      <c r="X377" s="4">
        <f t="shared" si="56"/>
        <v>-8307.4449999999997</v>
      </c>
      <c r="Y377" s="4">
        <f t="shared" si="57"/>
        <v>-20926.125</v>
      </c>
      <c r="Z377" s="4">
        <f t="shared" si="58"/>
        <v>-35351.03</v>
      </c>
      <c r="AA377" s="4">
        <f t="shared" si="59"/>
        <v>-6347.02</v>
      </c>
    </row>
    <row r="378" spans="1:27" x14ac:dyDescent="0.25">
      <c r="A378" t="s">
        <v>191</v>
      </c>
      <c r="B378" t="s">
        <v>210</v>
      </c>
      <c r="C378">
        <v>41009</v>
      </c>
      <c r="D378" t="s">
        <v>625</v>
      </c>
      <c r="E378" t="str">
        <f>VLOOKUP(C378,'Natural Accounts'!$A$3:$D$250,2,FALSE)</f>
        <v xml:space="preserve">Rental Revenue </v>
      </c>
      <c r="F378" t="str">
        <f t="shared" si="50"/>
        <v xml:space="preserve">41009 Rental Revenue </v>
      </c>
      <c r="G378" t="s">
        <v>0</v>
      </c>
      <c r="H378" t="s">
        <v>121</v>
      </c>
      <c r="I378" s="4">
        <v>0</v>
      </c>
      <c r="J378" s="4">
        <v>-24707.010000000002</v>
      </c>
      <c r="K378" s="4">
        <v>-7710.6399999999994</v>
      </c>
      <c r="L378" s="4">
        <v>-38886.239999999998</v>
      </c>
      <c r="M378" s="4">
        <f t="shared" si="51"/>
        <v>-71303.89</v>
      </c>
      <c r="N378" s="4">
        <v>-3217</v>
      </c>
      <c r="O378" s="4">
        <v>-30647</v>
      </c>
      <c r="P378" s="4">
        <v>-30114.47</v>
      </c>
      <c r="Q378" s="4">
        <v>-18634.8</v>
      </c>
      <c r="R378" s="4">
        <f t="shared" si="52"/>
        <v>-82613.27</v>
      </c>
      <c r="S378" s="4">
        <v>-4378</v>
      </c>
      <c r="T378" s="4">
        <v>-7010</v>
      </c>
      <c r="U378" s="4">
        <f t="shared" si="53"/>
        <v>-2531.6666666666665</v>
      </c>
      <c r="V378" s="4">
        <f t="shared" si="54"/>
        <v>-2531.6666666666665</v>
      </c>
      <c r="W378" s="4">
        <f t="shared" si="55"/>
        <v>-27677.005000000001</v>
      </c>
      <c r="X378" s="4">
        <f t="shared" si="56"/>
        <v>-18912.555</v>
      </c>
      <c r="Y378" s="4">
        <f t="shared" si="57"/>
        <v>-28760.519999999997</v>
      </c>
      <c r="Z378" s="4">
        <f t="shared" si="58"/>
        <v>-77881.746666666673</v>
      </c>
      <c r="AA378" s="4">
        <f t="shared" si="59"/>
        <v>4731.5233333333308</v>
      </c>
    </row>
    <row r="379" spans="1:27" x14ac:dyDescent="0.25">
      <c r="A379" t="s">
        <v>191</v>
      </c>
      <c r="B379" t="s">
        <v>210</v>
      </c>
      <c r="C379">
        <v>41009</v>
      </c>
      <c r="D379" t="s">
        <v>625</v>
      </c>
      <c r="E379" t="str">
        <f>VLOOKUP(C379,'Natural Accounts'!$A$3:$D$250,2,FALSE)</f>
        <v xml:space="preserve">Rental Revenue </v>
      </c>
      <c r="F379" t="str">
        <f t="shared" si="50"/>
        <v xml:space="preserve">41009 Rental Revenue </v>
      </c>
      <c r="G379" t="s">
        <v>0</v>
      </c>
      <c r="H379" t="s">
        <v>44</v>
      </c>
      <c r="I379" s="4">
        <v>0</v>
      </c>
      <c r="J379" s="4">
        <v>0</v>
      </c>
      <c r="K379" s="4">
        <v>0</v>
      </c>
      <c r="L379" s="4">
        <v>0</v>
      </c>
      <c r="M379" s="4">
        <f t="shared" si="51"/>
        <v>0</v>
      </c>
      <c r="N379" s="4">
        <v>0</v>
      </c>
      <c r="O379" s="4">
        <v>0</v>
      </c>
      <c r="P379" s="4">
        <v>-434.8</v>
      </c>
      <c r="Q379" s="4">
        <v>0</v>
      </c>
      <c r="R379" s="4">
        <f t="shared" si="52"/>
        <v>-434.8</v>
      </c>
      <c r="S379" s="4">
        <v>0</v>
      </c>
      <c r="T379" s="4">
        <v>0</v>
      </c>
      <c r="U379" s="4">
        <f t="shared" si="53"/>
        <v>0</v>
      </c>
      <c r="V379" s="4">
        <f t="shared" si="54"/>
        <v>0</v>
      </c>
      <c r="W379" s="4">
        <f t="shared" si="55"/>
        <v>0</v>
      </c>
      <c r="X379" s="4">
        <f t="shared" si="56"/>
        <v>-217.4</v>
      </c>
      <c r="Y379" s="4">
        <f t="shared" si="57"/>
        <v>0</v>
      </c>
      <c r="Z379" s="4">
        <f t="shared" si="58"/>
        <v>-217.4</v>
      </c>
      <c r="AA379" s="4">
        <f t="shared" si="59"/>
        <v>217.4</v>
      </c>
    </row>
    <row r="380" spans="1:27" x14ac:dyDescent="0.25">
      <c r="A380" t="s">
        <v>191</v>
      </c>
      <c r="B380" t="s">
        <v>210</v>
      </c>
      <c r="C380">
        <v>41010</v>
      </c>
      <c r="D380" t="s">
        <v>625</v>
      </c>
      <c r="E380" t="str">
        <f>VLOOKUP(C380,'Natural Accounts'!$A$3:$D$250,2,FALSE)</f>
        <v xml:space="preserve">Clinic Income Revenue </v>
      </c>
      <c r="F380" t="str">
        <f t="shared" si="50"/>
        <v xml:space="preserve">41010 Clinic Income Revenue </v>
      </c>
      <c r="G380" t="s">
        <v>0</v>
      </c>
      <c r="H380" t="s">
        <v>10</v>
      </c>
      <c r="I380" s="4">
        <v>-310</v>
      </c>
      <c r="J380" s="4">
        <v>-20</v>
      </c>
      <c r="K380" s="4">
        <v>-670</v>
      </c>
      <c r="L380" s="4">
        <v>-225</v>
      </c>
      <c r="M380" s="4">
        <f t="shared" si="51"/>
        <v>-1225</v>
      </c>
      <c r="N380" s="4">
        <v>0</v>
      </c>
      <c r="O380" s="4">
        <v>0</v>
      </c>
      <c r="P380" s="4">
        <v>0</v>
      </c>
      <c r="Q380" s="4">
        <v>0</v>
      </c>
      <c r="R380" s="4">
        <f t="shared" si="52"/>
        <v>0</v>
      </c>
      <c r="S380" s="4">
        <v>0</v>
      </c>
      <c r="T380" s="4">
        <v>0</v>
      </c>
      <c r="U380" s="4">
        <f t="shared" si="53"/>
        <v>-103.33333333333333</v>
      </c>
      <c r="V380" s="4">
        <f t="shared" si="54"/>
        <v>-103.33333333333333</v>
      </c>
      <c r="W380" s="4">
        <f t="shared" si="55"/>
        <v>-10</v>
      </c>
      <c r="X380" s="4">
        <f t="shared" si="56"/>
        <v>-335</v>
      </c>
      <c r="Y380" s="4">
        <f t="shared" si="57"/>
        <v>-112.5</v>
      </c>
      <c r="Z380" s="4">
        <f t="shared" si="58"/>
        <v>-560.83333333333326</v>
      </c>
      <c r="AA380" s="4">
        <f t="shared" si="59"/>
        <v>-560.83333333333326</v>
      </c>
    </row>
    <row r="381" spans="1:27" x14ac:dyDescent="0.25">
      <c r="A381" t="s">
        <v>191</v>
      </c>
      <c r="B381" t="s">
        <v>210</v>
      </c>
      <c r="C381">
        <v>41010</v>
      </c>
      <c r="D381" t="s">
        <v>625</v>
      </c>
      <c r="E381" t="str">
        <f>VLOOKUP(C381,'Natural Accounts'!$A$3:$D$250,2,FALSE)</f>
        <v xml:space="preserve">Clinic Income Revenue </v>
      </c>
      <c r="F381" t="str">
        <f t="shared" si="50"/>
        <v xml:space="preserve">41010 Clinic Income Revenue </v>
      </c>
      <c r="G381" t="s">
        <v>0</v>
      </c>
      <c r="H381" t="s">
        <v>74</v>
      </c>
      <c r="I381" s="4">
        <v>0</v>
      </c>
      <c r="J381" s="4">
        <v>-80</v>
      </c>
      <c r="K381" s="4">
        <v>0</v>
      </c>
      <c r="L381" s="4">
        <v>0</v>
      </c>
      <c r="M381" s="4">
        <f t="shared" si="51"/>
        <v>-80</v>
      </c>
      <c r="N381" s="4">
        <v>0</v>
      </c>
      <c r="O381" s="4">
        <v>0</v>
      </c>
      <c r="P381" s="4">
        <v>0</v>
      </c>
      <c r="Q381" s="4">
        <v>0</v>
      </c>
      <c r="R381" s="4">
        <f t="shared" si="52"/>
        <v>0</v>
      </c>
      <c r="S381" s="4">
        <v>0</v>
      </c>
      <c r="T381" s="4">
        <v>0</v>
      </c>
      <c r="U381" s="4">
        <f t="shared" si="53"/>
        <v>0</v>
      </c>
      <c r="V381" s="4">
        <f t="shared" si="54"/>
        <v>0</v>
      </c>
      <c r="W381" s="4">
        <f t="shared" si="55"/>
        <v>-40</v>
      </c>
      <c r="X381" s="4">
        <f t="shared" si="56"/>
        <v>0</v>
      </c>
      <c r="Y381" s="4">
        <f t="shared" si="57"/>
        <v>0</v>
      </c>
      <c r="Z381" s="4">
        <f t="shared" si="58"/>
        <v>-40</v>
      </c>
      <c r="AA381" s="4">
        <f t="shared" si="59"/>
        <v>-40</v>
      </c>
    </row>
    <row r="382" spans="1:27" x14ac:dyDescent="0.25">
      <c r="A382" t="s">
        <v>191</v>
      </c>
      <c r="B382" t="s">
        <v>210</v>
      </c>
      <c r="C382">
        <v>41010</v>
      </c>
      <c r="D382" t="s">
        <v>625</v>
      </c>
      <c r="E382" t="str">
        <f>VLOOKUP(C382,'Natural Accounts'!$A$3:$D$250,2,FALSE)</f>
        <v xml:space="preserve">Clinic Income Revenue </v>
      </c>
      <c r="F382" t="str">
        <f t="shared" si="50"/>
        <v xml:space="preserve">41010 Clinic Income Revenue </v>
      </c>
      <c r="G382" t="s">
        <v>0</v>
      </c>
      <c r="H382" t="s">
        <v>16</v>
      </c>
      <c r="I382" s="4">
        <v>0</v>
      </c>
      <c r="J382" s="4">
        <v>-2276.63</v>
      </c>
      <c r="K382" s="4">
        <v>-5926.93</v>
      </c>
      <c r="L382" s="4">
        <v>-2432.42</v>
      </c>
      <c r="M382" s="4">
        <f t="shared" si="51"/>
        <v>-10635.980000000001</v>
      </c>
      <c r="N382" s="4">
        <v>-5391.54</v>
      </c>
      <c r="O382" s="4">
        <v>-504.55</v>
      </c>
      <c r="P382" s="4">
        <v>0</v>
      </c>
      <c r="Q382" s="4">
        <v>0</v>
      </c>
      <c r="R382" s="4">
        <f t="shared" si="52"/>
        <v>-5896.09</v>
      </c>
      <c r="S382" s="4">
        <v>0</v>
      </c>
      <c r="T382" s="4">
        <v>0</v>
      </c>
      <c r="U382" s="4">
        <f t="shared" si="53"/>
        <v>-1797.18</v>
      </c>
      <c r="V382" s="4">
        <f t="shared" si="54"/>
        <v>-1797.18</v>
      </c>
      <c r="W382" s="4">
        <f t="shared" si="55"/>
        <v>-1390.5900000000001</v>
      </c>
      <c r="X382" s="4">
        <f t="shared" si="56"/>
        <v>-2963.4650000000001</v>
      </c>
      <c r="Y382" s="4">
        <f t="shared" si="57"/>
        <v>-1216.21</v>
      </c>
      <c r="Z382" s="4">
        <f t="shared" si="58"/>
        <v>-7367.4450000000006</v>
      </c>
      <c r="AA382" s="4">
        <f t="shared" si="59"/>
        <v>-1471.3550000000005</v>
      </c>
    </row>
    <row r="383" spans="1:27" x14ac:dyDescent="0.25">
      <c r="A383" t="s">
        <v>191</v>
      </c>
      <c r="B383" t="s">
        <v>210</v>
      </c>
      <c r="C383">
        <v>41010</v>
      </c>
      <c r="D383" t="s">
        <v>625</v>
      </c>
      <c r="E383" t="str">
        <f>VLOOKUP(C383,'Natural Accounts'!$A$3:$D$250,2,FALSE)</f>
        <v xml:space="preserve">Clinic Income Revenue </v>
      </c>
      <c r="F383" t="str">
        <f t="shared" si="50"/>
        <v xml:space="preserve">41010 Clinic Income Revenue </v>
      </c>
      <c r="G383" t="s">
        <v>0</v>
      </c>
      <c r="H383" t="s">
        <v>94</v>
      </c>
      <c r="I383" s="4">
        <v>-2.95</v>
      </c>
      <c r="J383" s="4">
        <v>0</v>
      </c>
      <c r="K383" s="4">
        <v>0</v>
      </c>
      <c r="L383" s="4">
        <v>0</v>
      </c>
      <c r="M383" s="4">
        <f t="shared" si="51"/>
        <v>-2.95</v>
      </c>
      <c r="N383" s="4">
        <v>0</v>
      </c>
      <c r="O383" s="4">
        <v>0</v>
      </c>
      <c r="P383" s="4">
        <v>0</v>
      </c>
      <c r="Q383" s="4">
        <v>0</v>
      </c>
      <c r="R383" s="4">
        <f t="shared" si="52"/>
        <v>0</v>
      </c>
      <c r="S383" s="4">
        <v>0</v>
      </c>
      <c r="T383" s="4">
        <v>0</v>
      </c>
      <c r="U383" s="4">
        <f t="shared" si="53"/>
        <v>-0.98333333333333339</v>
      </c>
      <c r="V383" s="4">
        <f t="shared" si="54"/>
        <v>-0.98333333333333339</v>
      </c>
      <c r="W383" s="4">
        <f t="shared" si="55"/>
        <v>0</v>
      </c>
      <c r="X383" s="4">
        <f t="shared" si="56"/>
        <v>0</v>
      </c>
      <c r="Y383" s="4">
        <f t="shared" si="57"/>
        <v>0</v>
      </c>
      <c r="Z383" s="4">
        <f t="shared" si="58"/>
        <v>-0.98333333333333339</v>
      </c>
      <c r="AA383" s="4">
        <f t="shared" si="59"/>
        <v>-0.98333333333333339</v>
      </c>
    </row>
    <row r="384" spans="1:27" x14ac:dyDescent="0.25">
      <c r="A384" t="s">
        <v>191</v>
      </c>
      <c r="B384" t="s">
        <v>210</v>
      </c>
      <c r="C384">
        <v>41011</v>
      </c>
      <c r="D384" t="s">
        <v>625</v>
      </c>
      <c r="E384" t="str">
        <f>VLOOKUP(C384,'Natural Accounts'!$A$3:$D$250,2,FALSE)</f>
        <v xml:space="preserve">Camp Fee Revenue </v>
      </c>
      <c r="F384" t="str">
        <f t="shared" si="50"/>
        <v xml:space="preserve">41011 Camp Fee Revenue </v>
      </c>
      <c r="G384" t="s">
        <v>0</v>
      </c>
      <c r="H384" t="s">
        <v>65</v>
      </c>
      <c r="I384" s="4">
        <v>-60</v>
      </c>
      <c r="J384" s="4">
        <v>0</v>
      </c>
      <c r="K384" s="4">
        <v>0</v>
      </c>
      <c r="L384" s="4">
        <v>0</v>
      </c>
      <c r="M384" s="4">
        <f t="shared" si="51"/>
        <v>-60</v>
      </c>
      <c r="N384" s="4">
        <v>0</v>
      </c>
      <c r="O384" s="4">
        <v>0</v>
      </c>
      <c r="P384" s="4">
        <v>0</v>
      </c>
      <c r="Q384" s="4">
        <v>0</v>
      </c>
      <c r="R384" s="4">
        <f t="shared" si="52"/>
        <v>0</v>
      </c>
      <c r="S384" s="4">
        <v>0</v>
      </c>
      <c r="T384" s="4">
        <v>0</v>
      </c>
      <c r="U384" s="4">
        <f t="shared" si="53"/>
        <v>-20</v>
      </c>
      <c r="V384" s="4">
        <f t="shared" si="54"/>
        <v>-20</v>
      </c>
      <c r="W384" s="4">
        <f t="shared" si="55"/>
        <v>0</v>
      </c>
      <c r="X384" s="4">
        <f t="shared" si="56"/>
        <v>0</v>
      </c>
      <c r="Y384" s="4">
        <f t="shared" si="57"/>
        <v>0</v>
      </c>
      <c r="Z384" s="4">
        <f t="shared" si="58"/>
        <v>-20</v>
      </c>
      <c r="AA384" s="4">
        <f t="shared" si="59"/>
        <v>-20</v>
      </c>
    </row>
    <row r="385" spans="1:27" x14ac:dyDescent="0.25">
      <c r="A385" t="s">
        <v>191</v>
      </c>
      <c r="B385" t="s">
        <v>210</v>
      </c>
      <c r="C385">
        <v>41012</v>
      </c>
      <c r="D385" t="s">
        <v>625</v>
      </c>
      <c r="E385" t="str">
        <f>VLOOKUP(C385,'Natural Accounts'!$A$3:$D$250,2,FALSE)</f>
        <v xml:space="preserve">Ticket Sales Revenue </v>
      </c>
      <c r="F385" t="str">
        <f t="shared" si="50"/>
        <v xml:space="preserve">41012 Ticket Sales Revenue </v>
      </c>
      <c r="G385" t="s">
        <v>0</v>
      </c>
      <c r="H385" t="s">
        <v>29</v>
      </c>
      <c r="I385" s="4">
        <v>0</v>
      </c>
      <c r="J385" s="4">
        <v>0</v>
      </c>
      <c r="K385" s="4">
        <v>0</v>
      </c>
      <c r="L385" s="4">
        <v>0</v>
      </c>
      <c r="M385" s="4">
        <f t="shared" si="51"/>
        <v>0</v>
      </c>
      <c r="N385" s="4">
        <v>0</v>
      </c>
      <c r="O385" s="4">
        <v>-233.72</v>
      </c>
      <c r="P385" s="4">
        <v>0</v>
      </c>
      <c r="Q385" s="4">
        <v>0</v>
      </c>
      <c r="R385" s="4">
        <f t="shared" si="52"/>
        <v>-233.72</v>
      </c>
      <c r="S385" s="4">
        <v>0</v>
      </c>
      <c r="T385" s="4">
        <v>0</v>
      </c>
      <c r="U385" s="4">
        <f t="shared" si="53"/>
        <v>0</v>
      </c>
      <c r="V385" s="4">
        <f t="shared" si="54"/>
        <v>0</v>
      </c>
      <c r="W385" s="4">
        <f t="shared" si="55"/>
        <v>-116.86</v>
      </c>
      <c r="X385" s="4">
        <f t="shared" si="56"/>
        <v>0</v>
      </c>
      <c r="Y385" s="4">
        <f t="shared" si="57"/>
        <v>0</v>
      </c>
      <c r="Z385" s="4">
        <f t="shared" si="58"/>
        <v>-116.86</v>
      </c>
      <c r="AA385" s="4">
        <f t="shared" si="59"/>
        <v>116.86</v>
      </c>
    </row>
    <row r="386" spans="1:27" x14ac:dyDescent="0.25">
      <c r="A386" t="s">
        <v>191</v>
      </c>
      <c r="B386" t="s">
        <v>210</v>
      </c>
      <c r="C386">
        <v>41012</v>
      </c>
      <c r="D386" t="s">
        <v>625</v>
      </c>
      <c r="E386" t="str">
        <f>VLOOKUP(C386,'Natural Accounts'!$A$3:$D$250,2,FALSE)</f>
        <v xml:space="preserve">Ticket Sales Revenue </v>
      </c>
      <c r="F386" t="str">
        <f t="shared" si="50"/>
        <v xml:space="preserve">41012 Ticket Sales Revenue </v>
      </c>
      <c r="G386" t="s">
        <v>0</v>
      </c>
      <c r="H386" t="s">
        <v>66</v>
      </c>
      <c r="I386" s="4">
        <v>-2549.9</v>
      </c>
      <c r="J386" s="4">
        <v>-1618</v>
      </c>
      <c r="K386" s="4">
        <v>-2164</v>
      </c>
      <c r="L386" s="4">
        <v>-2541.98</v>
      </c>
      <c r="M386" s="4">
        <f t="shared" si="51"/>
        <v>-8873.8799999999992</v>
      </c>
      <c r="N386" s="4">
        <v>-2336.3000000000002</v>
      </c>
      <c r="O386" s="4">
        <v>-3671.49</v>
      </c>
      <c r="P386" s="4">
        <v>-1558.5</v>
      </c>
      <c r="Q386" s="4">
        <v>-2351.39</v>
      </c>
      <c r="R386" s="4">
        <f t="shared" si="52"/>
        <v>-9917.68</v>
      </c>
      <c r="S386" s="4">
        <v>-1800</v>
      </c>
      <c r="T386" s="4">
        <v>-638.5</v>
      </c>
      <c r="U386" s="4">
        <f t="shared" si="53"/>
        <v>-2228.7333333333336</v>
      </c>
      <c r="V386" s="4">
        <f t="shared" si="54"/>
        <v>-2228.7333333333336</v>
      </c>
      <c r="W386" s="4">
        <f t="shared" si="55"/>
        <v>-2644.7449999999999</v>
      </c>
      <c r="X386" s="4">
        <f t="shared" si="56"/>
        <v>-1861.25</v>
      </c>
      <c r="Y386" s="4">
        <f t="shared" si="57"/>
        <v>-2446.6849999999999</v>
      </c>
      <c r="Z386" s="4">
        <f t="shared" si="58"/>
        <v>-9181.4133333333339</v>
      </c>
      <c r="AA386" s="4">
        <f t="shared" si="59"/>
        <v>736.26666666666642</v>
      </c>
    </row>
    <row r="387" spans="1:27" x14ac:dyDescent="0.25">
      <c r="A387" t="s">
        <v>191</v>
      </c>
      <c r="B387" t="s">
        <v>210</v>
      </c>
      <c r="C387">
        <v>41012</v>
      </c>
      <c r="D387" t="s">
        <v>625</v>
      </c>
      <c r="E387" t="str">
        <f>VLOOKUP(C387,'Natural Accounts'!$A$3:$D$250,2,FALSE)</f>
        <v xml:space="preserve">Ticket Sales Revenue </v>
      </c>
      <c r="F387" t="str">
        <f t="shared" ref="F387:F450" si="60">CONCATENATE(C387,D387,E387)</f>
        <v xml:space="preserve">41012 Ticket Sales Revenue </v>
      </c>
      <c r="G387" t="s">
        <v>0</v>
      </c>
      <c r="H387" t="s">
        <v>31</v>
      </c>
      <c r="I387" s="4">
        <v>-26218.5</v>
      </c>
      <c r="J387" s="4">
        <v>0</v>
      </c>
      <c r="K387" s="4">
        <v>0</v>
      </c>
      <c r="L387" s="4">
        <v>0</v>
      </c>
      <c r="M387" s="4">
        <f t="shared" ref="M387:M450" si="61">SUM(I387:L387)</f>
        <v>-26218.5</v>
      </c>
      <c r="N387" s="4">
        <v>0</v>
      </c>
      <c r="O387" s="4">
        <v>0</v>
      </c>
      <c r="P387" s="4">
        <v>0</v>
      </c>
      <c r="Q387" s="4">
        <v>0</v>
      </c>
      <c r="R387" s="4">
        <f t="shared" ref="R387:R450" si="62">SUM(N387:Q387)</f>
        <v>0</v>
      </c>
      <c r="S387" s="4">
        <v>0</v>
      </c>
      <c r="T387" s="4">
        <v>0</v>
      </c>
      <c r="U387" s="4">
        <f t="shared" ref="U387:U450" si="63">AVERAGE(I387,N387,S387)</f>
        <v>-8739.5</v>
      </c>
      <c r="V387" s="4">
        <f t="shared" ref="V387:V450" si="64">AVERAGE(I387,N387,S387)</f>
        <v>-8739.5</v>
      </c>
      <c r="W387" s="4">
        <f t="shared" ref="W387:W450" si="65">AVERAGE(J387,O387)</f>
        <v>0</v>
      </c>
      <c r="X387" s="4">
        <f t="shared" ref="X387:X450" si="66">AVERAGE(K387,P387)</f>
        <v>0</v>
      </c>
      <c r="Y387" s="4">
        <f t="shared" ref="Y387:Y450" si="67">AVERAGE(Q387,L387)</f>
        <v>0</v>
      </c>
      <c r="Z387" s="4">
        <f t="shared" ref="Z387:Z450" si="68">IF(M387&gt;-1,IF(R387&gt;-1,R387,SUM(V387:Y387)),SUM(V387:Y387))</f>
        <v>-8739.5</v>
      </c>
      <c r="AA387" s="4">
        <f t="shared" ref="AA387:AA450" si="69">Z387-R387</f>
        <v>-8739.5</v>
      </c>
    </row>
    <row r="388" spans="1:27" x14ac:dyDescent="0.25">
      <c r="A388" t="s">
        <v>191</v>
      </c>
      <c r="B388" t="s">
        <v>210</v>
      </c>
      <c r="C388">
        <v>41012</v>
      </c>
      <c r="D388" t="s">
        <v>625</v>
      </c>
      <c r="E388" t="str">
        <f>VLOOKUP(C388,'Natural Accounts'!$A$3:$D$250,2,FALSE)</f>
        <v xml:space="preserve">Ticket Sales Revenue </v>
      </c>
      <c r="F388" t="str">
        <f t="shared" si="60"/>
        <v xml:space="preserve">41012 Ticket Sales Revenue </v>
      </c>
      <c r="G388" t="s">
        <v>0</v>
      </c>
      <c r="H388" t="s">
        <v>40</v>
      </c>
      <c r="I388" s="4">
        <v>-1434487.93</v>
      </c>
      <c r="J388" s="4">
        <v>-443515.89000000007</v>
      </c>
      <c r="K388" s="4">
        <v>-1993920.7000000002</v>
      </c>
      <c r="L388" s="4">
        <v>-7349.05</v>
      </c>
      <c r="M388" s="4">
        <f t="shared" si="61"/>
        <v>-3879273.5700000003</v>
      </c>
      <c r="N388" s="4">
        <v>-1233740.2999999998</v>
      </c>
      <c r="O388" s="4">
        <v>-1674618.28</v>
      </c>
      <c r="P388" s="4">
        <v>-107319.19</v>
      </c>
      <c r="Q388" s="4">
        <v>-39967.620000000003</v>
      </c>
      <c r="R388" s="4">
        <f t="shared" si="62"/>
        <v>-3055645.39</v>
      </c>
      <c r="S388" s="4">
        <v>0</v>
      </c>
      <c r="T388" s="4">
        <v>0</v>
      </c>
      <c r="U388" s="4">
        <f t="shared" si="63"/>
        <v>-889409.4099999998</v>
      </c>
      <c r="V388" s="4">
        <f t="shared" si="64"/>
        <v>-889409.4099999998</v>
      </c>
      <c r="W388" s="4">
        <f t="shared" si="65"/>
        <v>-1059067.085</v>
      </c>
      <c r="X388" s="4">
        <f t="shared" si="66"/>
        <v>-1050619.9450000001</v>
      </c>
      <c r="Y388" s="4">
        <f t="shared" si="67"/>
        <v>-23658.335000000003</v>
      </c>
      <c r="Z388" s="4">
        <f t="shared" si="68"/>
        <v>-3022754.7749999994</v>
      </c>
      <c r="AA388" s="4">
        <f t="shared" si="69"/>
        <v>32890.615000000689</v>
      </c>
    </row>
    <row r="389" spans="1:27" x14ac:dyDescent="0.25">
      <c r="A389" t="s">
        <v>191</v>
      </c>
      <c r="B389" t="s">
        <v>210</v>
      </c>
      <c r="C389">
        <v>41012</v>
      </c>
      <c r="D389" t="s">
        <v>625</v>
      </c>
      <c r="E389" t="str">
        <f>VLOOKUP(C389,'Natural Accounts'!$A$3:$D$250,2,FALSE)</f>
        <v xml:space="preserve">Ticket Sales Revenue </v>
      </c>
      <c r="F389" t="str">
        <f t="shared" si="60"/>
        <v xml:space="preserve">41012 Ticket Sales Revenue </v>
      </c>
      <c r="G389" t="s">
        <v>0</v>
      </c>
      <c r="H389" t="s">
        <v>122</v>
      </c>
      <c r="I389" s="4">
        <v>-1873.35</v>
      </c>
      <c r="J389" s="4">
        <v>-87.78</v>
      </c>
      <c r="K389" s="4">
        <v>0</v>
      </c>
      <c r="L389" s="4">
        <v>0</v>
      </c>
      <c r="M389" s="4">
        <f t="shared" si="61"/>
        <v>-1961.1299999999999</v>
      </c>
      <c r="N389" s="4">
        <v>-2495.04</v>
      </c>
      <c r="O389" s="4">
        <v>-216.96</v>
      </c>
      <c r="P389" s="4">
        <v>0</v>
      </c>
      <c r="Q389" s="4">
        <v>0</v>
      </c>
      <c r="R389" s="4">
        <f t="shared" si="62"/>
        <v>-2712</v>
      </c>
      <c r="S389" s="4">
        <v>0</v>
      </c>
      <c r="T389" s="4">
        <v>0</v>
      </c>
      <c r="U389" s="4">
        <f t="shared" si="63"/>
        <v>-1456.1299999999999</v>
      </c>
      <c r="V389" s="4">
        <f t="shared" si="64"/>
        <v>-1456.1299999999999</v>
      </c>
      <c r="W389" s="4">
        <f t="shared" si="65"/>
        <v>-152.37</v>
      </c>
      <c r="X389" s="4">
        <f t="shared" si="66"/>
        <v>0</v>
      </c>
      <c r="Y389" s="4">
        <f t="shared" si="67"/>
        <v>0</v>
      </c>
      <c r="Z389" s="4">
        <f t="shared" si="68"/>
        <v>-1608.5</v>
      </c>
      <c r="AA389" s="4">
        <f t="shared" si="69"/>
        <v>1103.5</v>
      </c>
    </row>
    <row r="390" spans="1:27" x14ac:dyDescent="0.25">
      <c r="A390" t="s">
        <v>191</v>
      </c>
      <c r="B390" t="s">
        <v>210</v>
      </c>
      <c r="C390">
        <v>41012</v>
      </c>
      <c r="D390" t="s">
        <v>625</v>
      </c>
      <c r="E390" t="str">
        <f>VLOOKUP(C390,'Natural Accounts'!$A$3:$D$250,2,FALSE)</f>
        <v xml:space="preserve">Ticket Sales Revenue </v>
      </c>
      <c r="F390" t="str">
        <f t="shared" si="60"/>
        <v xml:space="preserve">41012 Ticket Sales Revenue </v>
      </c>
      <c r="G390" t="s">
        <v>0</v>
      </c>
      <c r="H390" t="s">
        <v>107</v>
      </c>
      <c r="I390" s="4">
        <v>0</v>
      </c>
      <c r="J390" s="4">
        <v>0</v>
      </c>
      <c r="K390" s="4">
        <v>0</v>
      </c>
      <c r="L390" s="4">
        <v>0</v>
      </c>
      <c r="M390" s="4">
        <f t="shared" si="61"/>
        <v>0</v>
      </c>
      <c r="N390" s="4">
        <v>0</v>
      </c>
      <c r="O390" s="4">
        <v>0</v>
      </c>
      <c r="P390" s="4">
        <v>0</v>
      </c>
      <c r="Q390" s="4">
        <v>1226.29</v>
      </c>
      <c r="R390" s="4">
        <f t="shared" si="62"/>
        <v>1226.29</v>
      </c>
      <c r="S390" s="4">
        <v>-1072513.03</v>
      </c>
      <c r="T390" s="4">
        <v>-197687.21999999994</v>
      </c>
      <c r="U390" s="4">
        <f t="shared" si="63"/>
        <v>-357504.34333333332</v>
      </c>
      <c r="V390" s="4">
        <f t="shared" si="64"/>
        <v>-357504.34333333332</v>
      </c>
      <c r="W390" s="4">
        <f t="shared" si="65"/>
        <v>0</v>
      </c>
      <c r="X390" s="4">
        <f t="shared" si="66"/>
        <v>0</v>
      </c>
      <c r="Y390" s="4">
        <f t="shared" si="67"/>
        <v>613.14499999999998</v>
      </c>
      <c r="Z390" s="4">
        <f t="shared" si="68"/>
        <v>1226.29</v>
      </c>
      <c r="AA390" s="4">
        <f t="shared" si="69"/>
        <v>0</v>
      </c>
    </row>
    <row r="391" spans="1:27" x14ac:dyDescent="0.25">
      <c r="A391" t="s">
        <v>191</v>
      </c>
      <c r="B391" t="s">
        <v>210</v>
      </c>
      <c r="C391">
        <v>41012</v>
      </c>
      <c r="D391" t="s">
        <v>625</v>
      </c>
      <c r="E391" t="str">
        <f>VLOOKUP(C391,'Natural Accounts'!$A$3:$D$250,2,FALSE)</f>
        <v xml:space="preserve">Ticket Sales Revenue </v>
      </c>
      <c r="F391" t="str">
        <f t="shared" si="60"/>
        <v xml:space="preserve">41012 Ticket Sales Revenue </v>
      </c>
      <c r="G391" t="s">
        <v>0</v>
      </c>
      <c r="H391" t="s">
        <v>112</v>
      </c>
      <c r="I391" s="4">
        <v>-8575</v>
      </c>
      <c r="J391" s="4">
        <v>-154590.11000000002</v>
      </c>
      <c r="K391" s="4">
        <v>-136509.73000000001</v>
      </c>
      <c r="L391" s="4">
        <v>-440</v>
      </c>
      <c r="M391" s="4">
        <f t="shared" si="61"/>
        <v>-300114.84000000003</v>
      </c>
      <c r="N391" s="4">
        <v>-57901.8</v>
      </c>
      <c r="O391" s="4">
        <v>-97965.01</v>
      </c>
      <c r="P391" s="4">
        <v>-98032.94</v>
      </c>
      <c r="Q391" s="4">
        <v>-103405.90000000001</v>
      </c>
      <c r="R391" s="4">
        <f t="shared" si="62"/>
        <v>-357305.65</v>
      </c>
      <c r="S391" s="4">
        <v>-23229.52</v>
      </c>
      <c r="T391" s="4">
        <v>-42.45</v>
      </c>
      <c r="U391" s="4">
        <f t="shared" si="63"/>
        <v>-29902.10666666667</v>
      </c>
      <c r="V391" s="4">
        <f t="shared" si="64"/>
        <v>-29902.10666666667</v>
      </c>
      <c r="W391" s="4">
        <f t="shared" si="65"/>
        <v>-126277.56</v>
      </c>
      <c r="X391" s="4">
        <f t="shared" si="66"/>
        <v>-117271.33500000001</v>
      </c>
      <c r="Y391" s="4">
        <f t="shared" si="67"/>
        <v>-51922.950000000004</v>
      </c>
      <c r="Z391" s="4">
        <f t="shared" si="68"/>
        <v>-325373.95166666666</v>
      </c>
      <c r="AA391" s="4">
        <f t="shared" si="69"/>
        <v>31931.698333333363</v>
      </c>
    </row>
    <row r="392" spans="1:27" x14ac:dyDescent="0.25">
      <c r="A392" t="s">
        <v>191</v>
      </c>
      <c r="B392" t="s">
        <v>210</v>
      </c>
      <c r="C392">
        <v>41014</v>
      </c>
      <c r="D392" t="s">
        <v>625</v>
      </c>
      <c r="E392" t="str">
        <f>VLOOKUP(C392,'Natural Accounts'!$A$3:$D$250,2,FALSE)</f>
        <v xml:space="preserve">Game Guarantee Revenue </v>
      </c>
      <c r="F392" t="str">
        <f t="shared" si="60"/>
        <v xml:space="preserve">41014 Game Guarantee Revenue </v>
      </c>
      <c r="G392" t="s">
        <v>0</v>
      </c>
      <c r="H392" t="s">
        <v>40</v>
      </c>
      <c r="I392" s="4">
        <v>-1000</v>
      </c>
      <c r="J392" s="4">
        <v>-40000</v>
      </c>
      <c r="K392" s="4">
        <v>-988200</v>
      </c>
      <c r="L392" s="4">
        <v>-55000</v>
      </c>
      <c r="M392" s="4">
        <f t="shared" si="61"/>
        <v>-1084200</v>
      </c>
      <c r="N392" s="4">
        <v>-150000</v>
      </c>
      <c r="O392" s="4">
        <v>-270000</v>
      </c>
      <c r="P392" s="4">
        <v>0</v>
      </c>
      <c r="Q392" s="4">
        <v>-30000</v>
      </c>
      <c r="R392" s="4">
        <f t="shared" si="62"/>
        <v>-450000</v>
      </c>
      <c r="S392" s="4">
        <v>0</v>
      </c>
      <c r="T392" s="4">
        <v>0</v>
      </c>
      <c r="U392" s="4">
        <f t="shared" si="63"/>
        <v>-50333.333333333336</v>
      </c>
      <c r="V392" s="4">
        <f t="shared" si="64"/>
        <v>-50333.333333333336</v>
      </c>
      <c r="W392" s="4">
        <f t="shared" si="65"/>
        <v>-155000</v>
      </c>
      <c r="X392" s="4">
        <f t="shared" si="66"/>
        <v>-494100</v>
      </c>
      <c r="Y392" s="4">
        <f t="shared" si="67"/>
        <v>-42500</v>
      </c>
      <c r="Z392" s="4">
        <f t="shared" si="68"/>
        <v>-741933.33333333337</v>
      </c>
      <c r="AA392" s="4">
        <f t="shared" si="69"/>
        <v>-291933.33333333337</v>
      </c>
    </row>
    <row r="393" spans="1:27" x14ac:dyDescent="0.25">
      <c r="A393" t="s">
        <v>191</v>
      </c>
      <c r="B393" t="s">
        <v>210</v>
      </c>
      <c r="C393">
        <v>41014</v>
      </c>
      <c r="D393" t="s">
        <v>625</v>
      </c>
      <c r="E393" t="str">
        <f>VLOOKUP(C393,'Natural Accounts'!$A$3:$D$250,2,FALSE)</f>
        <v xml:space="preserve">Game Guarantee Revenue </v>
      </c>
      <c r="F393" t="str">
        <f t="shared" si="60"/>
        <v xml:space="preserve">41014 Game Guarantee Revenue </v>
      </c>
      <c r="G393" t="s">
        <v>0</v>
      </c>
      <c r="H393" t="s">
        <v>107</v>
      </c>
      <c r="I393" s="4">
        <v>0</v>
      </c>
      <c r="J393" s="4">
        <v>0</v>
      </c>
      <c r="K393" s="4">
        <v>0</v>
      </c>
      <c r="L393" s="4">
        <v>0</v>
      </c>
      <c r="M393" s="4">
        <f t="shared" si="61"/>
        <v>0</v>
      </c>
      <c r="N393" s="4">
        <v>0</v>
      </c>
      <c r="O393" s="4">
        <v>0</v>
      </c>
      <c r="P393" s="4">
        <v>0</v>
      </c>
      <c r="Q393" s="4">
        <v>0</v>
      </c>
      <c r="R393" s="4">
        <f t="shared" si="62"/>
        <v>0</v>
      </c>
      <c r="S393" s="4">
        <v>0</v>
      </c>
      <c r="T393" s="4">
        <v>-450000</v>
      </c>
      <c r="U393" s="4">
        <f t="shared" si="63"/>
        <v>0</v>
      </c>
      <c r="V393" s="4">
        <f t="shared" si="64"/>
        <v>0</v>
      </c>
      <c r="W393" s="4">
        <f t="shared" si="65"/>
        <v>0</v>
      </c>
      <c r="X393" s="4">
        <f t="shared" si="66"/>
        <v>0</v>
      </c>
      <c r="Y393" s="4">
        <f t="shared" si="67"/>
        <v>0</v>
      </c>
      <c r="Z393" s="4">
        <f t="shared" si="68"/>
        <v>0</v>
      </c>
      <c r="AA393" s="4">
        <f t="shared" si="69"/>
        <v>0</v>
      </c>
    </row>
    <row r="394" spans="1:27" x14ac:dyDescent="0.25">
      <c r="A394" t="s">
        <v>191</v>
      </c>
      <c r="B394" t="s">
        <v>210</v>
      </c>
      <c r="C394">
        <v>41015</v>
      </c>
      <c r="D394" t="s">
        <v>625</v>
      </c>
      <c r="E394" t="str">
        <f>VLOOKUP(C394,'Natural Accounts'!$A$3:$D$250,2,FALSE)</f>
        <v xml:space="preserve">Broadcast Rights Revenue </v>
      </c>
      <c r="F394" t="str">
        <f t="shared" si="60"/>
        <v xml:space="preserve">41015 Broadcast Rights Revenue </v>
      </c>
      <c r="G394" t="s">
        <v>0</v>
      </c>
      <c r="H394" t="s">
        <v>40</v>
      </c>
      <c r="I394" s="4">
        <v>0</v>
      </c>
      <c r="J394" s="4">
        <v>0</v>
      </c>
      <c r="K394" s="4">
        <v>0</v>
      </c>
      <c r="L394" s="4">
        <v>-2943220</v>
      </c>
      <c r="M394" s="4">
        <f t="shared" si="61"/>
        <v>-2943220</v>
      </c>
      <c r="N394" s="4">
        <v>0</v>
      </c>
      <c r="O394" s="4">
        <v>0</v>
      </c>
      <c r="P394" s="4">
        <v>0</v>
      </c>
      <c r="Q394" s="4">
        <v>-2630766.44</v>
      </c>
      <c r="R394" s="4">
        <f t="shared" si="62"/>
        <v>-2630766.44</v>
      </c>
      <c r="S394" s="4">
        <v>0</v>
      </c>
      <c r="T394" s="4">
        <v>0</v>
      </c>
      <c r="U394" s="4">
        <f t="shared" si="63"/>
        <v>0</v>
      </c>
      <c r="V394" s="4">
        <f t="shared" si="64"/>
        <v>0</v>
      </c>
      <c r="W394" s="4">
        <f t="shared" si="65"/>
        <v>0</v>
      </c>
      <c r="X394" s="4">
        <f t="shared" si="66"/>
        <v>0</v>
      </c>
      <c r="Y394" s="4">
        <f t="shared" si="67"/>
        <v>-2786993.2199999997</v>
      </c>
      <c r="Z394" s="4">
        <f t="shared" si="68"/>
        <v>-2786993.2199999997</v>
      </c>
      <c r="AA394" s="4">
        <f t="shared" si="69"/>
        <v>-156226.7799999998</v>
      </c>
    </row>
    <row r="395" spans="1:27" x14ac:dyDescent="0.25">
      <c r="A395" t="s">
        <v>191</v>
      </c>
      <c r="B395" t="s">
        <v>210</v>
      </c>
      <c r="C395">
        <v>41016</v>
      </c>
      <c r="D395" t="s">
        <v>625</v>
      </c>
      <c r="E395" t="str">
        <f>VLOOKUP(C395,'Natural Accounts'!$A$3:$D$250,2,FALSE)</f>
        <v xml:space="preserve">NCAA/Conference Distributions Revenue </v>
      </c>
      <c r="F395" t="str">
        <f t="shared" si="60"/>
        <v xml:space="preserve">41016 NCAA/Conference Distributions Revenue </v>
      </c>
      <c r="G395" t="s">
        <v>0</v>
      </c>
      <c r="H395" t="s">
        <v>40</v>
      </c>
      <c r="I395" s="4">
        <v>-405362</v>
      </c>
      <c r="J395" s="4">
        <v>0</v>
      </c>
      <c r="K395" s="4">
        <v>-53414</v>
      </c>
      <c r="L395" s="4">
        <v>-1068536.54</v>
      </c>
      <c r="M395" s="4">
        <f t="shared" si="61"/>
        <v>-1527312.54</v>
      </c>
      <c r="N395" s="4">
        <v>-408922</v>
      </c>
      <c r="O395" s="4">
        <v>-324954</v>
      </c>
      <c r="P395" s="4">
        <v>-35169</v>
      </c>
      <c r="Q395" s="4">
        <v>-1058312</v>
      </c>
      <c r="R395" s="4">
        <f t="shared" si="62"/>
        <v>-1827357</v>
      </c>
      <c r="S395" s="4">
        <v>-397558</v>
      </c>
      <c r="T395" s="4">
        <v>0</v>
      </c>
      <c r="U395" s="4">
        <f t="shared" si="63"/>
        <v>-403947.33333333331</v>
      </c>
      <c r="V395" s="4">
        <f t="shared" si="64"/>
        <v>-403947.33333333331</v>
      </c>
      <c r="W395" s="4">
        <f t="shared" si="65"/>
        <v>-162477</v>
      </c>
      <c r="X395" s="4">
        <f t="shared" si="66"/>
        <v>-44291.5</v>
      </c>
      <c r="Y395" s="4">
        <f t="shared" si="67"/>
        <v>-1063424.27</v>
      </c>
      <c r="Z395" s="4">
        <f t="shared" si="68"/>
        <v>-1674140.1033333333</v>
      </c>
      <c r="AA395" s="4">
        <f t="shared" si="69"/>
        <v>153216.89666666673</v>
      </c>
    </row>
    <row r="396" spans="1:27" x14ac:dyDescent="0.25">
      <c r="A396" t="s">
        <v>191</v>
      </c>
      <c r="B396" t="s">
        <v>210</v>
      </c>
      <c r="C396">
        <v>41017</v>
      </c>
      <c r="D396" t="s">
        <v>625</v>
      </c>
      <c r="E396" t="str">
        <f>VLOOKUP(C396,'Natural Accounts'!$A$3:$D$250,2,FALSE)</f>
        <v xml:space="preserve">Housing Revenue </v>
      </c>
      <c r="F396" t="str">
        <f t="shared" si="60"/>
        <v xml:space="preserve">41017 Housing Revenue </v>
      </c>
      <c r="G396" t="s">
        <v>0</v>
      </c>
      <c r="H396" t="s">
        <v>74</v>
      </c>
      <c r="I396" s="4">
        <v>-922</v>
      </c>
      <c r="J396" s="4">
        <v>-922</v>
      </c>
      <c r="K396" s="4">
        <v>0</v>
      </c>
      <c r="L396" s="4">
        <v>0</v>
      </c>
      <c r="M396" s="4">
        <f t="shared" si="61"/>
        <v>-1844</v>
      </c>
      <c r="N396" s="4">
        <v>0</v>
      </c>
      <c r="O396" s="4">
        <v>0</v>
      </c>
      <c r="P396" s="4">
        <v>0</v>
      </c>
      <c r="Q396" s="4">
        <v>0</v>
      </c>
      <c r="R396" s="4">
        <f t="shared" si="62"/>
        <v>0</v>
      </c>
      <c r="S396" s="4">
        <v>0</v>
      </c>
      <c r="T396" s="4">
        <v>0</v>
      </c>
      <c r="U396" s="4">
        <f t="shared" si="63"/>
        <v>-307.33333333333331</v>
      </c>
      <c r="V396" s="4">
        <f t="shared" si="64"/>
        <v>-307.33333333333331</v>
      </c>
      <c r="W396" s="4">
        <f t="shared" si="65"/>
        <v>-461</v>
      </c>
      <c r="X396" s="4">
        <f t="shared" si="66"/>
        <v>0</v>
      </c>
      <c r="Y396" s="4">
        <f t="shared" si="67"/>
        <v>0</v>
      </c>
      <c r="Z396" s="4">
        <f t="shared" si="68"/>
        <v>-768.33333333333326</v>
      </c>
      <c r="AA396" s="4">
        <f t="shared" si="69"/>
        <v>-768.33333333333326</v>
      </c>
    </row>
    <row r="397" spans="1:27" x14ac:dyDescent="0.25">
      <c r="A397" t="s">
        <v>191</v>
      </c>
      <c r="B397" t="s">
        <v>210</v>
      </c>
      <c r="C397">
        <v>41017</v>
      </c>
      <c r="D397" t="s">
        <v>625</v>
      </c>
      <c r="E397" t="str">
        <f>VLOOKUP(C397,'Natural Accounts'!$A$3:$D$250,2,FALSE)</f>
        <v xml:space="preserve">Housing Revenue </v>
      </c>
      <c r="F397" t="str">
        <f t="shared" si="60"/>
        <v xml:space="preserve">41017 Housing Revenue </v>
      </c>
      <c r="G397" t="s">
        <v>0</v>
      </c>
      <c r="H397" t="s">
        <v>124</v>
      </c>
      <c r="I397" s="4">
        <v>-6500.13</v>
      </c>
      <c r="J397" s="4">
        <v>0</v>
      </c>
      <c r="K397" s="4">
        <v>0</v>
      </c>
      <c r="L397" s="4">
        <v>6500.13</v>
      </c>
      <c r="M397" s="4">
        <f t="shared" si="61"/>
        <v>0</v>
      </c>
      <c r="N397" s="4">
        <v>0</v>
      </c>
      <c r="O397" s="4">
        <v>0</v>
      </c>
      <c r="P397" s="4">
        <v>0</v>
      </c>
      <c r="Q397" s="4">
        <v>0</v>
      </c>
      <c r="R397" s="4">
        <f t="shared" si="62"/>
        <v>0</v>
      </c>
      <c r="S397" s="4">
        <v>0</v>
      </c>
      <c r="T397" s="4">
        <v>0</v>
      </c>
      <c r="U397" s="4">
        <f t="shared" si="63"/>
        <v>-2166.71</v>
      </c>
      <c r="V397" s="4">
        <f t="shared" si="64"/>
        <v>-2166.71</v>
      </c>
      <c r="W397" s="4">
        <f t="shared" si="65"/>
        <v>0</v>
      </c>
      <c r="X397" s="4">
        <f t="shared" si="66"/>
        <v>0</v>
      </c>
      <c r="Y397" s="4">
        <f t="shared" si="67"/>
        <v>3250.0650000000001</v>
      </c>
      <c r="Z397" s="4">
        <f t="shared" si="68"/>
        <v>0</v>
      </c>
      <c r="AA397" s="4">
        <f t="shared" si="69"/>
        <v>0</v>
      </c>
    </row>
    <row r="398" spans="1:27" x14ac:dyDescent="0.25">
      <c r="A398" t="s">
        <v>191</v>
      </c>
      <c r="B398" t="s">
        <v>210</v>
      </c>
      <c r="C398">
        <v>41017</v>
      </c>
      <c r="D398" t="s">
        <v>625</v>
      </c>
      <c r="E398" t="str">
        <f>VLOOKUP(C398,'Natural Accounts'!$A$3:$D$250,2,FALSE)</f>
        <v xml:space="preserve">Housing Revenue </v>
      </c>
      <c r="F398" t="str">
        <f t="shared" si="60"/>
        <v xml:space="preserve">41017 Housing Revenue </v>
      </c>
      <c r="G398" t="s">
        <v>0</v>
      </c>
      <c r="H398" t="s">
        <v>123</v>
      </c>
      <c r="I398" s="4">
        <v>-4550585.91</v>
      </c>
      <c r="J398" s="4">
        <v>-706594.15</v>
      </c>
      <c r="K398" s="4">
        <v>-4378257.4200000009</v>
      </c>
      <c r="L398" s="4">
        <v>-977486.86</v>
      </c>
      <c r="M398" s="4">
        <f t="shared" si="61"/>
        <v>-10612924.34</v>
      </c>
      <c r="N398" s="4">
        <v>-4946878.53</v>
      </c>
      <c r="O398" s="4">
        <v>-405864.11000000004</v>
      </c>
      <c r="P398" s="4">
        <v>-4551098.4000000004</v>
      </c>
      <c r="Q398" s="4">
        <v>-1092047.0900000001</v>
      </c>
      <c r="R398" s="4">
        <f t="shared" si="62"/>
        <v>-10995888.130000001</v>
      </c>
      <c r="S398" s="4">
        <v>-4870239.67</v>
      </c>
      <c r="T398" s="4">
        <v>-222994.37999999995</v>
      </c>
      <c r="U398" s="4">
        <f t="shared" si="63"/>
        <v>-4789234.7033333341</v>
      </c>
      <c r="V398" s="4">
        <f t="shared" si="64"/>
        <v>-4789234.7033333341</v>
      </c>
      <c r="W398" s="4">
        <f t="shared" si="65"/>
        <v>-556229.13</v>
      </c>
      <c r="X398" s="4">
        <f t="shared" si="66"/>
        <v>-4464677.91</v>
      </c>
      <c r="Y398" s="4">
        <f t="shared" si="67"/>
        <v>-1034766.9750000001</v>
      </c>
      <c r="Z398" s="4">
        <f t="shared" si="68"/>
        <v>-10844908.718333334</v>
      </c>
      <c r="AA398" s="4">
        <f t="shared" si="69"/>
        <v>150979.41166666709</v>
      </c>
    </row>
    <row r="399" spans="1:27" x14ac:dyDescent="0.25">
      <c r="A399" t="s">
        <v>191</v>
      </c>
      <c r="B399" t="s">
        <v>210</v>
      </c>
      <c r="C399">
        <v>41019</v>
      </c>
      <c r="D399" t="s">
        <v>625</v>
      </c>
      <c r="E399" t="str">
        <f>VLOOKUP(C399,'Natural Accounts'!$A$3:$D$250,2,FALSE)</f>
        <v xml:space="preserve">Food Service Meal Plan </v>
      </c>
      <c r="F399" t="str">
        <f t="shared" si="60"/>
        <v xml:space="preserve">41019 Food Service Meal Plan </v>
      </c>
      <c r="G399" t="s">
        <v>0</v>
      </c>
      <c r="H399" t="s">
        <v>124</v>
      </c>
      <c r="I399" s="4">
        <v>-4472410.7499999991</v>
      </c>
      <c r="J399" s="4">
        <v>36314.579999999994</v>
      </c>
      <c r="K399" s="4">
        <v>-3881715.85</v>
      </c>
      <c r="L399" s="4">
        <v>269795.31</v>
      </c>
      <c r="M399" s="4">
        <f t="shared" si="61"/>
        <v>-8048016.71</v>
      </c>
      <c r="N399" s="4">
        <v>-4801673.9399999995</v>
      </c>
      <c r="O399" s="4">
        <v>55760.109999999993</v>
      </c>
      <c r="P399" s="4">
        <v>-4029881.6499999994</v>
      </c>
      <c r="Q399" s="4">
        <v>-111238.43999999999</v>
      </c>
      <c r="R399" s="4">
        <f t="shared" si="62"/>
        <v>-8887033.9199999981</v>
      </c>
      <c r="S399" s="4">
        <v>-4802310.2200000007</v>
      </c>
      <c r="T399" s="4">
        <v>71503.050000000017</v>
      </c>
      <c r="U399" s="4">
        <f t="shared" si="63"/>
        <v>-4692131.6366666658</v>
      </c>
      <c r="V399" s="4">
        <f t="shared" si="64"/>
        <v>-4692131.6366666658</v>
      </c>
      <c r="W399" s="4">
        <f t="shared" si="65"/>
        <v>46037.344999999994</v>
      </c>
      <c r="X399" s="4">
        <f t="shared" si="66"/>
        <v>-3955798.75</v>
      </c>
      <c r="Y399" s="4">
        <f t="shared" si="67"/>
        <v>79278.434999999998</v>
      </c>
      <c r="Z399" s="4">
        <f t="shared" si="68"/>
        <v>-8522614.6066666655</v>
      </c>
      <c r="AA399" s="4">
        <f t="shared" si="69"/>
        <v>364419.31333333254</v>
      </c>
    </row>
    <row r="400" spans="1:27" x14ac:dyDescent="0.25">
      <c r="A400" t="s">
        <v>191</v>
      </c>
      <c r="B400" t="s">
        <v>210</v>
      </c>
      <c r="C400">
        <v>41019</v>
      </c>
      <c r="D400" t="s">
        <v>625</v>
      </c>
      <c r="E400" t="str">
        <f>VLOOKUP(C400,'Natural Accounts'!$A$3:$D$250,2,FALSE)</f>
        <v xml:space="preserve">Food Service Meal Plan </v>
      </c>
      <c r="F400" t="str">
        <f t="shared" si="60"/>
        <v xml:space="preserve">41019 Food Service Meal Plan </v>
      </c>
      <c r="G400" t="s">
        <v>0</v>
      </c>
      <c r="H400" t="s">
        <v>125</v>
      </c>
      <c r="I400" s="4">
        <v>0</v>
      </c>
      <c r="J400" s="4">
        <v>0</v>
      </c>
      <c r="K400" s="4">
        <v>0</v>
      </c>
      <c r="L400" s="4">
        <v>0</v>
      </c>
      <c r="M400" s="4">
        <f t="shared" si="61"/>
        <v>0</v>
      </c>
      <c r="N400" s="4">
        <v>-512208.33000000007</v>
      </c>
      <c r="O400" s="4">
        <v>2338.7199999999998</v>
      </c>
      <c r="P400" s="4">
        <v>-538935.86</v>
      </c>
      <c r="Q400" s="4">
        <v>547.89</v>
      </c>
      <c r="R400" s="4">
        <f t="shared" si="62"/>
        <v>-1048257.5800000002</v>
      </c>
      <c r="S400" s="4">
        <v>-677344.05</v>
      </c>
      <c r="T400" s="4">
        <v>-655.80000000000098</v>
      </c>
      <c r="U400" s="4">
        <f t="shared" si="63"/>
        <v>-396517.46</v>
      </c>
      <c r="V400" s="4">
        <f t="shared" si="64"/>
        <v>-396517.46</v>
      </c>
      <c r="W400" s="4">
        <f t="shared" si="65"/>
        <v>1169.3599999999999</v>
      </c>
      <c r="X400" s="4">
        <f t="shared" si="66"/>
        <v>-269467.93</v>
      </c>
      <c r="Y400" s="4">
        <f t="shared" si="67"/>
        <v>273.94499999999999</v>
      </c>
      <c r="Z400" s="4">
        <f t="shared" si="68"/>
        <v>-664542.08500000008</v>
      </c>
      <c r="AA400" s="4">
        <f t="shared" si="69"/>
        <v>383715.49500000011</v>
      </c>
    </row>
    <row r="401" spans="1:27" x14ac:dyDescent="0.25">
      <c r="A401" t="s">
        <v>191</v>
      </c>
      <c r="B401" t="s">
        <v>210</v>
      </c>
      <c r="C401">
        <v>41020</v>
      </c>
      <c r="D401" t="s">
        <v>625</v>
      </c>
      <c r="E401" t="str">
        <f>VLOOKUP(C401,'Natural Accounts'!$A$3:$D$250,2,FALSE)</f>
        <v xml:space="preserve">Food Service Sales Catering Concessions </v>
      </c>
      <c r="F401" t="str">
        <f t="shared" si="60"/>
        <v xml:space="preserve">41020 Food Service Sales Catering Concessions </v>
      </c>
      <c r="G401" t="s">
        <v>0</v>
      </c>
      <c r="H401" t="s">
        <v>1</v>
      </c>
      <c r="I401" s="4">
        <v>0</v>
      </c>
      <c r="J401" s="4">
        <v>0</v>
      </c>
      <c r="K401" s="4">
        <v>-7241.34</v>
      </c>
      <c r="L401" s="4">
        <v>7241.34</v>
      </c>
      <c r="M401" s="4">
        <f t="shared" si="61"/>
        <v>0</v>
      </c>
      <c r="N401" s="4">
        <v>0</v>
      </c>
      <c r="O401" s="4">
        <v>0</v>
      </c>
      <c r="P401" s="4">
        <v>0</v>
      </c>
      <c r="Q401" s="4">
        <v>0</v>
      </c>
      <c r="R401" s="4">
        <f t="shared" si="62"/>
        <v>0</v>
      </c>
      <c r="S401" s="4">
        <v>0</v>
      </c>
      <c r="T401" s="4">
        <v>0</v>
      </c>
      <c r="U401" s="4">
        <f t="shared" si="63"/>
        <v>0</v>
      </c>
      <c r="V401" s="4">
        <f t="shared" si="64"/>
        <v>0</v>
      </c>
      <c r="W401" s="4">
        <f t="shared" si="65"/>
        <v>0</v>
      </c>
      <c r="X401" s="4">
        <f t="shared" si="66"/>
        <v>-3620.67</v>
      </c>
      <c r="Y401" s="4">
        <f t="shared" si="67"/>
        <v>3620.67</v>
      </c>
      <c r="Z401" s="4">
        <f t="shared" si="68"/>
        <v>0</v>
      </c>
      <c r="AA401" s="4">
        <f t="shared" si="69"/>
        <v>0</v>
      </c>
    </row>
    <row r="402" spans="1:27" x14ac:dyDescent="0.25">
      <c r="A402" t="s">
        <v>191</v>
      </c>
      <c r="B402" t="s">
        <v>210</v>
      </c>
      <c r="C402">
        <v>41020</v>
      </c>
      <c r="D402" t="s">
        <v>625</v>
      </c>
      <c r="E402" t="str">
        <f>VLOOKUP(C402,'Natural Accounts'!$A$3:$D$250,2,FALSE)</f>
        <v xml:space="preserve">Food Service Sales Catering Concessions </v>
      </c>
      <c r="F402" t="str">
        <f t="shared" si="60"/>
        <v xml:space="preserve">41020 Food Service Sales Catering Concessions </v>
      </c>
      <c r="G402" t="s">
        <v>0</v>
      </c>
      <c r="H402" t="s">
        <v>105</v>
      </c>
      <c r="I402" s="4">
        <v>-29523.72</v>
      </c>
      <c r="J402" s="4">
        <v>-668.02</v>
      </c>
      <c r="K402" s="4">
        <v>0</v>
      </c>
      <c r="L402" s="4">
        <v>-19553.18</v>
      </c>
      <c r="M402" s="4">
        <f t="shared" si="61"/>
        <v>-49744.92</v>
      </c>
      <c r="N402" s="4">
        <v>-30310.539999999997</v>
      </c>
      <c r="O402" s="4">
        <v>-4522.6499999999996</v>
      </c>
      <c r="P402" s="4">
        <v>0</v>
      </c>
      <c r="Q402" s="4">
        <v>-15609.58</v>
      </c>
      <c r="R402" s="4">
        <f t="shared" si="62"/>
        <v>-50442.77</v>
      </c>
      <c r="S402" s="4">
        <v>-36156.53</v>
      </c>
      <c r="T402" s="4">
        <v>-3155.86</v>
      </c>
      <c r="U402" s="4">
        <f t="shared" si="63"/>
        <v>-31996.929999999997</v>
      </c>
      <c r="V402" s="4">
        <f t="shared" si="64"/>
        <v>-31996.929999999997</v>
      </c>
      <c r="W402" s="4">
        <f t="shared" si="65"/>
        <v>-2595.335</v>
      </c>
      <c r="X402" s="4">
        <f t="shared" si="66"/>
        <v>0</v>
      </c>
      <c r="Y402" s="4">
        <f t="shared" si="67"/>
        <v>-17581.38</v>
      </c>
      <c r="Z402" s="4">
        <f t="shared" si="68"/>
        <v>-52173.645000000004</v>
      </c>
      <c r="AA402" s="4">
        <f t="shared" si="69"/>
        <v>-1730.8750000000073</v>
      </c>
    </row>
    <row r="403" spans="1:27" x14ac:dyDescent="0.25">
      <c r="A403" t="s">
        <v>191</v>
      </c>
      <c r="B403" t="s">
        <v>210</v>
      </c>
      <c r="C403">
        <v>41020</v>
      </c>
      <c r="D403" t="s">
        <v>625</v>
      </c>
      <c r="E403" t="str">
        <f>VLOOKUP(C403,'Natural Accounts'!$A$3:$D$250,2,FALSE)</f>
        <v xml:space="preserve">Food Service Sales Catering Concessions </v>
      </c>
      <c r="F403" t="str">
        <f t="shared" si="60"/>
        <v xml:space="preserve">41020 Food Service Sales Catering Concessions </v>
      </c>
      <c r="G403" t="s">
        <v>0</v>
      </c>
      <c r="H403" t="s">
        <v>115</v>
      </c>
      <c r="I403" s="4">
        <v>-53526.79</v>
      </c>
      <c r="J403" s="4">
        <v>-144519.01</v>
      </c>
      <c r="K403" s="4">
        <v>-202418.06</v>
      </c>
      <c r="L403" s="4">
        <v>-241710.11000000002</v>
      </c>
      <c r="M403" s="4">
        <f t="shared" si="61"/>
        <v>-642173.97</v>
      </c>
      <c r="N403" s="4">
        <v>-94390.95</v>
      </c>
      <c r="O403" s="4">
        <v>-210885.6</v>
      </c>
      <c r="P403" s="4">
        <v>-205302.87</v>
      </c>
      <c r="Q403" s="4">
        <v>-164977.44</v>
      </c>
      <c r="R403" s="4">
        <f t="shared" si="62"/>
        <v>-675556.86</v>
      </c>
      <c r="S403" s="4">
        <v>-125663.46</v>
      </c>
      <c r="T403" s="4">
        <v>-51169.16</v>
      </c>
      <c r="U403" s="4">
        <f t="shared" si="63"/>
        <v>-91193.733333333337</v>
      </c>
      <c r="V403" s="4">
        <f t="shared" si="64"/>
        <v>-91193.733333333337</v>
      </c>
      <c r="W403" s="4">
        <f t="shared" si="65"/>
        <v>-177702.30499999999</v>
      </c>
      <c r="X403" s="4">
        <f t="shared" si="66"/>
        <v>-203860.465</v>
      </c>
      <c r="Y403" s="4">
        <f t="shared" si="67"/>
        <v>-203343.77500000002</v>
      </c>
      <c r="Z403" s="4">
        <f t="shared" si="68"/>
        <v>-676100.27833333332</v>
      </c>
      <c r="AA403" s="4">
        <f t="shared" si="69"/>
        <v>-543.41833333333489</v>
      </c>
    </row>
    <row r="404" spans="1:27" x14ac:dyDescent="0.25">
      <c r="A404" t="s">
        <v>191</v>
      </c>
      <c r="B404" t="s">
        <v>210</v>
      </c>
      <c r="C404">
        <v>41020</v>
      </c>
      <c r="D404" t="s">
        <v>625</v>
      </c>
      <c r="E404" t="str">
        <f>VLOOKUP(C404,'Natural Accounts'!$A$3:$D$250,2,FALSE)</f>
        <v xml:space="preserve">Food Service Sales Catering Concessions </v>
      </c>
      <c r="F404" t="str">
        <f t="shared" si="60"/>
        <v xml:space="preserve">41020 Food Service Sales Catering Concessions </v>
      </c>
      <c r="G404" t="s">
        <v>0</v>
      </c>
      <c r="H404" t="s">
        <v>83</v>
      </c>
      <c r="I404" s="4">
        <v>0</v>
      </c>
      <c r="J404" s="4">
        <v>0</v>
      </c>
      <c r="K404" s="4">
        <v>0</v>
      </c>
      <c r="L404" s="4">
        <v>0</v>
      </c>
      <c r="M404" s="4">
        <f t="shared" si="61"/>
        <v>0</v>
      </c>
      <c r="N404" s="4">
        <v>0</v>
      </c>
      <c r="O404" s="4">
        <v>-1291.25</v>
      </c>
      <c r="P404" s="4">
        <v>1291.25</v>
      </c>
      <c r="Q404" s="4">
        <v>0</v>
      </c>
      <c r="R404" s="4">
        <f t="shared" si="62"/>
        <v>0</v>
      </c>
      <c r="S404" s="4">
        <v>0</v>
      </c>
      <c r="T404" s="4">
        <v>0</v>
      </c>
      <c r="U404" s="4">
        <f t="shared" si="63"/>
        <v>0</v>
      </c>
      <c r="V404" s="4">
        <f t="shared" si="64"/>
        <v>0</v>
      </c>
      <c r="W404" s="4">
        <f t="shared" si="65"/>
        <v>-645.625</v>
      </c>
      <c r="X404" s="4">
        <f t="shared" si="66"/>
        <v>645.625</v>
      </c>
      <c r="Y404" s="4">
        <f t="shared" si="67"/>
        <v>0</v>
      </c>
      <c r="Z404" s="4">
        <f t="shared" si="68"/>
        <v>0</v>
      </c>
      <c r="AA404" s="4">
        <f t="shared" si="69"/>
        <v>0</v>
      </c>
    </row>
    <row r="405" spans="1:27" x14ac:dyDescent="0.25">
      <c r="A405" t="s">
        <v>191</v>
      </c>
      <c r="B405" t="s">
        <v>210</v>
      </c>
      <c r="C405">
        <v>41020</v>
      </c>
      <c r="D405" t="s">
        <v>625</v>
      </c>
      <c r="E405" t="str">
        <f>VLOOKUP(C405,'Natural Accounts'!$A$3:$D$250,2,FALSE)</f>
        <v xml:space="preserve">Food Service Sales Catering Concessions </v>
      </c>
      <c r="F405" t="str">
        <f t="shared" si="60"/>
        <v xml:space="preserve">41020 Food Service Sales Catering Concessions </v>
      </c>
      <c r="G405" t="s">
        <v>0</v>
      </c>
      <c r="H405" t="s">
        <v>124</v>
      </c>
      <c r="I405" s="4">
        <v>-289942.48</v>
      </c>
      <c r="J405" s="4">
        <v>-1158695.75</v>
      </c>
      <c r="K405" s="4">
        <v>-869787.07000000007</v>
      </c>
      <c r="L405" s="4">
        <v>-980264.99999999988</v>
      </c>
      <c r="M405" s="4">
        <f t="shared" si="61"/>
        <v>-3298690.3</v>
      </c>
      <c r="N405" s="4">
        <v>-673666.55999999994</v>
      </c>
      <c r="O405" s="4">
        <v>-1107984.1800000002</v>
      </c>
      <c r="P405" s="4">
        <v>-706122.47</v>
      </c>
      <c r="Q405" s="4">
        <v>-914475.85</v>
      </c>
      <c r="R405" s="4">
        <f t="shared" si="62"/>
        <v>-3402249.06</v>
      </c>
      <c r="S405" s="4">
        <v>-722244.52</v>
      </c>
      <c r="T405" s="4">
        <v>-417669.27999999997</v>
      </c>
      <c r="U405" s="4">
        <f t="shared" si="63"/>
        <v>-561951.18666666665</v>
      </c>
      <c r="V405" s="4">
        <f t="shared" si="64"/>
        <v>-561951.18666666665</v>
      </c>
      <c r="W405" s="4">
        <f t="shared" si="65"/>
        <v>-1133339.9650000001</v>
      </c>
      <c r="X405" s="4">
        <f t="shared" si="66"/>
        <v>-787954.77</v>
      </c>
      <c r="Y405" s="4">
        <f t="shared" si="67"/>
        <v>-947370.42499999993</v>
      </c>
      <c r="Z405" s="4">
        <f t="shared" si="68"/>
        <v>-3430616.3466666667</v>
      </c>
      <c r="AA405" s="4">
        <f t="shared" si="69"/>
        <v>-28367.286666666623</v>
      </c>
    </row>
    <row r="406" spans="1:27" x14ac:dyDescent="0.25">
      <c r="A406" t="s">
        <v>191</v>
      </c>
      <c r="B406" t="s">
        <v>210</v>
      </c>
      <c r="C406">
        <v>41020</v>
      </c>
      <c r="D406" t="s">
        <v>625</v>
      </c>
      <c r="E406" t="str">
        <f>VLOOKUP(C406,'Natural Accounts'!$A$3:$D$250,2,FALSE)</f>
        <v xml:space="preserve">Food Service Sales Catering Concessions </v>
      </c>
      <c r="F406" t="str">
        <f t="shared" si="60"/>
        <v xml:space="preserve">41020 Food Service Sales Catering Concessions </v>
      </c>
      <c r="G406" t="s">
        <v>0</v>
      </c>
      <c r="H406" t="s">
        <v>84</v>
      </c>
      <c r="I406" s="4">
        <v>0</v>
      </c>
      <c r="J406" s="4">
        <v>0</v>
      </c>
      <c r="K406" s="4">
        <v>0</v>
      </c>
      <c r="L406" s="4">
        <v>0</v>
      </c>
      <c r="M406" s="4">
        <f t="shared" si="61"/>
        <v>0</v>
      </c>
      <c r="N406" s="4">
        <v>0</v>
      </c>
      <c r="O406" s="4">
        <v>0</v>
      </c>
      <c r="P406" s="4">
        <v>20</v>
      </c>
      <c r="Q406" s="4">
        <v>20</v>
      </c>
      <c r="R406" s="4">
        <f t="shared" si="62"/>
        <v>40</v>
      </c>
      <c r="S406" s="4">
        <v>0</v>
      </c>
      <c r="T406" s="4">
        <v>0</v>
      </c>
      <c r="U406" s="4">
        <f t="shared" si="63"/>
        <v>0</v>
      </c>
      <c r="V406" s="4">
        <f t="shared" si="64"/>
        <v>0</v>
      </c>
      <c r="W406" s="4">
        <f t="shared" si="65"/>
        <v>0</v>
      </c>
      <c r="X406" s="4">
        <f t="shared" si="66"/>
        <v>10</v>
      </c>
      <c r="Y406" s="4">
        <f t="shared" si="67"/>
        <v>10</v>
      </c>
      <c r="Z406" s="4">
        <f t="shared" si="68"/>
        <v>40</v>
      </c>
      <c r="AA406" s="4">
        <f t="shared" si="69"/>
        <v>0</v>
      </c>
    </row>
    <row r="407" spans="1:27" x14ac:dyDescent="0.25">
      <c r="A407" t="s">
        <v>191</v>
      </c>
      <c r="B407" t="s">
        <v>210</v>
      </c>
      <c r="C407">
        <v>41020</v>
      </c>
      <c r="D407" t="s">
        <v>625</v>
      </c>
      <c r="E407" t="str">
        <f>VLOOKUP(C407,'Natural Accounts'!$A$3:$D$250,2,FALSE)</f>
        <v xml:space="preserve">Food Service Sales Catering Concessions </v>
      </c>
      <c r="F407" t="str">
        <f t="shared" si="60"/>
        <v xml:space="preserve">41020 Food Service Sales Catering Concessions </v>
      </c>
      <c r="G407" t="s">
        <v>0</v>
      </c>
      <c r="H407" t="s">
        <v>123</v>
      </c>
      <c r="I407" s="4">
        <v>0</v>
      </c>
      <c r="J407" s="4">
        <v>0</v>
      </c>
      <c r="K407" s="4">
        <v>0</v>
      </c>
      <c r="L407" s="4">
        <v>0</v>
      </c>
      <c r="M407" s="4">
        <f t="shared" si="61"/>
        <v>0</v>
      </c>
      <c r="N407" s="4">
        <v>0</v>
      </c>
      <c r="O407" s="4">
        <v>-20</v>
      </c>
      <c r="P407" s="4">
        <v>0</v>
      </c>
      <c r="Q407" s="4">
        <v>-16463.82</v>
      </c>
      <c r="R407" s="4">
        <f t="shared" si="62"/>
        <v>-16483.82</v>
      </c>
      <c r="S407" s="4">
        <v>0</v>
      </c>
      <c r="T407" s="4">
        <v>0</v>
      </c>
      <c r="U407" s="4">
        <f t="shared" si="63"/>
        <v>0</v>
      </c>
      <c r="V407" s="4">
        <f t="shared" si="64"/>
        <v>0</v>
      </c>
      <c r="W407" s="4">
        <f t="shared" si="65"/>
        <v>-10</v>
      </c>
      <c r="X407" s="4">
        <f t="shared" si="66"/>
        <v>0</v>
      </c>
      <c r="Y407" s="4">
        <f t="shared" si="67"/>
        <v>-8231.91</v>
      </c>
      <c r="Z407" s="4">
        <f t="shared" si="68"/>
        <v>-8241.91</v>
      </c>
      <c r="AA407" s="4">
        <f t="shared" si="69"/>
        <v>8241.91</v>
      </c>
    </row>
    <row r="408" spans="1:27" x14ac:dyDescent="0.25">
      <c r="A408" t="s">
        <v>191</v>
      </c>
      <c r="B408" t="s">
        <v>210</v>
      </c>
      <c r="C408">
        <v>41020</v>
      </c>
      <c r="D408" t="s">
        <v>625</v>
      </c>
      <c r="E408" t="str">
        <f>VLOOKUP(C408,'Natural Accounts'!$A$3:$D$250,2,FALSE)</f>
        <v xml:space="preserve">Food Service Sales Catering Concessions </v>
      </c>
      <c r="F408" t="str">
        <f t="shared" si="60"/>
        <v xml:space="preserve">41020 Food Service Sales Catering Concessions </v>
      </c>
      <c r="G408" t="s">
        <v>0</v>
      </c>
      <c r="H408" t="s">
        <v>119</v>
      </c>
      <c r="I408" s="4">
        <v>-65083.31</v>
      </c>
      <c r="J408" s="4">
        <v>-381910.04000000004</v>
      </c>
      <c r="K408" s="4">
        <v>-106047.68000000001</v>
      </c>
      <c r="L408" s="4">
        <v>-69996.3</v>
      </c>
      <c r="M408" s="4">
        <f t="shared" si="61"/>
        <v>-623037.33000000007</v>
      </c>
      <c r="N408" s="4">
        <v>-4847.8500000000004</v>
      </c>
      <c r="O408" s="4">
        <v>-344496.79999999993</v>
      </c>
      <c r="P408" s="4">
        <v>-110501.67</v>
      </c>
      <c r="Q408" s="4">
        <v>-114592.93</v>
      </c>
      <c r="R408" s="4">
        <f t="shared" si="62"/>
        <v>-574439.24999999988</v>
      </c>
      <c r="S408" s="4">
        <v>-58400.75</v>
      </c>
      <c r="T408" s="4">
        <v>0</v>
      </c>
      <c r="U408" s="4">
        <f t="shared" si="63"/>
        <v>-42777.303333333337</v>
      </c>
      <c r="V408" s="4">
        <f t="shared" si="64"/>
        <v>-42777.303333333337</v>
      </c>
      <c r="W408" s="4">
        <f t="shared" si="65"/>
        <v>-363203.42</v>
      </c>
      <c r="X408" s="4">
        <f t="shared" si="66"/>
        <v>-108274.675</v>
      </c>
      <c r="Y408" s="4">
        <f t="shared" si="67"/>
        <v>-92294.614999999991</v>
      </c>
      <c r="Z408" s="4">
        <f t="shared" si="68"/>
        <v>-606550.01333333331</v>
      </c>
      <c r="AA408" s="4">
        <f t="shared" si="69"/>
        <v>-32110.763333333423</v>
      </c>
    </row>
    <row r="409" spans="1:27" x14ac:dyDescent="0.25">
      <c r="A409" t="s">
        <v>191</v>
      </c>
      <c r="B409" t="s">
        <v>210</v>
      </c>
      <c r="C409">
        <v>41020</v>
      </c>
      <c r="D409" t="s">
        <v>625</v>
      </c>
      <c r="E409" t="str">
        <f>VLOOKUP(C409,'Natural Accounts'!$A$3:$D$250,2,FALSE)</f>
        <v xml:space="preserve">Food Service Sales Catering Concessions </v>
      </c>
      <c r="F409" t="str">
        <f t="shared" si="60"/>
        <v xml:space="preserve">41020 Food Service Sales Catering Concessions </v>
      </c>
      <c r="G409" t="s">
        <v>0</v>
      </c>
      <c r="H409" t="s">
        <v>125</v>
      </c>
      <c r="I409" s="4">
        <v>0</v>
      </c>
      <c r="J409" s="4">
        <v>0</v>
      </c>
      <c r="K409" s="4">
        <v>0</v>
      </c>
      <c r="L409" s="4">
        <v>0</v>
      </c>
      <c r="M409" s="4">
        <f t="shared" si="61"/>
        <v>0</v>
      </c>
      <c r="N409" s="4">
        <v>-462.27</v>
      </c>
      <c r="O409" s="4">
        <v>-3169.65</v>
      </c>
      <c r="P409" s="4">
        <v>-937.54</v>
      </c>
      <c r="Q409" s="4">
        <v>-987.77</v>
      </c>
      <c r="R409" s="4">
        <f t="shared" si="62"/>
        <v>-5557.23</v>
      </c>
      <c r="S409" s="4">
        <v>-1896.03</v>
      </c>
      <c r="T409" s="4">
        <v>-30.28</v>
      </c>
      <c r="U409" s="4">
        <f t="shared" si="63"/>
        <v>-786.1</v>
      </c>
      <c r="V409" s="4">
        <f t="shared" si="64"/>
        <v>-786.1</v>
      </c>
      <c r="W409" s="4">
        <f t="shared" si="65"/>
        <v>-1584.825</v>
      </c>
      <c r="X409" s="4">
        <f t="shared" si="66"/>
        <v>-468.77</v>
      </c>
      <c r="Y409" s="4">
        <f t="shared" si="67"/>
        <v>-493.88499999999999</v>
      </c>
      <c r="Z409" s="4">
        <f t="shared" si="68"/>
        <v>-3333.58</v>
      </c>
      <c r="AA409" s="4">
        <f t="shared" si="69"/>
        <v>2223.6499999999996</v>
      </c>
    </row>
    <row r="410" spans="1:27" x14ac:dyDescent="0.25">
      <c r="A410" t="s">
        <v>191</v>
      </c>
      <c r="B410" t="s">
        <v>210</v>
      </c>
      <c r="C410">
        <v>41022</v>
      </c>
      <c r="D410" t="s">
        <v>625</v>
      </c>
      <c r="E410" t="str">
        <f>VLOOKUP(C410,'Natural Accounts'!$A$3:$D$250,2,FALSE)</f>
        <v xml:space="preserve">Advertising Sales/Sponsorship Revenue </v>
      </c>
      <c r="F410" t="str">
        <f t="shared" si="60"/>
        <v xml:space="preserve">41022 Advertising Sales/Sponsorship Revenue </v>
      </c>
      <c r="G410" t="s">
        <v>0</v>
      </c>
      <c r="H410" t="s">
        <v>37</v>
      </c>
      <c r="I410" s="4">
        <v>0</v>
      </c>
      <c r="J410" s="4">
        <v>0</v>
      </c>
      <c r="K410" s="4">
        <v>0</v>
      </c>
      <c r="L410" s="4">
        <v>0</v>
      </c>
      <c r="M410" s="4">
        <f t="shared" si="61"/>
        <v>0</v>
      </c>
      <c r="N410" s="4">
        <v>0</v>
      </c>
      <c r="O410" s="4">
        <v>-3981.35</v>
      </c>
      <c r="P410" s="4">
        <v>0</v>
      </c>
      <c r="Q410" s="4">
        <v>0</v>
      </c>
      <c r="R410" s="4">
        <f t="shared" si="62"/>
        <v>-3981.35</v>
      </c>
      <c r="S410" s="4">
        <v>0</v>
      </c>
      <c r="T410" s="4">
        <v>0</v>
      </c>
      <c r="U410" s="4">
        <f t="shared" si="63"/>
        <v>0</v>
      </c>
      <c r="V410" s="4">
        <f t="shared" si="64"/>
        <v>0</v>
      </c>
      <c r="W410" s="4">
        <f t="shared" si="65"/>
        <v>-1990.675</v>
      </c>
      <c r="X410" s="4">
        <f t="shared" si="66"/>
        <v>0</v>
      </c>
      <c r="Y410" s="4">
        <f t="shared" si="67"/>
        <v>0</v>
      </c>
      <c r="Z410" s="4">
        <f t="shared" si="68"/>
        <v>-1990.675</v>
      </c>
      <c r="AA410" s="4">
        <f t="shared" si="69"/>
        <v>1990.675</v>
      </c>
    </row>
    <row r="411" spans="1:27" x14ac:dyDescent="0.25">
      <c r="A411" t="s">
        <v>191</v>
      </c>
      <c r="B411" t="s">
        <v>210</v>
      </c>
      <c r="C411">
        <v>41022</v>
      </c>
      <c r="D411" t="s">
        <v>625</v>
      </c>
      <c r="E411" t="str">
        <f>VLOOKUP(C411,'Natural Accounts'!$A$3:$D$250,2,FALSE)</f>
        <v xml:space="preserve">Advertising Sales/Sponsorship Revenue </v>
      </c>
      <c r="F411" t="str">
        <f t="shared" si="60"/>
        <v xml:space="preserve">41022 Advertising Sales/Sponsorship Revenue </v>
      </c>
      <c r="G411" t="s">
        <v>0</v>
      </c>
      <c r="H411" t="s">
        <v>91</v>
      </c>
      <c r="I411" s="4">
        <v>-6657.7999999999993</v>
      </c>
      <c r="J411" s="4">
        <v>-8556.61</v>
      </c>
      <c r="K411" s="4">
        <v>-23500.42</v>
      </c>
      <c r="L411" s="4">
        <v>-28950.05</v>
      </c>
      <c r="M411" s="4">
        <f t="shared" si="61"/>
        <v>-67664.88</v>
      </c>
      <c r="N411" s="4">
        <v>-3584.5499999999975</v>
      </c>
      <c r="O411" s="4">
        <v>18268.28</v>
      </c>
      <c r="P411" s="4">
        <v>0</v>
      </c>
      <c r="Q411" s="4">
        <v>0</v>
      </c>
      <c r="R411" s="4">
        <f t="shared" si="62"/>
        <v>14683.730000000001</v>
      </c>
      <c r="S411" s="4">
        <v>0</v>
      </c>
      <c r="T411" s="4">
        <v>0</v>
      </c>
      <c r="U411" s="4">
        <f t="shared" si="63"/>
        <v>-3414.1166666666654</v>
      </c>
      <c r="V411" s="4">
        <f t="shared" si="64"/>
        <v>-3414.1166666666654</v>
      </c>
      <c r="W411" s="4">
        <f t="shared" si="65"/>
        <v>4855.8349999999991</v>
      </c>
      <c r="X411" s="4">
        <f t="shared" si="66"/>
        <v>-11750.21</v>
      </c>
      <c r="Y411" s="4">
        <f t="shared" si="67"/>
        <v>-14475.025</v>
      </c>
      <c r="Z411" s="4">
        <f t="shared" si="68"/>
        <v>-24783.516666666663</v>
      </c>
      <c r="AA411" s="4">
        <f t="shared" si="69"/>
        <v>-39467.246666666666</v>
      </c>
    </row>
    <row r="412" spans="1:27" x14ac:dyDescent="0.25">
      <c r="A412" t="s">
        <v>191</v>
      </c>
      <c r="B412" t="s">
        <v>210</v>
      </c>
      <c r="C412">
        <v>41022</v>
      </c>
      <c r="D412" t="s">
        <v>625</v>
      </c>
      <c r="E412" t="str">
        <f>VLOOKUP(C412,'Natural Accounts'!$A$3:$D$250,2,FALSE)</f>
        <v xml:space="preserve">Advertising Sales/Sponsorship Revenue </v>
      </c>
      <c r="F412" t="str">
        <f t="shared" si="60"/>
        <v xml:space="preserve">41022 Advertising Sales/Sponsorship Revenue </v>
      </c>
      <c r="G412" t="s">
        <v>0</v>
      </c>
      <c r="H412" t="s">
        <v>86</v>
      </c>
      <c r="I412" s="4">
        <v>-104101.42</v>
      </c>
      <c r="J412" s="4">
        <v>-24054.78</v>
      </c>
      <c r="K412" s="4">
        <v>-866037.99</v>
      </c>
      <c r="L412" s="4">
        <v>-965064.80999999994</v>
      </c>
      <c r="M412" s="4">
        <f t="shared" si="61"/>
        <v>-1959259</v>
      </c>
      <c r="N412" s="4">
        <v>-78055.37999999999</v>
      </c>
      <c r="O412" s="4">
        <v>-3874.55</v>
      </c>
      <c r="P412" s="4">
        <v>-896682.82</v>
      </c>
      <c r="Q412" s="4">
        <v>-1037274.63</v>
      </c>
      <c r="R412" s="4">
        <f t="shared" si="62"/>
        <v>-2015887.38</v>
      </c>
      <c r="S412" s="4">
        <v>-77242.820000000007</v>
      </c>
      <c r="T412" s="4">
        <v>-4473.59</v>
      </c>
      <c r="U412" s="4">
        <f t="shared" si="63"/>
        <v>-86466.54</v>
      </c>
      <c r="V412" s="4">
        <f t="shared" si="64"/>
        <v>-86466.54</v>
      </c>
      <c r="W412" s="4">
        <f t="shared" si="65"/>
        <v>-13964.664999999999</v>
      </c>
      <c r="X412" s="4">
        <f t="shared" si="66"/>
        <v>-881360.40500000003</v>
      </c>
      <c r="Y412" s="4">
        <f t="shared" si="67"/>
        <v>-1001169.72</v>
      </c>
      <c r="Z412" s="4">
        <f t="shared" si="68"/>
        <v>-1982961.33</v>
      </c>
      <c r="AA412" s="4">
        <f t="shared" si="69"/>
        <v>32926.049999999814</v>
      </c>
    </row>
    <row r="413" spans="1:27" x14ac:dyDescent="0.25">
      <c r="A413" t="s">
        <v>191</v>
      </c>
      <c r="B413" t="s">
        <v>210</v>
      </c>
      <c r="C413">
        <v>41501</v>
      </c>
      <c r="D413" t="s">
        <v>625</v>
      </c>
      <c r="E413" t="str">
        <f>VLOOKUP(C413,'Natural Accounts'!$A$3:$D$250,2,FALSE)</f>
        <v xml:space="preserve">Transcript Fee Revenue </v>
      </c>
      <c r="F413" t="str">
        <f t="shared" si="60"/>
        <v xml:space="preserve">41501 Transcript Fee Revenue </v>
      </c>
      <c r="G413" t="s">
        <v>0</v>
      </c>
      <c r="H413" t="s">
        <v>126</v>
      </c>
      <c r="I413" s="4">
        <v>-320</v>
      </c>
      <c r="J413" s="4">
        <v>-560</v>
      </c>
      <c r="K413" s="4">
        <v>-460</v>
      </c>
      <c r="L413" s="4">
        <v>-200</v>
      </c>
      <c r="M413" s="4">
        <f t="shared" si="61"/>
        <v>-1540</v>
      </c>
      <c r="N413" s="4">
        <v>-160</v>
      </c>
      <c r="O413" s="4">
        <v>-240</v>
      </c>
      <c r="P413" s="4">
        <v>0</v>
      </c>
      <c r="Q413" s="4">
        <v>-280</v>
      </c>
      <c r="R413" s="4">
        <f t="shared" si="62"/>
        <v>-680</v>
      </c>
      <c r="S413" s="4">
        <v>0</v>
      </c>
      <c r="T413" s="4">
        <v>-80</v>
      </c>
      <c r="U413" s="4">
        <f t="shared" si="63"/>
        <v>-160</v>
      </c>
      <c r="V413" s="4">
        <f t="shared" si="64"/>
        <v>-160</v>
      </c>
      <c r="W413" s="4">
        <f t="shared" si="65"/>
        <v>-400</v>
      </c>
      <c r="X413" s="4">
        <f t="shared" si="66"/>
        <v>-230</v>
      </c>
      <c r="Y413" s="4">
        <f t="shared" si="67"/>
        <v>-240</v>
      </c>
      <c r="Z413" s="4">
        <f t="shared" si="68"/>
        <v>-1030</v>
      </c>
      <c r="AA413" s="4">
        <f t="shared" si="69"/>
        <v>-350</v>
      </c>
    </row>
    <row r="414" spans="1:27" x14ac:dyDescent="0.25">
      <c r="A414" t="s">
        <v>191</v>
      </c>
      <c r="B414" t="s">
        <v>210</v>
      </c>
      <c r="C414">
        <v>41502</v>
      </c>
      <c r="D414" t="s">
        <v>625</v>
      </c>
      <c r="E414" t="str">
        <f>VLOOKUP(C414,'Natural Accounts'!$A$3:$D$250,2,FALSE)</f>
        <v xml:space="preserve">Student ID Replace Fee Revenue </v>
      </c>
      <c r="F414" t="str">
        <f t="shared" si="60"/>
        <v xml:space="preserve">41502 Student ID Replace Fee Revenue </v>
      </c>
      <c r="G414" t="s">
        <v>0</v>
      </c>
      <c r="H414" t="s">
        <v>100</v>
      </c>
      <c r="I414" s="4">
        <v>-8979.73</v>
      </c>
      <c r="J414" s="4">
        <v>-8647.5</v>
      </c>
      <c r="K414" s="4">
        <v>-9640</v>
      </c>
      <c r="L414" s="4">
        <v>-4458</v>
      </c>
      <c r="M414" s="4">
        <f t="shared" si="61"/>
        <v>-31725.23</v>
      </c>
      <c r="N414" s="4">
        <v>-10732.02</v>
      </c>
      <c r="O414" s="4">
        <v>-7825.85</v>
      </c>
      <c r="P414" s="4">
        <v>-9860.51</v>
      </c>
      <c r="Q414" s="4">
        <v>-4947</v>
      </c>
      <c r="R414" s="4">
        <f t="shared" si="62"/>
        <v>-33365.380000000005</v>
      </c>
      <c r="S414" s="4">
        <v>-130</v>
      </c>
      <c r="T414" s="4">
        <v>0</v>
      </c>
      <c r="U414" s="4">
        <f t="shared" si="63"/>
        <v>-6613.916666666667</v>
      </c>
      <c r="V414" s="4">
        <f t="shared" si="64"/>
        <v>-6613.916666666667</v>
      </c>
      <c r="W414" s="4">
        <f t="shared" si="65"/>
        <v>-8236.6749999999993</v>
      </c>
      <c r="X414" s="4">
        <f t="shared" si="66"/>
        <v>-9750.255000000001</v>
      </c>
      <c r="Y414" s="4">
        <f t="shared" si="67"/>
        <v>-4702.5</v>
      </c>
      <c r="Z414" s="4">
        <f t="shared" si="68"/>
        <v>-29303.346666666668</v>
      </c>
      <c r="AA414" s="4">
        <f t="shared" si="69"/>
        <v>4062.0333333333365</v>
      </c>
    </row>
    <row r="415" spans="1:27" x14ac:dyDescent="0.25">
      <c r="A415" t="s">
        <v>191</v>
      </c>
      <c r="B415" t="s">
        <v>210</v>
      </c>
      <c r="C415">
        <v>41502</v>
      </c>
      <c r="D415" t="s">
        <v>625</v>
      </c>
      <c r="E415" t="str">
        <f>VLOOKUP(C415,'Natural Accounts'!$A$3:$D$250,2,FALSE)</f>
        <v xml:space="preserve">Student ID Replace Fee Revenue </v>
      </c>
      <c r="F415" t="str">
        <f t="shared" si="60"/>
        <v xml:space="preserve">41502 Student ID Replace Fee Revenue </v>
      </c>
      <c r="G415" t="s">
        <v>0</v>
      </c>
      <c r="H415" t="s">
        <v>127</v>
      </c>
      <c r="I415" s="4">
        <v>0</v>
      </c>
      <c r="J415" s="4">
        <v>0</v>
      </c>
      <c r="K415" s="4">
        <v>0</v>
      </c>
      <c r="L415" s="4">
        <v>0</v>
      </c>
      <c r="M415" s="4">
        <f t="shared" si="61"/>
        <v>0</v>
      </c>
      <c r="N415" s="4">
        <v>0</v>
      </c>
      <c r="O415" s="4">
        <v>0</v>
      </c>
      <c r="P415" s="4">
        <v>0</v>
      </c>
      <c r="Q415" s="4">
        <v>0</v>
      </c>
      <c r="R415" s="4">
        <f t="shared" si="62"/>
        <v>0</v>
      </c>
      <c r="S415" s="4">
        <v>-150</v>
      </c>
      <c r="T415" s="4">
        <v>0</v>
      </c>
      <c r="U415" s="4">
        <f t="shared" si="63"/>
        <v>-50</v>
      </c>
      <c r="V415" s="4">
        <f t="shared" si="64"/>
        <v>-50</v>
      </c>
      <c r="W415" s="4">
        <f t="shared" si="65"/>
        <v>0</v>
      </c>
      <c r="X415" s="4">
        <f t="shared" si="66"/>
        <v>0</v>
      </c>
      <c r="Y415" s="4">
        <f t="shared" si="67"/>
        <v>0</v>
      </c>
      <c r="Z415" s="4">
        <f t="shared" si="68"/>
        <v>0</v>
      </c>
      <c r="AA415" s="4">
        <f t="shared" si="69"/>
        <v>0</v>
      </c>
    </row>
    <row r="416" spans="1:27" x14ac:dyDescent="0.25">
      <c r="A416" t="s">
        <v>191</v>
      </c>
      <c r="B416" t="s">
        <v>210</v>
      </c>
      <c r="C416">
        <v>41502</v>
      </c>
      <c r="D416" t="s">
        <v>625</v>
      </c>
      <c r="E416" t="str">
        <f>VLOOKUP(C416,'Natural Accounts'!$A$3:$D$250,2,FALSE)</f>
        <v xml:space="preserve">Student ID Replace Fee Revenue </v>
      </c>
      <c r="F416" t="str">
        <f t="shared" si="60"/>
        <v xml:space="preserve">41502 Student ID Replace Fee Revenue </v>
      </c>
      <c r="G416" t="s">
        <v>0</v>
      </c>
      <c r="H416" t="s">
        <v>101</v>
      </c>
      <c r="I416" s="4">
        <v>0</v>
      </c>
      <c r="J416" s="4">
        <v>0</v>
      </c>
      <c r="K416" s="4">
        <v>0</v>
      </c>
      <c r="L416" s="4">
        <v>0</v>
      </c>
      <c r="M416" s="4">
        <f t="shared" si="61"/>
        <v>0</v>
      </c>
      <c r="N416" s="4">
        <v>0</v>
      </c>
      <c r="O416" s="4">
        <v>0</v>
      </c>
      <c r="P416" s="4">
        <v>0</v>
      </c>
      <c r="Q416" s="4">
        <v>0</v>
      </c>
      <c r="R416" s="4">
        <f t="shared" si="62"/>
        <v>0</v>
      </c>
      <c r="S416" s="4">
        <v>-7209</v>
      </c>
      <c r="T416" s="4">
        <v>-3168</v>
      </c>
      <c r="U416" s="4">
        <f t="shared" si="63"/>
        <v>-2403</v>
      </c>
      <c r="V416" s="4">
        <f t="shared" si="64"/>
        <v>-2403</v>
      </c>
      <c r="W416" s="4">
        <f t="shared" si="65"/>
        <v>0</v>
      </c>
      <c r="X416" s="4">
        <f t="shared" si="66"/>
        <v>0</v>
      </c>
      <c r="Y416" s="4">
        <f t="shared" si="67"/>
        <v>0</v>
      </c>
      <c r="Z416" s="4">
        <f t="shared" si="68"/>
        <v>0</v>
      </c>
      <c r="AA416" s="4">
        <f t="shared" si="69"/>
        <v>0</v>
      </c>
    </row>
    <row r="417" spans="1:27" x14ac:dyDescent="0.25">
      <c r="A417" t="s">
        <v>191</v>
      </c>
      <c r="B417" t="s">
        <v>210</v>
      </c>
      <c r="C417">
        <v>41503</v>
      </c>
      <c r="D417" t="s">
        <v>625</v>
      </c>
      <c r="E417" t="str">
        <f>VLOOKUP(C417,'Natural Accounts'!$A$3:$D$250,2,FALSE)</f>
        <v xml:space="preserve">Membership &amp; Dues Revenue </v>
      </c>
      <c r="F417" t="str">
        <f t="shared" si="60"/>
        <v xml:space="preserve">41503 Membership &amp; Dues Revenue </v>
      </c>
      <c r="G417" t="s">
        <v>0</v>
      </c>
      <c r="H417" t="s">
        <v>134</v>
      </c>
      <c r="I417" s="4">
        <v>0</v>
      </c>
      <c r="J417" s="4">
        <v>0</v>
      </c>
      <c r="K417" s="4">
        <v>0</v>
      </c>
      <c r="L417" s="4">
        <v>-850</v>
      </c>
      <c r="M417" s="4">
        <f t="shared" si="61"/>
        <v>-850</v>
      </c>
      <c r="N417" s="4">
        <v>0</v>
      </c>
      <c r="O417" s="4">
        <v>0</v>
      </c>
      <c r="P417" s="4">
        <v>0</v>
      </c>
      <c r="Q417" s="4">
        <v>0</v>
      </c>
      <c r="R417" s="4">
        <f t="shared" si="62"/>
        <v>0</v>
      </c>
      <c r="S417" s="4">
        <v>0</v>
      </c>
      <c r="T417" s="4">
        <v>0</v>
      </c>
      <c r="U417" s="4">
        <f t="shared" si="63"/>
        <v>0</v>
      </c>
      <c r="V417" s="4">
        <f t="shared" si="64"/>
        <v>0</v>
      </c>
      <c r="W417" s="4">
        <f t="shared" si="65"/>
        <v>0</v>
      </c>
      <c r="X417" s="4">
        <f t="shared" si="66"/>
        <v>0</v>
      </c>
      <c r="Y417" s="4">
        <f t="shared" si="67"/>
        <v>-425</v>
      </c>
      <c r="Z417" s="4">
        <f t="shared" si="68"/>
        <v>-425</v>
      </c>
      <c r="AA417" s="4">
        <f t="shared" si="69"/>
        <v>-425</v>
      </c>
    </row>
    <row r="418" spans="1:27" x14ac:dyDescent="0.25">
      <c r="A418" t="s">
        <v>191</v>
      </c>
      <c r="B418" t="s">
        <v>210</v>
      </c>
      <c r="C418">
        <v>41503</v>
      </c>
      <c r="D418" t="s">
        <v>625</v>
      </c>
      <c r="E418" t="str">
        <f>VLOOKUP(C418,'Natural Accounts'!$A$3:$D$250,2,FALSE)</f>
        <v xml:space="preserve">Membership &amp; Dues Revenue </v>
      </c>
      <c r="F418" t="str">
        <f t="shared" si="60"/>
        <v xml:space="preserve">41503 Membership &amp; Dues Revenue </v>
      </c>
      <c r="G418" t="s">
        <v>0</v>
      </c>
      <c r="H418" t="s">
        <v>58</v>
      </c>
      <c r="I418" s="4">
        <v>0</v>
      </c>
      <c r="J418" s="4">
        <v>0</v>
      </c>
      <c r="K418" s="4">
        <v>0</v>
      </c>
      <c r="L418" s="4">
        <v>0</v>
      </c>
      <c r="M418" s="4">
        <f t="shared" si="61"/>
        <v>0</v>
      </c>
      <c r="N418" s="4">
        <v>0</v>
      </c>
      <c r="O418" s="4">
        <v>0</v>
      </c>
      <c r="P418" s="4">
        <v>0</v>
      </c>
      <c r="Q418" s="4">
        <v>100.37</v>
      </c>
      <c r="R418" s="4">
        <f t="shared" si="62"/>
        <v>100.37</v>
      </c>
      <c r="S418" s="4">
        <v>0</v>
      </c>
      <c r="T418" s="4">
        <v>0</v>
      </c>
      <c r="U418" s="4">
        <f t="shared" si="63"/>
        <v>0</v>
      </c>
      <c r="V418" s="4">
        <f t="shared" si="64"/>
        <v>0</v>
      </c>
      <c r="W418" s="4">
        <f t="shared" si="65"/>
        <v>0</v>
      </c>
      <c r="X418" s="4">
        <f t="shared" si="66"/>
        <v>0</v>
      </c>
      <c r="Y418" s="4">
        <f t="shared" si="67"/>
        <v>50.185000000000002</v>
      </c>
      <c r="Z418" s="4">
        <f t="shared" si="68"/>
        <v>100.37</v>
      </c>
      <c r="AA418" s="4">
        <f t="shared" si="69"/>
        <v>0</v>
      </c>
    </row>
    <row r="419" spans="1:27" x14ac:dyDescent="0.25">
      <c r="A419" t="s">
        <v>191</v>
      </c>
      <c r="B419" t="s">
        <v>210</v>
      </c>
      <c r="C419">
        <v>41503</v>
      </c>
      <c r="D419" t="s">
        <v>625</v>
      </c>
      <c r="E419" t="str">
        <f>VLOOKUP(C419,'Natural Accounts'!$A$3:$D$250,2,FALSE)</f>
        <v xml:space="preserve">Membership &amp; Dues Revenue </v>
      </c>
      <c r="F419" t="str">
        <f t="shared" si="60"/>
        <v xml:space="preserve">41503 Membership &amp; Dues Revenue </v>
      </c>
      <c r="G419" t="s">
        <v>0</v>
      </c>
      <c r="H419" t="s">
        <v>105</v>
      </c>
      <c r="I419" s="4">
        <v>-10307.75</v>
      </c>
      <c r="J419" s="4">
        <v>-5935.07</v>
      </c>
      <c r="K419" s="4">
        <v>0</v>
      </c>
      <c r="L419" s="4">
        <v>-159978</v>
      </c>
      <c r="M419" s="4">
        <f t="shared" si="61"/>
        <v>-176220.82</v>
      </c>
      <c r="N419" s="4">
        <v>-12571</v>
      </c>
      <c r="O419" s="4">
        <v>-1761</v>
      </c>
      <c r="P419" s="4">
        <v>0</v>
      </c>
      <c r="Q419" s="4">
        <v>-154018</v>
      </c>
      <c r="R419" s="4">
        <f t="shared" si="62"/>
        <v>-168350</v>
      </c>
      <c r="S419" s="4">
        <v>-11883</v>
      </c>
      <c r="T419" s="4">
        <v>-2322</v>
      </c>
      <c r="U419" s="4">
        <f t="shared" si="63"/>
        <v>-11587.25</v>
      </c>
      <c r="V419" s="4">
        <f t="shared" si="64"/>
        <v>-11587.25</v>
      </c>
      <c r="W419" s="4">
        <f t="shared" si="65"/>
        <v>-3848.0349999999999</v>
      </c>
      <c r="X419" s="4">
        <f t="shared" si="66"/>
        <v>0</v>
      </c>
      <c r="Y419" s="4">
        <f t="shared" si="67"/>
        <v>-156998</v>
      </c>
      <c r="Z419" s="4">
        <f t="shared" si="68"/>
        <v>-172433.285</v>
      </c>
      <c r="AA419" s="4">
        <f t="shared" si="69"/>
        <v>-4083.2850000000035</v>
      </c>
    </row>
    <row r="420" spans="1:27" x14ac:dyDescent="0.25">
      <c r="A420" t="s">
        <v>191</v>
      </c>
      <c r="B420" t="s">
        <v>210</v>
      </c>
      <c r="C420">
        <v>41504</v>
      </c>
      <c r="D420" t="s">
        <v>625</v>
      </c>
      <c r="E420" t="str">
        <f>VLOOKUP(C420,'Natural Accounts'!$A$3:$D$250,2,FALSE)</f>
        <v xml:space="preserve">Conference &amp; Seminar Revenue </v>
      </c>
      <c r="F420" t="str">
        <f t="shared" si="60"/>
        <v xml:space="preserve">41504 Conference &amp; Seminar Revenue </v>
      </c>
      <c r="G420" t="s">
        <v>0</v>
      </c>
      <c r="H420" t="s">
        <v>6</v>
      </c>
      <c r="I420" s="4">
        <v>0</v>
      </c>
      <c r="J420" s="4">
        <v>-294.33999999999997</v>
      </c>
      <c r="K420" s="4">
        <v>0</v>
      </c>
      <c r="L420" s="4">
        <v>0</v>
      </c>
      <c r="M420" s="4">
        <f t="shared" si="61"/>
        <v>-294.33999999999997</v>
      </c>
      <c r="N420" s="4">
        <v>0</v>
      </c>
      <c r="O420" s="4">
        <v>-700</v>
      </c>
      <c r="P420" s="4">
        <v>0</v>
      </c>
      <c r="Q420" s="4">
        <v>0</v>
      </c>
      <c r="R420" s="4">
        <f t="shared" si="62"/>
        <v>-700</v>
      </c>
      <c r="S420" s="4">
        <v>0</v>
      </c>
      <c r="T420" s="4">
        <v>0</v>
      </c>
      <c r="U420" s="4">
        <f t="shared" si="63"/>
        <v>0</v>
      </c>
      <c r="V420" s="4">
        <f t="shared" si="64"/>
        <v>0</v>
      </c>
      <c r="W420" s="4">
        <f t="shared" si="65"/>
        <v>-497.16999999999996</v>
      </c>
      <c r="X420" s="4">
        <f t="shared" si="66"/>
        <v>0</v>
      </c>
      <c r="Y420" s="4">
        <f t="shared" si="67"/>
        <v>0</v>
      </c>
      <c r="Z420" s="4">
        <f t="shared" si="68"/>
        <v>-497.16999999999996</v>
      </c>
      <c r="AA420" s="4">
        <f t="shared" si="69"/>
        <v>202.83000000000004</v>
      </c>
    </row>
    <row r="421" spans="1:27" x14ac:dyDescent="0.25">
      <c r="A421" t="s">
        <v>191</v>
      </c>
      <c r="B421" t="s">
        <v>210</v>
      </c>
      <c r="C421">
        <v>41504</v>
      </c>
      <c r="D421" t="s">
        <v>625</v>
      </c>
      <c r="E421" t="str">
        <f>VLOOKUP(C421,'Natural Accounts'!$A$3:$D$250,2,FALSE)</f>
        <v xml:space="preserve">Conference &amp; Seminar Revenue </v>
      </c>
      <c r="F421" t="str">
        <f t="shared" si="60"/>
        <v xml:space="preserve">41504 Conference &amp; Seminar Revenue </v>
      </c>
      <c r="G421" t="s">
        <v>0</v>
      </c>
      <c r="H421" t="s">
        <v>27</v>
      </c>
      <c r="I421" s="4">
        <v>0</v>
      </c>
      <c r="J421" s="4">
        <v>0</v>
      </c>
      <c r="K421" s="4">
        <v>0</v>
      </c>
      <c r="L421" s="4">
        <v>0</v>
      </c>
      <c r="M421" s="4">
        <f t="shared" si="61"/>
        <v>0</v>
      </c>
      <c r="N421" s="4">
        <v>0</v>
      </c>
      <c r="O421" s="4">
        <v>0</v>
      </c>
      <c r="P421" s="4">
        <v>39.200000000000003</v>
      </c>
      <c r="Q421" s="4">
        <v>0</v>
      </c>
      <c r="R421" s="4">
        <f t="shared" si="62"/>
        <v>39.200000000000003</v>
      </c>
      <c r="S421" s="4">
        <v>0</v>
      </c>
      <c r="T421" s="4">
        <v>0</v>
      </c>
      <c r="U421" s="4">
        <f t="shared" si="63"/>
        <v>0</v>
      </c>
      <c r="V421" s="4">
        <f t="shared" si="64"/>
        <v>0</v>
      </c>
      <c r="W421" s="4">
        <f t="shared" si="65"/>
        <v>0</v>
      </c>
      <c r="X421" s="4">
        <f t="shared" si="66"/>
        <v>19.600000000000001</v>
      </c>
      <c r="Y421" s="4">
        <f t="shared" si="67"/>
        <v>0</v>
      </c>
      <c r="Z421" s="4">
        <f t="shared" si="68"/>
        <v>39.200000000000003</v>
      </c>
      <c r="AA421" s="4">
        <f t="shared" si="69"/>
        <v>0</v>
      </c>
    </row>
    <row r="422" spans="1:27" x14ac:dyDescent="0.25">
      <c r="A422" t="s">
        <v>191</v>
      </c>
      <c r="B422" t="s">
        <v>210</v>
      </c>
      <c r="C422">
        <v>41504</v>
      </c>
      <c r="D422" t="s">
        <v>625</v>
      </c>
      <c r="E422" t="str">
        <f>VLOOKUP(C422,'Natural Accounts'!$A$3:$D$250,2,FALSE)</f>
        <v xml:space="preserve">Conference &amp; Seminar Revenue </v>
      </c>
      <c r="F422" t="str">
        <f t="shared" si="60"/>
        <v xml:space="preserve">41504 Conference &amp; Seminar Revenue </v>
      </c>
      <c r="G422" t="s">
        <v>0</v>
      </c>
      <c r="H422" t="s">
        <v>30</v>
      </c>
      <c r="I422" s="4">
        <v>0</v>
      </c>
      <c r="J422" s="4">
        <v>0</v>
      </c>
      <c r="K422" s="4">
        <v>-2615</v>
      </c>
      <c r="L422" s="4">
        <v>-895</v>
      </c>
      <c r="M422" s="4">
        <f t="shared" si="61"/>
        <v>-3510</v>
      </c>
      <c r="N422" s="4">
        <v>0</v>
      </c>
      <c r="O422" s="4">
        <v>0</v>
      </c>
      <c r="P422" s="4">
        <v>0</v>
      </c>
      <c r="Q422" s="4">
        <v>0</v>
      </c>
      <c r="R422" s="4">
        <f t="shared" si="62"/>
        <v>0</v>
      </c>
      <c r="S422" s="4">
        <v>0</v>
      </c>
      <c r="T422" s="4">
        <v>0</v>
      </c>
      <c r="U422" s="4">
        <f t="shared" si="63"/>
        <v>0</v>
      </c>
      <c r="V422" s="4">
        <f t="shared" si="64"/>
        <v>0</v>
      </c>
      <c r="W422" s="4">
        <f t="shared" si="65"/>
        <v>0</v>
      </c>
      <c r="X422" s="4">
        <f t="shared" si="66"/>
        <v>-1307.5</v>
      </c>
      <c r="Y422" s="4">
        <f t="shared" si="67"/>
        <v>-447.5</v>
      </c>
      <c r="Z422" s="4">
        <f t="shared" si="68"/>
        <v>-1755</v>
      </c>
      <c r="AA422" s="4">
        <f t="shared" si="69"/>
        <v>-1755</v>
      </c>
    </row>
    <row r="423" spans="1:27" x14ac:dyDescent="0.25">
      <c r="A423" t="s">
        <v>191</v>
      </c>
      <c r="B423" t="s">
        <v>210</v>
      </c>
      <c r="C423">
        <v>41504</v>
      </c>
      <c r="D423" t="s">
        <v>625</v>
      </c>
      <c r="E423" t="str">
        <f>VLOOKUP(C423,'Natural Accounts'!$A$3:$D$250,2,FALSE)</f>
        <v xml:space="preserve">Conference &amp; Seminar Revenue </v>
      </c>
      <c r="F423" t="str">
        <f t="shared" si="60"/>
        <v xml:space="preserve">41504 Conference &amp; Seminar Revenue </v>
      </c>
      <c r="G423" t="s">
        <v>0</v>
      </c>
      <c r="H423" t="s">
        <v>68</v>
      </c>
      <c r="I423" s="4">
        <v>0</v>
      </c>
      <c r="J423" s="4">
        <v>0</v>
      </c>
      <c r="K423" s="4">
        <v>0</v>
      </c>
      <c r="L423" s="4">
        <v>0</v>
      </c>
      <c r="M423" s="4">
        <f t="shared" si="61"/>
        <v>0</v>
      </c>
      <c r="N423" s="4">
        <v>0</v>
      </c>
      <c r="O423" s="4">
        <v>0</v>
      </c>
      <c r="P423" s="4">
        <v>0</v>
      </c>
      <c r="Q423" s="4">
        <v>0</v>
      </c>
      <c r="R423" s="4">
        <f t="shared" si="62"/>
        <v>0</v>
      </c>
      <c r="S423" s="4">
        <v>-600</v>
      </c>
      <c r="T423" s="4">
        <v>-50</v>
      </c>
      <c r="U423" s="4">
        <f t="shared" si="63"/>
        <v>-200</v>
      </c>
      <c r="V423" s="4">
        <f t="shared" si="64"/>
        <v>-200</v>
      </c>
      <c r="W423" s="4">
        <f t="shared" si="65"/>
        <v>0</v>
      </c>
      <c r="X423" s="4">
        <f t="shared" si="66"/>
        <v>0</v>
      </c>
      <c r="Y423" s="4">
        <f t="shared" si="67"/>
        <v>0</v>
      </c>
      <c r="Z423" s="4">
        <f t="shared" si="68"/>
        <v>0</v>
      </c>
      <c r="AA423" s="4">
        <f t="shared" si="69"/>
        <v>0</v>
      </c>
    </row>
    <row r="424" spans="1:27" x14ac:dyDescent="0.25">
      <c r="A424" t="s">
        <v>191</v>
      </c>
      <c r="B424" t="s">
        <v>210</v>
      </c>
      <c r="C424">
        <v>41504</v>
      </c>
      <c r="D424" t="s">
        <v>625</v>
      </c>
      <c r="E424" t="str">
        <f>VLOOKUP(C424,'Natural Accounts'!$A$3:$D$250,2,FALSE)</f>
        <v xml:space="preserve">Conference &amp; Seminar Revenue </v>
      </c>
      <c r="F424" t="str">
        <f t="shared" si="60"/>
        <v xml:space="preserve">41504 Conference &amp; Seminar Revenue </v>
      </c>
      <c r="G424" t="s">
        <v>0</v>
      </c>
      <c r="H424" t="s">
        <v>75</v>
      </c>
      <c r="I424" s="4">
        <v>0</v>
      </c>
      <c r="J424" s="4">
        <v>0</v>
      </c>
      <c r="K424" s="4">
        <v>-90</v>
      </c>
      <c r="L424" s="4">
        <v>0</v>
      </c>
      <c r="M424" s="4">
        <f t="shared" si="61"/>
        <v>-90</v>
      </c>
      <c r="N424" s="4">
        <v>0</v>
      </c>
      <c r="O424" s="4">
        <v>0</v>
      </c>
      <c r="P424" s="4">
        <v>0</v>
      </c>
      <c r="Q424" s="4">
        <v>0</v>
      </c>
      <c r="R424" s="4">
        <f t="shared" si="62"/>
        <v>0</v>
      </c>
      <c r="S424" s="4">
        <v>-10599.22</v>
      </c>
      <c r="T424" s="4">
        <v>32.99</v>
      </c>
      <c r="U424" s="4">
        <f t="shared" si="63"/>
        <v>-3533.0733333333333</v>
      </c>
      <c r="V424" s="4">
        <f t="shared" si="64"/>
        <v>-3533.0733333333333</v>
      </c>
      <c r="W424" s="4">
        <f t="shared" si="65"/>
        <v>0</v>
      </c>
      <c r="X424" s="4">
        <f t="shared" si="66"/>
        <v>-45</v>
      </c>
      <c r="Y424" s="4">
        <f t="shared" si="67"/>
        <v>0</v>
      </c>
      <c r="Z424" s="4">
        <f t="shared" si="68"/>
        <v>-3578.0733333333333</v>
      </c>
      <c r="AA424" s="4">
        <f t="shared" si="69"/>
        <v>-3578.0733333333333</v>
      </c>
    </row>
    <row r="425" spans="1:27" x14ac:dyDescent="0.25">
      <c r="A425" t="s">
        <v>191</v>
      </c>
      <c r="B425" t="s">
        <v>210</v>
      </c>
      <c r="C425">
        <v>41504</v>
      </c>
      <c r="D425" t="s">
        <v>625</v>
      </c>
      <c r="E425" t="str">
        <f>VLOOKUP(C425,'Natural Accounts'!$A$3:$D$250,2,FALSE)</f>
        <v xml:space="preserve">Conference &amp; Seminar Revenue </v>
      </c>
      <c r="F425" t="str">
        <f t="shared" si="60"/>
        <v xml:space="preserve">41504 Conference &amp; Seminar Revenue </v>
      </c>
      <c r="G425" t="s">
        <v>0</v>
      </c>
      <c r="H425" t="s">
        <v>11</v>
      </c>
      <c r="I425" s="4">
        <v>0</v>
      </c>
      <c r="J425" s="4">
        <v>0</v>
      </c>
      <c r="K425" s="4">
        <v>0</v>
      </c>
      <c r="L425" s="4">
        <v>0</v>
      </c>
      <c r="M425" s="4">
        <f t="shared" si="61"/>
        <v>0</v>
      </c>
      <c r="N425" s="4">
        <v>0</v>
      </c>
      <c r="O425" s="4">
        <v>-458.86</v>
      </c>
      <c r="P425" s="4">
        <v>0</v>
      </c>
      <c r="Q425" s="4">
        <v>0</v>
      </c>
      <c r="R425" s="4">
        <f t="shared" si="62"/>
        <v>-458.86</v>
      </c>
      <c r="S425" s="4">
        <v>0</v>
      </c>
      <c r="T425" s="4">
        <v>0</v>
      </c>
      <c r="U425" s="4">
        <f t="shared" si="63"/>
        <v>0</v>
      </c>
      <c r="V425" s="4">
        <f t="shared" si="64"/>
        <v>0</v>
      </c>
      <c r="W425" s="4">
        <f t="shared" si="65"/>
        <v>-229.43</v>
      </c>
      <c r="X425" s="4">
        <f t="shared" si="66"/>
        <v>0</v>
      </c>
      <c r="Y425" s="4">
        <f t="shared" si="67"/>
        <v>0</v>
      </c>
      <c r="Z425" s="4">
        <f t="shared" si="68"/>
        <v>-229.43</v>
      </c>
      <c r="AA425" s="4">
        <f t="shared" si="69"/>
        <v>229.43</v>
      </c>
    </row>
    <row r="426" spans="1:27" x14ac:dyDescent="0.25">
      <c r="A426" t="s">
        <v>191</v>
      </c>
      <c r="B426" t="s">
        <v>210</v>
      </c>
      <c r="C426">
        <v>41504</v>
      </c>
      <c r="D426" t="s">
        <v>625</v>
      </c>
      <c r="E426" t="str">
        <f>VLOOKUP(C426,'Natural Accounts'!$A$3:$D$250,2,FALSE)</f>
        <v xml:space="preserve">Conference &amp; Seminar Revenue </v>
      </c>
      <c r="F426" t="str">
        <f t="shared" si="60"/>
        <v xml:space="preserve">41504 Conference &amp; Seminar Revenue </v>
      </c>
      <c r="G426" t="s">
        <v>0</v>
      </c>
      <c r="H426" t="s">
        <v>138</v>
      </c>
      <c r="I426" s="4">
        <v>0</v>
      </c>
      <c r="J426" s="4">
        <v>-12346.67</v>
      </c>
      <c r="K426" s="4">
        <v>-3006.89</v>
      </c>
      <c r="L426" s="4">
        <v>0</v>
      </c>
      <c r="M426" s="4">
        <f t="shared" si="61"/>
        <v>-15353.56</v>
      </c>
      <c r="N426" s="4">
        <v>0</v>
      </c>
      <c r="O426" s="4">
        <v>0</v>
      </c>
      <c r="P426" s="4">
        <v>0</v>
      </c>
      <c r="Q426" s="4">
        <v>0</v>
      </c>
      <c r="R426" s="4">
        <f t="shared" si="62"/>
        <v>0</v>
      </c>
      <c r="S426" s="4">
        <v>0</v>
      </c>
      <c r="T426" s="4">
        <v>0</v>
      </c>
      <c r="U426" s="4">
        <f t="shared" si="63"/>
        <v>0</v>
      </c>
      <c r="V426" s="4">
        <f t="shared" si="64"/>
        <v>0</v>
      </c>
      <c r="W426" s="4">
        <f t="shared" si="65"/>
        <v>-6173.335</v>
      </c>
      <c r="X426" s="4">
        <f t="shared" si="66"/>
        <v>-1503.4449999999999</v>
      </c>
      <c r="Y426" s="4">
        <f t="shared" si="67"/>
        <v>0</v>
      </c>
      <c r="Z426" s="4">
        <f t="shared" si="68"/>
        <v>-7676.78</v>
      </c>
      <c r="AA426" s="4">
        <f t="shared" si="69"/>
        <v>-7676.78</v>
      </c>
    </row>
    <row r="427" spans="1:27" x14ac:dyDescent="0.25">
      <c r="A427" t="s">
        <v>191</v>
      </c>
      <c r="B427" t="s">
        <v>210</v>
      </c>
      <c r="C427">
        <v>41504</v>
      </c>
      <c r="D427" t="s">
        <v>625</v>
      </c>
      <c r="E427" t="str">
        <f>VLOOKUP(C427,'Natural Accounts'!$A$3:$D$250,2,FALSE)</f>
        <v xml:space="preserve">Conference &amp; Seminar Revenue </v>
      </c>
      <c r="F427" t="str">
        <f t="shared" si="60"/>
        <v xml:space="preserve">41504 Conference &amp; Seminar Revenue </v>
      </c>
      <c r="G427" t="s">
        <v>0</v>
      </c>
      <c r="H427" t="s">
        <v>130</v>
      </c>
      <c r="I427" s="4">
        <v>-15460</v>
      </c>
      <c r="J427" s="4">
        <v>-29365</v>
      </c>
      <c r="K427" s="4">
        <v>-49590</v>
      </c>
      <c r="L427" s="4">
        <v>-15591</v>
      </c>
      <c r="M427" s="4">
        <f t="shared" si="61"/>
        <v>-110006</v>
      </c>
      <c r="N427" s="4">
        <v>0</v>
      </c>
      <c r="O427" s="4">
        <v>0</v>
      </c>
      <c r="P427" s="4">
        <v>0</v>
      </c>
      <c r="Q427" s="4">
        <v>0</v>
      </c>
      <c r="R427" s="4">
        <f t="shared" si="62"/>
        <v>0</v>
      </c>
      <c r="S427" s="4">
        <v>0</v>
      </c>
      <c r="T427" s="4">
        <v>0</v>
      </c>
      <c r="U427" s="4">
        <f t="shared" si="63"/>
        <v>-5153.333333333333</v>
      </c>
      <c r="V427" s="4">
        <f t="shared" si="64"/>
        <v>-5153.333333333333</v>
      </c>
      <c r="W427" s="4">
        <f t="shared" si="65"/>
        <v>-14682.5</v>
      </c>
      <c r="X427" s="4">
        <f t="shared" si="66"/>
        <v>-24795</v>
      </c>
      <c r="Y427" s="4">
        <f t="shared" si="67"/>
        <v>-7795.5</v>
      </c>
      <c r="Z427" s="4">
        <f t="shared" si="68"/>
        <v>-52426.333333333328</v>
      </c>
      <c r="AA427" s="4">
        <f t="shared" si="69"/>
        <v>-52426.333333333328</v>
      </c>
    </row>
    <row r="428" spans="1:27" x14ac:dyDescent="0.25">
      <c r="A428" t="s">
        <v>191</v>
      </c>
      <c r="B428" t="s">
        <v>210</v>
      </c>
      <c r="C428">
        <v>41504</v>
      </c>
      <c r="D428" t="s">
        <v>625</v>
      </c>
      <c r="E428" t="str">
        <f>VLOOKUP(C428,'Natural Accounts'!$A$3:$D$250,2,FALSE)</f>
        <v xml:space="preserve">Conference &amp; Seminar Revenue </v>
      </c>
      <c r="F428" t="str">
        <f t="shared" si="60"/>
        <v xml:space="preserve">41504 Conference &amp; Seminar Revenue </v>
      </c>
      <c r="G428" t="s">
        <v>0</v>
      </c>
      <c r="H428" t="s">
        <v>76</v>
      </c>
      <c r="I428" s="4">
        <v>0</v>
      </c>
      <c r="J428" s="4">
        <v>0</v>
      </c>
      <c r="K428" s="4">
        <v>-500</v>
      </c>
      <c r="L428" s="4">
        <v>-1467.8600000000001</v>
      </c>
      <c r="M428" s="4">
        <f t="shared" si="61"/>
        <v>-1967.8600000000001</v>
      </c>
      <c r="N428" s="4">
        <v>3.95</v>
      </c>
      <c r="O428" s="4">
        <v>0</v>
      </c>
      <c r="P428" s="4">
        <v>0</v>
      </c>
      <c r="Q428" s="4">
        <v>-3.95</v>
      </c>
      <c r="R428" s="4">
        <f t="shared" si="62"/>
        <v>0</v>
      </c>
      <c r="S428" s="4">
        <v>0</v>
      </c>
      <c r="T428" s="4">
        <v>0</v>
      </c>
      <c r="U428" s="4">
        <f t="shared" si="63"/>
        <v>1.3166666666666667</v>
      </c>
      <c r="V428" s="4">
        <f t="shared" si="64"/>
        <v>1.3166666666666667</v>
      </c>
      <c r="W428" s="4">
        <f t="shared" si="65"/>
        <v>0</v>
      </c>
      <c r="X428" s="4">
        <f t="shared" si="66"/>
        <v>-250</v>
      </c>
      <c r="Y428" s="4">
        <f t="shared" si="67"/>
        <v>-735.90500000000009</v>
      </c>
      <c r="Z428" s="4">
        <f t="shared" si="68"/>
        <v>-984.58833333333337</v>
      </c>
      <c r="AA428" s="4">
        <f t="shared" si="69"/>
        <v>-984.58833333333337</v>
      </c>
    </row>
    <row r="429" spans="1:27" x14ac:dyDescent="0.25">
      <c r="A429" t="s">
        <v>191</v>
      </c>
      <c r="B429" t="s">
        <v>210</v>
      </c>
      <c r="C429">
        <v>41504</v>
      </c>
      <c r="D429" t="s">
        <v>625</v>
      </c>
      <c r="E429" t="str">
        <f>VLOOKUP(C429,'Natural Accounts'!$A$3:$D$250,2,FALSE)</f>
        <v xml:space="preserve">Conference &amp; Seminar Revenue </v>
      </c>
      <c r="F429" t="str">
        <f t="shared" si="60"/>
        <v xml:space="preserve">41504 Conference &amp; Seminar Revenue </v>
      </c>
      <c r="G429" t="s">
        <v>0</v>
      </c>
      <c r="H429" t="s">
        <v>12</v>
      </c>
      <c r="I429" s="4">
        <v>-1950</v>
      </c>
      <c r="J429" s="4">
        <v>-65</v>
      </c>
      <c r="K429" s="4">
        <v>0</v>
      </c>
      <c r="L429" s="4">
        <v>0</v>
      </c>
      <c r="M429" s="4">
        <f t="shared" si="61"/>
        <v>-2015</v>
      </c>
      <c r="N429" s="4">
        <v>0</v>
      </c>
      <c r="O429" s="4">
        <v>0</v>
      </c>
      <c r="P429" s="4">
        <v>0</v>
      </c>
      <c r="Q429" s="4">
        <v>0</v>
      </c>
      <c r="R429" s="4">
        <f t="shared" si="62"/>
        <v>0</v>
      </c>
      <c r="S429" s="4">
        <v>0</v>
      </c>
      <c r="T429" s="4">
        <v>0</v>
      </c>
      <c r="U429" s="4">
        <f t="shared" si="63"/>
        <v>-650</v>
      </c>
      <c r="V429" s="4">
        <f t="shared" si="64"/>
        <v>-650</v>
      </c>
      <c r="W429" s="4">
        <f t="shared" si="65"/>
        <v>-32.5</v>
      </c>
      <c r="X429" s="4">
        <f t="shared" si="66"/>
        <v>0</v>
      </c>
      <c r="Y429" s="4">
        <f t="shared" si="67"/>
        <v>0</v>
      </c>
      <c r="Z429" s="4">
        <f t="shared" si="68"/>
        <v>-682.5</v>
      </c>
      <c r="AA429" s="4">
        <f t="shared" si="69"/>
        <v>-682.5</v>
      </c>
    </row>
    <row r="430" spans="1:27" x14ac:dyDescent="0.25">
      <c r="A430" t="s">
        <v>191</v>
      </c>
      <c r="B430" t="s">
        <v>210</v>
      </c>
      <c r="C430">
        <v>41504</v>
      </c>
      <c r="D430" t="s">
        <v>625</v>
      </c>
      <c r="E430" t="str">
        <f>VLOOKUP(C430,'Natural Accounts'!$A$3:$D$250,2,FALSE)</f>
        <v xml:space="preserve">Conference &amp; Seminar Revenue </v>
      </c>
      <c r="F430" t="str">
        <f t="shared" si="60"/>
        <v xml:space="preserve">41504 Conference &amp; Seminar Revenue </v>
      </c>
      <c r="G430" t="s">
        <v>0</v>
      </c>
      <c r="H430" t="s">
        <v>37</v>
      </c>
      <c r="I430" s="4">
        <v>0</v>
      </c>
      <c r="J430" s="4">
        <v>0</v>
      </c>
      <c r="K430" s="4">
        <v>0</v>
      </c>
      <c r="L430" s="4">
        <v>0</v>
      </c>
      <c r="M430" s="4">
        <f t="shared" si="61"/>
        <v>0</v>
      </c>
      <c r="N430" s="4">
        <v>-3920</v>
      </c>
      <c r="O430" s="4">
        <v>-6115</v>
      </c>
      <c r="P430" s="4">
        <v>0</v>
      </c>
      <c r="Q430" s="4">
        <v>0</v>
      </c>
      <c r="R430" s="4">
        <f t="shared" si="62"/>
        <v>-10035</v>
      </c>
      <c r="S430" s="4">
        <v>0</v>
      </c>
      <c r="T430" s="4">
        <v>0</v>
      </c>
      <c r="U430" s="4">
        <f t="shared" si="63"/>
        <v>-1306.6666666666667</v>
      </c>
      <c r="V430" s="4">
        <f t="shared" si="64"/>
        <v>-1306.6666666666667</v>
      </c>
      <c r="W430" s="4">
        <f t="shared" si="65"/>
        <v>-3057.5</v>
      </c>
      <c r="X430" s="4">
        <f t="shared" si="66"/>
        <v>0</v>
      </c>
      <c r="Y430" s="4">
        <f t="shared" si="67"/>
        <v>0</v>
      </c>
      <c r="Z430" s="4">
        <f t="shared" si="68"/>
        <v>-4364.166666666667</v>
      </c>
      <c r="AA430" s="4">
        <f t="shared" si="69"/>
        <v>5670.833333333333</v>
      </c>
    </row>
    <row r="431" spans="1:27" x14ac:dyDescent="0.25">
      <c r="A431" t="s">
        <v>191</v>
      </c>
      <c r="B431" t="s">
        <v>210</v>
      </c>
      <c r="C431">
        <v>41504</v>
      </c>
      <c r="D431" t="s">
        <v>625</v>
      </c>
      <c r="E431" t="str">
        <f>VLOOKUP(C431,'Natural Accounts'!$A$3:$D$250,2,FALSE)</f>
        <v xml:space="preserve">Conference &amp; Seminar Revenue </v>
      </c>
      <c r="F431" t="str">
        <f t="shared" si="60"/>
        <v xml:space="preserve">41504 Conference &amp; Seminar Revenue </v>
      </c>
      <c r="G431" t="s">
        <v>0</v>
      </c>
      <c r="H431" t="s">
        <v>117</v>
      </c>
      <c r="I431" s="4">
        <v>0</v>
      </c>
      <c r="J431" s="4">
        <v>0</v>
      </c>
      <c r="K431" s="4">
        <v>0</v>
      </c>
      <c r="L431" s="4">
        <v>0</v>
      </c>
      <c r="M431" s="4">
        <f t="shared" si="61"/>
        <v>0</v>
      </c>
      <c r="N431" s="4">
        <v>-1149</v>
      </c>
      <c r="O431" s="4">
        <v>-2167</v>
      </c>
      <c r="P431" s="4">
        <v>0</v>
      </c>
      <c r="Q431" s="4">
        <v>0</v>
      </c>
      <c r="R431" s="4">
        <f t="shared" si="62"/>
        <v>-3316</v>
      </c>
      <c r="S431" s="4">
        <v>0</v>
      </c>
      <c r="T431" s="4">
        <v>0</v>
      </c>
      <c r="U431" s="4">
        <f t="shared" si="63"/>
        <v>-383</v>
      </c>
      <c r="V431" s="4">
        <f t="shared" si="64"/>
        <v>-383</v>
      </c>
      <c r="W431" s="4">
        <f t="shared" si="65"/>
        <v>-1083.5</v>
      </c>
      <c r="X431" s="4">
        <f t="shared" si="66"/>
        <v>0</v>
      </c>
      <c r="Y431" s="4">
        <f t="shared" si="67"/>
        <v>0</v>
      </c>
      <c r="Z431" s="4">
        <f t="shared" si="68"/>
        <v>-1466.5</v>
      </c>
      <c r="AA431" s="4">
        <f t="shared" si="69"/>
        <v>1849.5</v>
      </c>
    </row>
    <row r="432" spans="1:27" x14ac:dyDescent="0.25">
      <c r="A432" t="s">
        <v>191</v>
      </c>
      <c r="B432" t="s">
        <v>210</v>
      </c>
      <c r="C432">
        <v>41505</v>
      </c>
      <c r="D432" t="s">
        <v>625</v>
      </c>
      <c r="E432" t="str">
        <f>VLOOKUP(C432,'Natural Accounts'!$A$3:$D$250,2,FALSE)</f>
        <v xml:space="preserve">Publications Sales Revenue </v>
      </c>
      <c r="F432" t="str">
        <f t="shared" si="60"/>
        <v xml:space="preserve">41505 Publications Sales Revenue </v>
      </c>
      <c r="G432" t="s">
        <v>0</v>
      </c>
      <c r="H432" t="s">
        <v>99</v>
      </c>
      <c r="I432" s="4">
        <v>-137.4</v>
      </c>
      <c r="J432" s="4">
        <v>-56.5</v>
      </c>
      <c r="K432" s="4">
        <v>-1.5</v>
      </c>
      <c r="L432" s="4">
        <v>13.690000000000001</v>
      </c>
      <c r="M432" s="4">
        <f t="shared" si="61"/>
        <v>-181.71</v>
      </c>
      <c r="N432" s="4">
        <v>-174.62</v>
      </c>
      <c r="O432" s="4">
        <v>0.03</v>
      </c>
      <c r="P432" s="4">
        <v>3.3000000000000003</v>
      </c>
      <c r="Q432" s="4">
        <v>-113.17999999999999</v>
      </c>
      <c r="R432" s="4">
        <f t="shared" si="62"/>
        <v>-284.46999999999997</v>
      </c>
      <c r="S432" s="4">
        <v>0</v>
      </c>
      <c r="T432" s="4">
        <v>0</v>
      </c>
      <c r="U432" s="4">
        <f t="shared" si="63"/>
        <v>-104.00666666666666</v>
      </c>
      <c r="V432" s="4">
        <f t="shared" si="64"/>
        <v>-104.00666666666666</v>
      </c>
      <c r="W432" s="4">
        <f t="shared" si="65"/>
        <v>-28.234999999999999</v>
      </c>
      <c r="X432" s="4">
        <f t="shared" si="66"/>
        <v>0.90000000000000013</v>
      </c>
      <c r="Y432" s="4">
        <f t="shared" si="67"/>
        <v>-49.744999999999997</v>
      </c>
      <c r="Z432" s="4">
        <f t="shared" si="68"/>
        <v>-181.08666666666667</v>
      </c>
      <c r="AA432" s="4">
        <f t="shared" si="69"/>
        <v>103.3833333333333</v>
      </c>
    </row>
    <row r="433" spans="1:27" x14ac:dyDescent="0.25">
      <c r="A433" t="s">
        <v>191</v>
      </c>
      <c r="B433" t="s">
        <v>210</v>
      </c>
      <c r="C433">
        <v>41505</v>
      </c>
      <c r="D433" t="s">
        <v>625</v>
      </c>
      <c r="E433" t="str">
        <f>VLOOKUP(C433,'Natural Accounts'!$A$3:$D$250,2,FALSE)</f>
        <v xml:space="preserve">Publications Sales Revenue </v>
      </c>
      <c r="F433" t="str">
        <f t="shared" si="60"/>
        <v xml:space="preserve">41505 Publications Sales Revenue </v>
      </c>
      <c r="G433" t="s">
        <v>0</v>
      </c>
      <c r="H433" t="s">
        <v>130</v>
      </c>
      <c r="I433" s="4">
        <v>0</v>
      </c>
      <c r="J433" s="4">
        <v>-130</v>
      </c>
      <c r="K433" s="4">
        <v>0</v>
      </c>
      <c r="L433" s="4">
        <v>0</v>
      </c>
      <c r="M433" s="4">
        <f t="shared" si="61"/>
        <v>-130</v>
      </c>
      <c r="N433" s="4">
        <v>0</v>
      </c>
      <c r="O433" s="4">
        <v>0</v>
      </c>
      <c r="P433" s="4">
        <v>0</v>
      </c>
      <c r="Q433" s="4">
        <v>0</v>
      </c>
      <c r="R433" s="4">
        <f t="shared" si="62"/>
        <v>0</v>
      </c>
      <c r="S433" s="4">
        <v>0</v>
      </c>
      <c r="T433" s="4">
        <v>0</v>
      </c>
      <c r="U433" s="4">
        <f t="shared" si="63"/>
        <v>0</v>
      </c>
      <c r="V433" s="4">
        <f t="shared" si="64"/>
        <v>0</v>
      </c>
      <c r="W433" s="4">
        <f t="shared" si="65"/>
        <v>-65</v>
      </c>
      <c r="X433" s="4">
        <f t="shared" si="66"/>
        <v>0</v>
      </c>
      <c r="Y433" s="4">
        <f t="shared" si="67"/>
        <v>0</v>
      </c>
      <c r="Z433" s="4">
        <f t="shared" si="68"/>
        <v>-65</v>
      </c>
      <c r="AA433" s="4">
        <f t="shared" si="69"/>
        <v>-65</v>
      </c>
    </row>
    <row r="434" spans="1:27" x14ac:dyDescent="0.25">
      <c r="A434" t="s">
        <v>191</v>
      </c>
      <c r="B434" t="s">
        <v>210</v>
      </c>
      <c r="C434">
        <v>41506</v>
      </c>
      <c r="D434" t="s">
        <v>625</v>
      </c>
      <c r="E434" t="str">
        <f>VLOOKUP(C434,'Natural Accounts'!$A$3:$D$250,2,FALSE)</f>
        <v xml:space="preserve">Trademark &amp; Licensing Revenue </v>
      </c>
      <c r="F434" t="str">
        <f t="shared" si="60"/>
        <v xml:space="preserve">41506 Trademark &amp; Licensing Revenue </v>
      </c>
      <c r="G434" t="s">
        <v>0</v>
      </c>
      <c r="H434" t="s">
        <v>35</v>
      </c>
      <c r="I434" s="4">
        <v>-33007.620000000003</v>
      </c>
      <c r="J434" s="4">
        <v>-24401.47</v>
      </c>
      <c r="K434" s="4">
        <v>-136787</v>
      </c>
      <c r="L434" s="4">
        <v>-83460.12</v>
      </c>
      <c r="M434" s="4">
        <f t="shared" si="61"/>
        <v>-277656.20999999996</v>
      </c>
      <c r="N434" s="4">
        <v>-134546.78</v>
      </c>
      <c r="O434" s="4">
        <v>-217351.96999999997</v>
      </c>
      <c r="P434" s="4">
        <v>-165675.91999999998</v>
      </c>
      <c r="Q434" s="4">
        <v>-100665.23</v>
      </c>
      <c r="R434" s="4">
        <f t="shared" si="62"/>
        <v>-618239.9</v>
      </c>
      <c r="S434" s="4">
        <v>-129819.79999999999</v>
      </c>
      <c r="T434" s="4">
        <v>-214886.58000000002</v>
      </c>
      <c r="U434" s="4">
        <f t="shared" si="63"/>
        <v>-99124.733333333323</v>
      </c>
      <c r="V434" s="4">
        <f t="shared" si="64"/>
        <v>-99124.733333333323</v>
      </c>
      <c r="W434" s="4">
        <f t="shared" si="65"/>
        <v>-120876.71999999999</v>
      </c>
      <c r="X434" s="4">
        <f t="shared" si="66"/>
        <v>-151231.46</v>
      </c>
      <c r="Y434" s="4">
        <f t="shared" si="67"/>
        <v>-92062.674999999988</v>
      </c>
      <c r="Z434" s="4">
        <f t="shared" si="68"/>
        <v>-463295.58833333332</v>
      </c>
      <c r="AA434" s="4">
        <f t="shared" si="69"/>
        <v>154944.3116666667</v>
      </c>
    </row>
    <row r="435" spans="1:27" x14ac:dyDescent="0.25">
      <c r="A435" t="s">
        <v>191</v>
      </c>
      <c r="B435" t="s">
        <v>210</v>
      </c>
      <c r="C435">
        <v>41506</v>
      </c>
      <c r="D435" t="s">
        <v>625</v>
      </c>
      <c r="E435" t="str">
        <f>VLOOKUP(C435,'Natural Accounts'!$A$3:$D$250,2,FALSE)</f>
        <v xml:space="preserve">Trademark &amp; Licensing Revenue </v>
      </c>
      <c r="F435" t="str">
        <f t="shared" si="60"/>
        <v xml:space="preserve">41506 Trademark &amp; Licensing Revenue </v>
      </c>
      <c r="G435" t="s">
        <v>0</v>
      </c>
      <c r="H435" t="s">
        <v>128</v>
      </c>
      <c r="I435" s="4">
        <v>0</v>
      </c>
      <c r="J435" s="4">
        <v>0</v>
      </c>
      <c r="K435" s="4">
        <v>0</v>
      </c>
      <c r="L435" s="4">
        <v>0</v>
      </c>
      <c r="M435" s="4">
        <f t="shared" si="61"/>
        <v>0</v>
      </c>
      <c r="N435" s="4">
        <v>0</v>
      </c>
      <c r="O435" s="4">
        <v>0</v>
      </c>
      <c r="P435" s="4">
        <v>0</v>
      </c>
      <c r="Q435" s="4">
        <v>0</v>
      </c>
      <c r="R435" s="4">
        <f t="shared" si="62"/>
        <v>0</v>
      </c>
      <c r="S435" s="4">
        <v>-250000</v>
      </c>
      <c r="T435" s="4">
        <v>0</v>
      </c>
      <c r="U435" s="4">
        <f t="shared" si="63"/>
        <v>-83333.333333333328</v>
      </c>
      <c r="V435" s="4">
        <f t="shared" si="64"/>
        <v>-83333.333333333328</v>
      </c>
      <c r="W435" s="4">
        <f t="shared" si="65"/>
        <v>0</v>
      </c>
      <c r="X435" s="4">
        <f t="shared" si="66"/>
        <v>0</v>
      </c>
      <c r="Y435" s="4">
        <f t="shared" si="67"/>
        <v>0</v>
      </c>
      <c r="Z435" s="4">
        <f t="shared" si="68"/>
        <v>0</v>
      </c>
      <c r="AA435" s="4">
        <f t="shared" si="69"/>
        <v>0</v>
      </c>
    </row>
    <row r="436" spans="1:27" x14ac:dyDescent="0.25">
      <c r="A436" t="s">
        <v>191</v>
      </c>
      <c r="B436" t="s">
        <v>210</v>
      </c>
      <c r="C436">
        <v>41507</v>
      </c>
      <c r="D436" t="s">
        <v>625</v>
      </c>
      <c r="E436" t="str">
        <f>VLOOKUP(C436,'Natural Accounts'!$A$3:$D$250,2,FALSE)</f>
        <v xml:space="preserve">Professional &amp; Tech Services Revenue </v>
      </c>
      <c r="F436" t="str">
        <f t="shared" si="60"/>
        <v xml:space="preserve">41507 Professional &amp; Tech Services Revenue </v>
      </c>
      <c r="G436" t="s">
        <v>0</v>
      </c>
      <c r="H436" t="s">
        <v>134</v>
      </c>
      <c r="I436" s="4">
        <v>-8345.49</v>
      </c>
      <c r="J436" s="4">
        <v>-945</v>
      </c>
      <c r="K436" s="4">
        <v>0</v>
      </c>
      <c r="L436" s="4">
        <v>0</v>
      </c>
      <c r="M436" s="4">
        <f t="shared" si="61"/>
        <v>-9290.49</v>
      </c>
      <c r="N436" s="4">
        <v>0</v>
      </c>
      <c r="O436" s="4">
        <v>0</v>
      </c>
      <c r="P436" s="4">
        <v>0</v>
      </c>
      <c r="Q436" s="4">
        <v>0</v>
      </c>
      <c r="R436" s="4">
        <f t="shared" si="62"/>
        <v>0</v>
      </c>
      <c r="S436" s="4">
        <v>0</v>
      </c>
      <c r="T436" s="4">
        <v>0</v>
      </c>
      <c r="U436" s="4">
        <f t="shared" si="63"/>
        <v>-2781.83</v>
      </c>
      <c r="V436" s="4">
        <f t="shared" si="64"/>
        <v>-2781.83</v>
      </c>
      <c r="W436" s="4">
        <f t="shared" si="65"/>
        <v>-472.5</v>
      </c>
      <c r="X436" s="4">
        <f t="shared" si="66"/>
        <v>0</v>
      </c>
      <c r="Y436" s="4">
        <f t="shared" si="67"/>
        <v>0</v>
      </c>
      <c r="Z436" s="4">
        <f t="shared" si="68"/>
        <v>-3254.33</v>
      </c>
      <c r="AA436" s="4">
        <f t="shared" si="69"/>
        <v>-3254.33</v>
      </c>
    </row>
    <row r="437" spans="1:27" x14ac:dyDescent="0.25">
      <c r="A437" t="s">
        <v>191</v>
      </c>
      <c r="B437" t="s">
        <v>210</v>
      </c>
      <c r="C437">
        <v>41507</v>
      </c>
      <c r="D437" t="s">
        <v>625</v>
      </c>
      <c r="E437" t="str">
        <f>VLOOKUP(C437,'Natural Accounts'!$A$3:$D$250,2,FALSE)</f>
        <v xml:space="preserve">Professional &amp; Tech Services Revenue </v>
      </c>
      <c r="F437" t="str">
        <f t="shared" si="60"/>
        <v xml:space="preserve">41507 Professional &amp; Tech Services Revenue </v>
      </c>
      <c r="G437" t="s">
        <v>0</v>
      </c>
      <c r="H437" t="s">
        <v>56</v>
      </c>
      <c r="I437" s="4">
        <v>-1494.6</v>
      </c>
      <c r="J437" s="4">
        <v>0</v>
      </c>
      <c r="K437" s="4">
        <v>0</v>
      </c>
      <c r="L437" s="4">
        <v>0</v>
      </c>
      <c r="M437" s="4">
        <f t="shared" si="61"/>
        <v>-1494.6</v>
      </c>
      <c r="N437" s="4">
        <v>0</v>
      </c>
      <c r="O437" s="4">
        <v>0</v>
      </c>
      <c r="P437" s="4">
        <v>0</v>
      </c>
      <c r="Q437" s="4">
        <v>0</v>
      </c>
      <c r="R437" s="4">
        <f t="shared" si="62"/>
        <v>0</v>
      </c>
      <c r="S437" s="4">
        <v>0</v>
      </c>
      <c r="T437" s="4">
        <v>0</v>
      </c>
      <c r="U437" s="4">
        <f t="shared" si="63"/>
        <v>-498.2</v>
      </c>
      <c r="V437" s="4">
        <f t="shared" si="64"/>
        <v>-498.2</v>
      </c>
      <c r="W437" s="4">
        <f t="shared" si="65"/>
        <v>0</v>
      </c>
      <c r="X437" s="4">
        <f t="shared" si="66"/>
        <v>0</v>
      </c>
      <c r="Y437" s="4">
        <f t="shared" si="67"/>
        <v>0</v>
      </c>
      <c r="Z437" s="4">
        <f t="shared" si="68"/>
        <v>-498.2</v>
      </c>
      <c r="AA437" s="4">
        <f t="shared" si="69"/>
        <v>-498.2</v>
      </c>
    </row>
    <row r="438" spans="1:27" x14ac:dyDescent="0.25">
      <c r="A438" t="s">
        <v>191</v>
      </c>
      <c r="B438" t="s">
        <v>210</v>
      </c>
      <c r="C438">
        <v>41507</v>
      </c>
      <c r="D438" t="s">
        <v>625</v>
      </c>
      <c r="E438" t="str">
        <f>VLOOKUP(C438,'Natural Accounts'!$A$3:$D$250,2,FALSE)</f>
        <v xml:space="preserve">Professional &amp; Tech Services Revenue </v>
      </c>
      <c r="F438" t="str">
        <f t="shared" si="60"/>
        <v xml:space="preserve">41507 Professional &amp; Tech Services Revenue </v>
      </c>
      <c r="G438" t="s">
        <v>0</v>
      </c>
      <c r="H438" t="s">
        <v>58</v>
      </c>
      <c r="I438" s="4">
        <v>-2384.5</v>
      </c>
      <c r="J438" s="4">
        <v>0</v>
      </c>
      <c r="K438" s="4">
        <v>0</v>
      </c>
      <c r="L438" s="4">
        <v>0</v>
      </c>
      <c r="M438" s="4">
        <f t="shared" si="61"/>
        <v>-2384.5</v>
      </c>
      <c r="N438" s="4">
        <v>0</v>
      </c>
      <c r="O438" s="4">
        <v>0</v>
      </c>
      <c r="P438" s="4">
        <v>0</v>
      </c>
      <c r="Q438" s="4">
        <v>0</v>
      </c>
      <c r="R438" s="4">
        <f t="shared" si="62"/>
        <v>0</v>
      </c>
      <c r="S438" s="4">
        <v>0</v>
      </c>
      <c r="T438" s="4">
        <v>0</v>
      </c>
      <c r="U438" s="4">
        <f t="shared" si="63"/>
        <v>-794.83333333333337</v>
      </c>
      <c r="V438" s="4">
        <f t="shared" si="64"/>
        <v>-794.83333333333337</v>
      </c>
      <c r="W438" s="4">
        <f t="shared" si="65"/>
        <v>0</v>
      </c>
      <c r="X438" s="4">
        <f t="shared" si="66"/>
        <v>0</v>
      </c>
      <c r="Y438" s="4">
        <f t="shared" si="67"/>
        <v>0</v>
      </c>
      <c r="Z438" s="4">
        <f t="shared" si="68"/>
        <v>-794.83333333333337</v>
      </c>
      <c r="AA438" s="4">
        <f t="shared" si="69"/>
        <v>-794.83333333333337</v>
      </c>
    </row>
    <row r="439" spans="1:27" x14ac:dyDescent="0.25">
      <c r="A439" t="s">
        <v>191</v>
      </c>
      <c r="B439" t="s">
        <v>210</v>
      </c>
      <c r="C439">
        <v>41507</v>
      </c>
      <c r="D439" t="s">
        <v>625</v>
      </c>
      <c r="E439" t="str">
        <f>VLOOKUP(C439,'Natural Accounts'!$A$3:$D$250,2,FALSE)</f>
        <v xml:space="preserve">Professional &amp; Tech Services Revenue </v>
      </c>
      <c r="F439" t="str">
        <f t="shared" si="60"/>
        <v xml:space="preserve">41507 Professional &amp; Tech Services Revenue </v>
      </c>
      <c r="G439" t="s">
        <v>0</v>
      </c>
      <c r="H439" t="s">
        <v>99</v>
      </c>
      <c r="I439" s="4">
        <v>0</v>
      </c>
      <c r="J439" s="4">
        <v>0</v>
      </c>
      <c r="K439" s="4">
        <v>-12000</v>
      </c>
      <c r="L439" s="4">
        <v>-13784.84</v>
      </c>
      <c r="M439" s="4">
        <f t="shared" si="61"/>
        <v>-25784.84</v>
      </c>
      <c r="N439" s="4">
        <v>-470</v>
      </c>
      <c r="O439" s="4">
        <v>10510.44</v>
      </c>
      <c r="P439" s="4">
        <v>0</v>
      </c>
      <c r="Q439" s="4">
        <v>-10510.44</v>
      </c>
      <c r="R439" s="4">
        <f t="shared" si="62"/>
        <v>-470</v>
      </c>
      <c r="S439" s="4">
        <v>0</v>
      </c>
      <c r="T439" s="4">
        <v>0</v>
      </c>
      <c r="U439" s="4">
        <f t="shared" si="63"/>
        <v>-156.66666666666666</v>
      </c>
      <c r="V439" s="4">
        <f t="shared" si="64"/>
        <v>-156.66666666666666</v>
      </c>
      <c r="W439" s="4">
        <f t="shared" si="65"/>
        <v>5255.22</v>
      </c>
      <c r="X439" s="4">
        <f t="shared" si="66"/>
        <v>-6000</v>
      </c>
      <c r="Y439" s="4">
        <f t="shared" si="67"/>
        <v>-12147.64</v>
      </c>
      <c r="Z439" s="4">
        <f t="shared" si="68"/>
        <v>-13049.086666666666</v>
      </c>
      <c r="AA439" s="4">
        <f t="shared" si="69"/>
        <v>-12579.086666666666</v>
      </c>
    </row>
    <row r="440" spans="1:27" x14ac:dyDescent="0.25">
      <c r="A440" t="s">
        <v>191</v>
      </c>
      <c r="B440" t="s">
        <v>210</v>
      </c>
      <c r="C440">
        <v>41507</v>
      </c>
      <c r="D440" t="s">
        <v>625</v>
      </c>
      <c r="E440" t="str">
        <f>VLOOKUP(C440,'Natural Accounts'!$A$3:$D$250,2,FALSE)</f>
        <v xml:space="preserve">Professional &amp; Tech Services Revenue </v>
      </c>
      <c r="F440" t="str">
        <f t="shared" si="60"/>
        <v xml:space="preserve">41507 Professional &amp; Tech Services Revenue </v>
      </c>
      <c r="G440" t="s">
        <v>0</v>
      </c>
      <c r="H440" t="s">
        <v>74</v>
      </c>
      <c r="I440" s="4">
        <v>0</v>
      </c>
      <c r="J440" s="4">
        <v>-1231.05</v>
      </c>
      <c r="K440" s="4">
        <v>-515.39</v>
      </c>
      <c r="L440" s="4">
        <v>-1541.01</v>
      </c>
      <c r="M440" s="4">
        <f t="shared" si="61"/>
        <v>-3287.45</v>
      </c>
      <c r="N440" s="4">
        <v>472.54999999999995</v>
      </c>
      <c r="O440" s="4">
        <v>-374.47</v>
      </c>
      <c r="P440" s="4">
        <v>-392.18999999999994</v>
      </c>
      <c r="Q440" s="4">
        <v>-730.2</v>
      </c>
      <c r="R440" s="4">
        <f t="shared" si="62"/>
        <v>-1024.31</v>
      </c>
      <c r="S440" s="4">
        <v>-832.31999999999994</v>
      </c>
      <c r="T440" s="4">
        <v>-113.4</v>
      </c>
      <c r="U440" s="4">
        <f t="shared" si="63"/>
        <v>-119.92333333333333</v>
      </c>
      <c r="V440" s="4">
        <f t="shared" si="64"/>
        <v>-119.92333333333333</v>
      </c>
      <c r="W440" s="4">
        <f t="shared" si="65"/>
        <v>-802.76</v>
      </c>
      <c r="X440" s="4">
        <f t="shared" si="66"/>
        <v>-453.78999999999996</v>
      </c>
      <c r="Y440" s="4">
        <f t="shared" si="67"/>
        <v>-1135.605</v>
      </c>
      <c r="Z440" s="4">
        <f t="shared" si="68"/>
        <v>-2512.0783333333334</v>
      </c>
      <c r="AA440" s="4">
        <f t="shared" si="69"/>
        <v>-1487.7683333333334</v>
      </c>
    </row>
    <row r="441" spans="1:27" x14ac:dyDescent="0.25">
      <c r="A441" t="s">
        <v>191</v>
      </c>
      <c r="B441" t="s">
        <v>210</v>
      </c>
      <c r="C441">
        <v>41507</v>
      </c>
      <c r="D441" t="s">
        <v>625</v>
      </c>
      <c r="E441" t="str">
        <f>VLOOKUP(C441,'Natural Accounts'!$A$3:$D$250,2,FALSE)</f>
        <v xml:space="preserve">Professional &amp; Tech Services Revenue </v>
      </c>
      <c r="F441" t="str">
        <f t="shared" si="60"/>
        <v xml:space="preserve">41507 Professional &amp; Tech Services Revenue </v>
      </c>
      <c r="G441" t="s">
        <v>0</v>
      </c>
      <c r="H441" t="s">
        <v>11</v>
      </c>
      <c r="I441" s="4">
        <v>0</v>
      </c>
      <c r="J441" s="4">
        <v>0</v>
      </c>
      <c r="K441" s="4">
        <v>0</v>
      </c>
      <c r="L441" s="4">
        <v>0</v>
      </c>
      <c r="M441" s="4">
        <f t="shared" si="61"/>
        <v>0</v>
      </c>
      <c r="N441" s="4">
        <v>-21405</v>
      </c>
      <c r="O441" s="4">
        <v>-10200.36</v>
      </c>
      <c r="P441" s="4">
        <v>-4047.46</v>
      </c>
      <c r="Q441" s="4">
        <v>-7635.21</v>
      </c>
      <c r="R441" s="4">
        <f t="shared" si="62"/>
        <v>-43288.03</v>
      </c>
      <c r="S441" s="4">
        <v>-1088.2</v>
      </c>
      <c r="T441" s="4">
        <v>-612.35</v>
      </c>
      <c r="U441" s="4">
        <f t="shared" si="63"/>
        <v>-7497.7333333333336</v>
      </c>
      <c r="V441" s="4">
        <f t="shared" si="64"/>
        <v>-7497.7333333333336</v>
      </c>
      <c r="W441" s="4">
        <f t="shared" si="65"/>
        <v>-5100.18</v>
      </c>
      <c r="X441" s="4">
        <f t="shared" si="66"/>
        <v>-2023.73</v>
      </c>
      <c r="Y441" s="4">
        <f t="shared" si="67"/>
        <v>-3817.605</v>
      </c>
      <c r="Z441" s="4">
        <f t="shared" si="68"/>
        <v>-18439.248333333333</v>
      </c>
      <c r="AA441" s="4">
        <f t="shared" si="69"/>
        <v>24848.781666666666</v>
      </c>
    </row>
    <row r="442" spans="1:27" x14ac:dyDescent="0.25">
      <c r="A442" t="s">
        <v>191</v>
      </c>
      <c r="B442" t="s">
        <v>210</v>
      </c>
      <c r="C442">
        <v>41507</v>
      </c>
      <c r="D442" t="s">
        <v>625</v>
      </c>
      <c r="E442" t="str">
        <f>VLOOKUP(C442,'Natural Accounts'!$A$3:$D$250,2,FALSE)</f>
        <v xml:space="preserve">Professional &amp; Tech Services Revenue </v>
      </c>
      <c r="F442" t="str">
        <f t="shared" si="60"/>
        <v xml:space="preserve">41507 Professional &amp; Tech Services Revenue </v>
      </c>
      <c r="G442" t="s">
        <v>0</v>
      </c>
      <c r="H442" t="s">
        <v>129</v>
      </c>
      <c r="I442" s="4">
        <v>0</v>
      </c>
      <c r="J442" s="4">
        <v>0</v>
      </c>
      <c r="K442" s="4">
        <v>0</v>
      </c>
      <c r="L442" s="4">
        <v>0</v>
      </c>
      <c r="M442" s="4">
        <f t="shared" si="61"/>
        <v>0</v>
      </c>
      <c r="N442" s="4">
        <v>0</v>
      </c>
      <c r="O442" s="4">
        <v>-870.9</v>
      </c>
      <c r="P442" s="4">
        <v>0</v>
      </c>
      <c r="Q442" s="4">
        <v>0</v>
      </c>
      <c r="R442" s="4">
        <f t="shared" si="62"/>
        <v>-870.9</v>
      </c>
      <c r="S442" s="4">
        <v>0</v>
      </c>
      <c r="T442" s="4">
        <v>0</v>
      </c>
      <c r="U442" s="4">
        <f t="shared" si="63"/>
        <v>0</v>
      </c>
      <c r="V442" s="4">
        <f t="shared" si="64"/>
        <v>0</v>
      </c>
      <c r="W442" s="4">
        <f t="shared" si="65"/>
        <v>-435.45</v>
      </c>
      <c r="X442" s="4">
        <f t="shared" si="66"/>
        <v>0</v>
      </c>
      <c r="Y442" s="4">
        <f t="shared" si="67"/>
        <v>0</v>
      </c>
      <c r="Z442" s="4">
        <f t="shared" si="68"/>
        <v>-435.45</v>
      </c>
      <c r="AA442" s="4">
        <f t="shared" si="69"/>
        <v>435.45</v>
      </c>
    </row>
    <row r="443" spans="1:27" x14ac:dyDescent="0.25">
      <c r="A443" t="s">
        <v>191</v>
      </c>
      <c r="B443" t="s">
        <v>210</v>
      </c>
      <c r="C443">
        <v>41507</v>
      </c>
      <c r="D443" t="s">
        <v>625</v>
      </c>
      <c r="E443" t="str">
        <f>VLOOKUP(C443,'Natural Accounts'!$A$3:$D$250,2,FALSE)</f>
        <v xml:space="preserve">Professional &amp; Tech Services Revenue </v>
      </c>
      <c r="F443" t="str">
        <f t="shared" si="60"/>
        <v xml:space="preserve">41507 Professional &amp; Tech Services Revenue </v>
      </c>
      <c r="G443" t="s">
        <v>0</v>
      </c>
      <c r="H443" t="s">
        <v>130</v>
      </c>
      <c r="I443" s="4">
        <v>0</v>
      </c>
      <c r="J443" s="4">
        <v>0</v>
      </c>
      <c r="K443" s="4">
        <v>0</v>
      </c>
      <c r="L443" s="4">
        <v>0</v>
      </c>
      <c r="M443" s="4">
        <f t="shared" si="61"/>
        <v>0</v>
      </c>
      <c r="N443" s="4">
        <v>-1102</v>
      </c>
      <c r="O443" s="4">
        <v>-5390</v>
      </c>
      <c r="P443" s="4">
        <v>0</v>
      </c>
      <c r="Q443" s="4">
        <v>0</v>
      </c>
      <c r="R443" s="4">
        <f t="shared" si="62"/>
        <v>-6492</v>
      </c>
      <c r="S443" s="4">
        <v>-980</v>
      </c>
      <c r="T443" s="4">
        <v>0</v>
      </c>
      <c r="U443" s="4">
        <f t="shared" si="63"/>
        <v>-694</v>
      </c>
      <c r="V443" s="4">
        <f t="shared" si="64"/>
        <v>-694</v>
      </c>
      <c r="W443" s="4">
        <f t="shared" si="65"/>
        <v>-2695</v>
      </c>
      <c r="X443" s="4">
        <f t="shared" si="66"/>
        <v>0</v>
      </c>
      <c r="Y443" s="4">
        <f t="shared" si="67"/>
        <v>0</v>
      </c>
      <c r="Z443" s="4">
        <f t="shared" si="68"/>
        <v>-3389</v>
      </c>
      <c r="AA443" s="4">
        <f t="shared" si="69"/>
        <v>3103</v>
      </c>
    </row>
    <row r="444" spans="1:27" x14ac:dyDescent="0.25">
      <c r="A444" t="s">
        <v>191</v>
      </c>
      <c r="B444" t="s">
        <v>210</v>
      </c>
      <c r="C444">
        <v>41507</v>
      </c>
      <c r="D444" t="s">
        <v>625</v>
      </c>
      <c r="E444" t="str">
        <f>VLOOKUP(C444,'Natural Accounts'!$A$3:$D$250,2,FALSE)</f>
        <v xml:space="preserve">Professional &amp; Tech Services Revenue </v>
      </c>
      <c r="F444" t="str">
        <f t="shared" si="60"/>
        <v xml:space="preserve">41507 Professional &amp; Tech Services Revenue </v>
      </c>
      <c r="G444" t="s">
        <v>0</v>
      </c>
      <c r="H444" t="s">
        <v>180</v>
      </c>
      <c r="I444" s="4">
        <v>-200</v>
      </c>
      <c r="J444" s="4">
        <v>0</v>
      </c>
      <c r="K444" s="4">
        <v>0</v>
      </c>
      <c r="L444" s="4">
        <v>0</v>
      </c>
      <c r="M444" s="4">
        <f t="shared" si="61"/>
        <v>-200</v>
      </c>
      <c r="N444" s="4">
        <v>0</v>
      </c>
      <c r="O444" s="4">
        <v>0</v>
      </c>
      <c r="P444" s="4">
        <v>0</v>
      </c>
      <c r="Q444" s="4">
        <v>0</v>
      </c>
      <c r="R444" s="4">
        <f t="shared" si="62"/>
        <v>0</v>
      </c>
      <c r="S444" s="4">
        <v>0</v>
      </c>
      <c r="T444" s="4">
        <v>0</v>
      </c>
      <c r="U444" s="4">
        <f t="shared" si="63"/>
        <v>-66.666666666666671</v>
      </c>
      <c r="V444" s="4">
        <f t="shared" si="64"/>
        <v>-66.666666666666671</v>
      </c>
      <c r="W444" s="4">
        <f t="shared" si="65"/>
        <v>0</v>
      </c>
      <c r="X444" s="4">
        <f t="shared" si="66"/>
        <v>0</v>
      </c>
      <c r="Y444" s="4">
        <f t="shared" si="67"/>
        <v>0</v>
      </c>
      <c r="Z444" s="4">
        <f t="shared" si="68"/>
        <v>-66.666666666666671</v>
      </c>
      <c r="AA444" s="4">
        <f t="shared" si="69"/>
        <v>-66.666666666666671</v>
      </c>
    </row>
    <row r="445" spans="1:27" x14ac:dyDescent="0.25">
      <c r="A445" t="s">
        <v>191</v>
      </c>
      <c r="B445" t="s">
        <v>210</v>
      </c>
      <c r="C445">
        <v>41507</v>
      </c>
      <c r="D445" t="s">
        <v>625</v>
      </c>
      <c r="E445" t="str">
        <f>VLOOKUP(C445,'Natural Accounts'!$A$3:$D$250,2,FALSE)</f>
        <v xml:space="preserve">Professional &amp; Tech Services Revenue </v>
      </c>
      <c r="F445" t="str">
        <f t="shared" si="60"/>
        <v xml:space="preserve">41507 Professional &amp; Tech Services Revenue </v>
      </c>
      <c r="G445" t="s">
        <v>0</v>
      </c>
      <c r="H445" t="s">
        <v>38</v>
      </c>
      <c r="I445" s="4">
        <v>0</v>
      </c>
      <c r="J445" s="4">
        <v>0</v>
      </c>
      <c r="K445" s="4">
        <v>0</v>
      </c>
      <c r="L445" s="4">
        <v>-3123</v>
      </c>
      <c r="M445" s="4">
        <f t="shared" si="61"/>
        <v>-3123</v>
      </c>
      <c r="N445" s="4">
        <v>-582</v>
      </c>
      <c r="O445" s="4">
        <v>3123</v>
      </c>
      <c r="P445" s="4">
        <v>0</v>
      </c>
      <c r="Q445" s="4">
        <v>-835</v>
      </c>
      <c r="R445" s="4">
        <f t="shared" si="62"/>
        <v>1706</v>
      </c>
      <c r="S445" s="4">
        <v>0</v>
      </c>
      <c r="T445" s="4">
        <v>0</v>
      </c>
      <c r="U445" s="4">
        <f t="shared" si="63"/>
        <v>-194</v>
      </c>
      <c r="V445" s="4">
        <f t="shared" si="64"/>
        <v>-194</v>
      </c>
      <c r="W445" s="4">
        <f t="shared" si="65"/>
        <v>1561.5</v>
      </c>
      <c r="X445" s="4">
        <f t="shared" si="66"/>
        <v>0</v>
      </c>
      <c r="Y445" s="4">
        <f t="shared" si="67"/>
        <v>-1979</v>
      </c>
      <c r="Z445" s="4">
        <f t="shared" si="68"/>
        <v>-611.5</v>
      </c>
      <c r="AA445" s="4">
        <f t="shared" si="69"/>
        <v>-2317.5</v>
      </c>
    </row>
    <row r="446" spans="1:27" x14ac:dyDescent="0.25">
      <c r="A446" t="s">
        <v>191</v>
      </c>
      <c r="B446" t="s">
        <v>210</v>
      </c>
      <c r="C446">
        <v>41507</v>
      </c>
      <c r="D446" t="s">
        <v>625</v>
      </c>
      <c r="E446" t="str">
        <f>VLOOKUP(C446,'Natural Accounts'!$A$3:$D$250,2,FALSE)</f>
        <v xml:space="preserve">Professional &amp; Tech Services Revenue </v>
      </c>
      <c r="F446" t="str">
        <f t="shared" si="60"/>
        <v xml:space="preserve">41507 Professional &amp; Tech Services Revenue </v>
      </c>
      <c r="G446" t="s">
        <v>0</v>
      </c>
      <c r="H446" t="s">
        <v>127</v>
      </c>
      <c r="I446" s="4">
        <v>0</v>
      </c>
      <c r="J446" s="4">
        <v>0</v>
      </c>
      <c r="K446" s="4">
        <v>0</v>
      </c>
      <c r="L446" s="4">
        <v>0</v>
      </c>
      <c r="M446" s="4">
        <f t="shared" si="61"/>
        <v>0</v>
      </c>
      <c r="N446" s="4">
        <v>0</v>
      </c>
      <c r="O446" s="4">
        <v>0</v>
      </c>
      <c r="P446" s="4">
        <v>0</v>
      </c>
      <c r="Q446" s="4">
        <v>-514.95000000000005</v>
      </c>
      <c r="R446" s="4">
        <f t="shared" si="62"/>
        <v>-514.95000000000005</v>
      </c>
      <c r="S446" s="4">
        <v>0</v>
      </c>
      <c r="T446" s="4">
        <v>0</v>
      </c>
      <c r="U446" s="4">
        <f t="shared" si="63"/>
        <v>0</v>
      </c>
      <c r="V446" s="4">
        <f t="shared" si="64"/>
        <v>0</v>
      </c>
      <c r="W446" s="4">
        <f t="shared" si="65"/>
        <v>0</v>
      </c>
      <c r="X446" s="4">
        <f t="shared" si="66"/>
        <v>0</v>
      </c>
      <c r="Y446" s="4">
        <f t="shared" si="67"/>
        <v>-257.47500000000002</v>
      </c>
      <c r="Z446" s="4">
        <f t="shared" si="68"/>
        <v>-257.47500000000002</v>
      </c>
      <c r="AA446" s="4">
        <f t="shared" si="69"/>
        <v>257.47500000000002</v>
      </c>
    </row>
    <row r="447" spans="1:27" x14ac:dyDescent="0.25">
      <c r="A447" t="s">
        <v>191</v>
      </c>
      <c r="B447" t="s">
        <v>210</v>
      </c>
      <c r="C447">
        <v>41510</v>
      </c>
      <c r="D447" t="s">
        <v>625</v>
      </c>
      <c r="E447" t="str">
        <f>VLOOKUP(C447,'Natural Accounts'!$A$3:$D$250,2,FALSE)</f>
        <v xml:space="preserve">Utility Sales Revenue </v>
      </c>
      <c r="F447" t="str">
        <f t="shared" si="60"/>
        <v xml:space="preserve">41510 Utility Sales Revenue </v>
      </c>
      <c r="G447" t="s">
        <v>0</v>
      </c>
      <c r="H447" t="s">
        <v>131</v>
      </c>
      <c r="I447" s="4">
        <v>-8452.2100000000009</v>
      </c>
      <c r="J447" s="4">
        <v>-36478.82</v>
      </c>
      <c r="K447" s="4">
        <v>-37941.230000000003</v>
      </c>
      <c r="L447" s="4">
        <v>-68410.55</v>
      </c>
      <c r="M447" s="4">
        <f t="shared" si="61"/>
        <v>-151282.81</v>
      </c>
      <c r="N447" s="4">
        <v>-215124.73</v>
      </c>
      <c r="O447" s="4">
        <v>-16417.989999999998</v>
      </c>
      <c r="P447" s="4">
        <v>-36338.54</v>
      </c>
      <c r="Q447" s="4">
        <v>-60552.94</v>
      </c>
      <c r="R447" s="4">
        <f t="shared" si="62"/>
        <v>-328434.2</v>
      </c>
      <c r="S447" s="4">
        <v>-31345.530000000002</v>
      </c>
      <c r="T447" s="4">
        <v>-9871.1999999999989</v>
      </c>
      <c r="U447" s="4">
        <f t="shared" si="63"/>
        <v>-84974.156666666662</v>
      </c>
      <c r="V447" s="4">
        <f t="shared" si="64"/>
        <v>-84974.156666666662</v>
      </c>
      <c r="W447" s="4">
        <f t="shared" si="65"/>
        <v>-26448.404999999999</v>
      </c>
      <c r="X447" s="4">
        <f t="shared" si="66"/>
        <v>-37139.885000000002</v>
      </c>
      <c r="Y447" s="4">
        <f t="shared" si="67"/>
        <v>-64481.745000000003</v>
      </c>
      <c r="Z447" s="4">
        <f t="shared" si="68"/>
        <v>-213044.19166666665</v>
      </c>
      <c r="AA447" s="4">
        <f t="shared" si="69"/>
        <v>115390.00833333336</v>
      </c>
    </row>
    <row r="448" spans="1:27" x14ac:dyDescent="0.25">
      <c r="A448" t="s">
        <v>191</v>
      </c>
      <c r="B448" t="s">
        <v>210</v>
      </c>
      <c r="C448">
        <v>41511</v>
      </c>
      <c r="D448" t="s">
        <v>625</v>
      </c>
      <c r="E448" t="str">
        <f>VLOOKUP(C448,'Natural Accounts'!$A$3:$D$250,2,FALSE)</f>
        <v xml:space="preserve">Lost or Damaged Book Revenue </v>
      </c>
      <c r="F448" t="str">
        <f t="shared" si="60"/>
        <v xml:space="preserve">41511 Lost or Damaged Book Revenue </v>
      </c>
      <c r="G448" t="s">
        <v>0</v>
      </c>
      <c r="H448" t="s">
        <v>132</v>
      </c>
      <c r="I448" s="4">
        <v>-2542.96</v>
      </c>
      <c r="J448" s="4">
        <v>-6416.93</v>
      </c>
      <c r="K448" s="4">
        <v>-10248.450000000001</v>
      </c>
      <c r="L448" s="4">
        <v>-9828.3399999999983</v>
      </c>
      <c r="M448" s="4">
        <f t="shared" si="61"/>
        <v>-29036.68</v>
      </c>
      <c r="N448" s="4">
        <v>-2432.5399999999991</v>
      </c>
      <c r="O448" s="4">
        <v>2048.7999999999997</v>
      </c>
      <c r="P448" s="4">
        <v>-22719.11</v>
      </c>
      <c r="Q448" s="4">
        <v>-987.8799999999992</v>
      </c>
      <c r="R448" s="4">
        <f t="shared" si="62"/>
        <v>-24090.729999999996</v>
      </c>
      <c r="S448" s="4">
        <v>-3695.5900000000011</v>
      </c>
      <c r="T448" s="4">
        <v>2329.8199999999979</v>
      </c>
      <c r="U448" s="4">
        <f t="shared" si="63"/>
        <v>-2890.3633333333332</v>
      </c>
      <c r="V448" s="4">
        <f t="shared" si="64"/>
        <v>-2890.3633333333332</v>
      </c>
      <c r="W448" s="4">
        <f t="shared" si="65"/>
        <v>-2184.0650000000005</v>
      </c>
      <c r="X448" s="4">
        <f t="shared" si="66"/>
        <v>-16483.78</v>
      </c>
      <c r="Y448" s="4">
        <f t="shared" si="67"/>
        <v>-5408.1099999999988</v>
      </c>
      <c r="Z448" s="4">
        <f t="shared" si="68"/>
        <v>-26966.318333333329</v>
      </c>
      <c r="AA448" s="4">
        <f t="shared" si="69"/>
        <v>-2875.5883333333331</v>
      </c>
    </row>
    <row r="449" spans="1:27" x14ac:dyDescent="0.25">
      <c r="A449" t="s">
        <v>191</v>
      </c>
      <c r="B449" t="s">
        <v>210</v>
      </c>
      <c r="C449">
        <v>41512</v>
      </c>
      <c r="D449" t="s">
        <v>625</v>
      </c>
      <c r="E449" t="str">
        <f>VLOOKUP(C449,'Natural Accounts'!$A$3:$D$250,2,FALSE)</f>
        <v xml:space="preserve">General Sales of Merchandise Educational </v>
      </c>
      <c r="F449" t="str">
        <f t="shared" si="60"/>
        <v xml:space="preserve">41512 General Sales of Merchandise Educational </v>
      </c>
      <c r="G449" t="s">
        <v>0</v>
      </c>
      <c r="H449" t="s">
        <v>96</v>
      </c>
      <c r="I449" s="4">
        <v>-3884.35</v>
      </c>
      <c r="J449" s="4">
        <v>-1465.9</v>
      </c>
      <c r="K449" s="4">
        <v>-588.76</v>
      </c>
      <c r="L449" s="4">
        <v>-736.75</v>
      </c>
      <c r="M449" s="4">
        <f t="shared" si="61"/>
        <v>-6675.76</v>
      </c>
      <c r="N449" s="4">
        <v>-1296.6199999999999</v>
      </c>
      <c r="O449" s="4">
        <v>-617.64</v>
      </c>
      <c r="P449" s="4">
        <v>-115.9</v>
      </c>
      <c r="Q449" s="4">
        <v>-232.5</v>
      </c>
      <c r="R449" s="4">
        <f t="shared" si="62"/>
        <v>-2262.66</v>
      </c>
      <c r="S449" s="4">
        <v>-169</v>
      </c>
      <c r="T449" s="4">
        <v>-211.5</v>
      </c>
      <c r="U449" s="4">
        <f t="shared" si="63"/>
        <v>-1783.323333333333</v>
      </c>
      <c r="V449" s="4">
        <f t="shared" si="64"/>
        <v>-1783.323333333333</v>
      </c>
      <c r="W449" s="4">
        <f t="shared" si="65"/>
        <v>-1041.77</v>
      </c>
      <c r="X449" s="4">
        <f t="shared" si="66"/>
        <v>-352.33</v>
      </c>
      <c r="Y449" s="4">
        <f t="shared" si="67"/>
        <v>-484.625</v>
      </c>
      <c r="Z449" s="4">
        <f t="shared" si="68"/>
        <v>-3662.0483333333332</v>
      </c>
      <c r="AA449" s="4">
        <f t="shared" si="69"/>
        <v>-1399.3883333333333</v>
      </c>
    </row>
    <row r="450" spans="1:27" x14ac:dyDescent="0.25">
      <c r="A450" t="s">
        <v>191</v>
      </c>
      <c r="B450" t="s">
        <v>210</v>
      </c>
      <c r="C450">
        <v>41512</v>
      </c>
      <c r="D450" t="s">
        <v>625</v>
      </c>
      <c r="E450" t="str">
        <f>VLOOKUP(C450,'Natural Accounts'!$A$3:$D$250,2,FALSE)</f>
        <v xml:space="preserve">General Sales of Merchandise Educational </v>
      </c>
      <c r="F450" t="str">
        <f t="shared" si="60"/>
        <v xml:space="preserve">41512 General Sales of Merchandise Educational </v>
      </c>
      <c r="G450" t="s">
        <v>0</v>
      </c>
      <c r="H450" t="s">
        <v>133</v>
      </c>
      <c r="I450" s="4">
        <v>-489.9</v>
      </c>
      <c r="J450" s="4">
        <v>-11043.83</v>
      </c>
      <c r="K450" s="4">
        <v>-3717.99</v>
      </c>
      <c r="L450" s="4">
        <v>-7128.35</v>
      </c>
      <c r="M450" s="4">
        <f t="shared" si="61"/>
        <v>-22380.07</v>
      </c>
      <c r="N450" s="4">
        <v>-3131.99</v>
      </c>
      <c r="O450" s="4">
        <v>2757</v>
      </c>
      <c r="P450" s="4">
        <v>-3024</v>
      </c>
      <c r="Q450" s="4">
        <v>-12980</v>
      </c>
      <c r="R450" s="4">
        <f t="shared" si="62"/>
        <v>-16378.99</v>
      </c>
      <c r="S450" s="4">
        <v>-2310</v>
      </c>
      <c r="T450" s="4">
        <v>0</v>
      </c>
      <c r="U450" s="4">
        <f t="shared" si="63"/>
        <v>-1977.2966666666664</v>
      </c>
      <c r="V450" s="4">
        <f t="shared" si="64"/>
        <v>-1977.2966666666664</v>
      </c>
      <c r="W450" s="4">
        <f t="shared" si="65"/>
        <v>-4143.415</v>
      </c>
      <c r="X450" s="4">
        <f t="shared" si="66"/>
        <v>-3370.9949999999999</v>
      </c>
      <c r="Y450" s="4">
        <f t="shared" si="67"/>
        <v>-10054.174999999999</v>
      </c>
      <c r="Z450" s="4">
        <f t="shared" si="68"/>
        <v>-19545.881666666664</v>
      </c>
      <c r="AA450" s="4">
        <f t="shared" si="69"/>
        <v>-3166.8916666666646</v>
      </c>
    </row>
    <row r="451" spans="1:27" x14ac:dyDescent="0.25">
      <c r="A451" t="s">
        <v>191</v>
      </c>
      <c r="B451" t="s">
        <v>210</v>
      </c>
      <c r="C451">
        <v>41512</v>
      </c>
      <c r="D451" t="s">
        <v>625</v>
      </c>
      <c r="E451" t="str">
        <f>VLOOKUP(C451,'Natural Accounts'!$A$3:$D$250,2,FALSE)</f>
        <v xml:space="preserve">General Sales of Merchandise Educational </v>
      </c>
      <c r="F451" t="str">
        <f t="shared" ref="F451:F514" si="70">CONCATENATE(C451,D451,E451)</f>
        <v xml:space="preserve">41512 General Sales of Merchandise Educational </v>
      </c>
      <c r="G451" t="s">
        <v>0</v>
      </c>
      <c r="H451" t="s">
        <v>134</v>
      </c>
      <c r="I451" s="4">
        <v>-47414.229999999996</v>
      </c>
      <c r="J451" s="4">
        <v>-23409.87</v>
      </c>
      <c r="K451" s="4">
        <v>-36791.01</v>
      </c>
      <c r="L451" s="4">
        <v>5338.07</v>
      </c>
      <c r="M451" s="4">
        <f t="shared" ref="M451:M514" si="71">SUM(I451:L451)</f>
        <v>-102277.03999999998</v>
      </c>
      <c r="N451" s="4">
        <v>0</v>
      </c>
      <c r="O451" s="4">
        <v>0</v>
      </c>
      <c r="P451" s="4">
        <v>-200.9</v>
      </c>
      <c r="Q451" s="4">
        <v>0</v>
      </c>
      <c r="R451" s="4">
        <f t="shared" ref="R451:R514" si="72">SUM(N451:Q451)</f>
        <v>-200.9</v>
      </c>
      <c r="S451" s="4">
        <v>0</v>
      </c>
      <c r="T451" s="4">
        <v>0</v>
      </c>
      <c r="U451" s="4">
        <f t="shared" ref="U451:U514" si="73">AVERAGE(I451,N451,S451)</f>
        <v>-15804.743333333332</v>
      </c>
      <c r="V451" s="4">
        <f t="shared" ref="V451:V514" si="74">AVERAGE(I451,N451,S451)</f>
        <v>-15804.743333333332</v>
      </c>
      <c r="W451" s="4">
        <f t="shared" ref="W451:W514" si="75">AVERAGE(J451,O451)</f>
        <v>-11704.934999999999</v>
      </c>
      <c r="X451" s="4">
        <f t="shared" ref="X451:X514" si="76">AVERAGE(K451,P451)</f>
        <v>-18495.955000000002</v>
      </c>
      <c r="Y451" s="4">
        <f t="shared" ref="Y451:Y514" si="77">AVERAGE(Q451,L451)</f>
        <v>2669.0349999999999</v>
      </c>
      <c r="Z451" s="4">
        <f t="shared" ref="Z451:Z514" si="78">IF(M451&gt;-1,IF(R451&gt;-1,R451,SUM(V451:Y451)),SUM(V451:Y451))</f>
        <v>-43336.598333333328</v>
      </c>
      <c r="AA451" s="4">
        <f t="shared" ref="AA451:AA514" si="79">Z451-R451</f>
        <v>-43135.698333333326</v>
      </c>
    </row>
    <row r="452" spans="1:27" x14ac:dyDescent="0.25">
      <c r="A452" t="s">
        <v>191</v>
      </c>
      <c r="B452" t="s">
        <v>210</v>
      </c>
      <c r="C452">
        <v>41512</v>
      </c>
      <c r="D452" t="s">
        <v>625</v>
      </c>
      <c r="E452" t="str">
        <f>VLOOKUP(C452,'Natural Accounts'!$A$3:$D$250,2,FALSE)</f>
        <v xml:space="preserve">General Sales of Merchandise Educational </v>
      </c>
      <c r="F452" t="str">
        <f t="shared" si="70"/>
        <v xml:space="preserve">41512 General Sales of Merchandise Educational </v>
      </c>
      <c r="G452" t="s">
        <v>0</v>
      </c>
      <c r="H452" t="s">
        <v>58</v>
      </c>
      <c r="I452" s="4">
        <v>-3885</v>
      </c>
      <c r="J452" s="4">
        <v>-61</v>
      </c>
      <c r="K452" s="4">
        <v>-171</v>
      </c>
      <c r="L452" s="4">
        <v>-301.5</v>
      </c>
      <c r="M452" s="4">
        <f t="shared" si="71"/>
        <v>-4418.5</v>
      </c>
      <c r="N452" s="4">
        <v>0</v>
      </c>
      <c r="O452" s="4">
        <v>-55</v>
      </c>
      <c r="P452" s="4">
        <v>0</v>
      </c>
      <c r="Q452" s="4">
        <v>-1006.5</v>
      </c>
      <c r="R452" s="4">
        <f t="shared" si="72"/>
        <v>-1061.5</v>
      </c>
      <c r="S452" s="4">
        <v>0</v>
      </c>
      <c r="T452" s="4">
        <v>0</v>
      </c>
      <c r="U452" s="4">
        <f t="shared" si="73"/>
        <v>-1295</v>
      </c>
      <c r="V452" s="4">
        <f t="shared" si="74"/>
        <v>-1295</v>
      </c>
      <c r="W452" s="4">
        <f t="shared" si="75"/>
        <v>-58</v>
      </c>
      <c r="X452" s="4">
        <f t="shared" si="76"/>
        <v>-85.5</v>
      </c>
      <c r="Y452" s="4">
        <f t="shared" si="77"/>
        <v>-654</v>
      </c>
      <c r="Z452" s="4">
        <f t="shared" si="78"/>
        <v>-2092.5</v>
      </c>
      <c r="AA452" s="4">
        <f t="shared" si="79"/>
        <v>-1031</v>
      </c>
    </row>
    <row r="453" spans="1:27" x14ac:dyDescent="0.25">
      <c r="A453" t="s">
        <v>191</v>
      </c>
      <c r="B453" t="s">
        <v>210</v>
      </c>
      <c r="C453">
        <v>41512</v>
      </c>
      <c r="D453" t="s">
        <v>625</v>
      </c>
      <c r="E453" t="str">
        <f>VLOOKUP(C453,'Natural Accounts'!$A$3:$D$250,2,FALSE)</f>
        <v xml:space="preserve">General Sales of Merchandise Educational </v>
      </c>
      <c r="F453" t="str">
        <f t="shared" si="70"/>
        <v xml:space="preserve">41512 General Sales of Merchandise Educational </v>
      </c>
      <c r="G453" t="s">
        <v>0</v>
      </c>
      <c r="H453" t="s">
        <v>59</v>
      </c>
      <c r="I453" s="4">
        <v>-20416.07</v>
      </c>
      <c r="J453" s="4">
        <v>-19520.670000000002</v>
      </c>
      <c r="K453" s="4">
        <v>-11958.11</v>
      </c>
      <c r="L453" s="4">
        <v>-49456.95</v>
      </c>
      <c r="M453" s="4">
        <f t="shared" si="71"/>
        <v>-101351.8</v>
      </c>
      <c r="N453" s="4">
        <v>-27000</v>
      </c>
      <c r="O453" s="4">
        <v>-9103.9599999999991</v>
      </c>
      <c r="P453" s="4">
        <v>0</v>
      </c>
      <c r="Q453" s="4">
        <v>0</v>
      </c>
      <c r="R453" s="4">
        <f t="shared" si="72"/>
        <v>-36103.96</v>
      </c>
      <c r="S453" s="4">
        <v>0</v>
      </c>
      <c r="T453" s="4">
        <v>0</v>
      </c>
      <c r="U453" s="4">
        <f t="shared" si="73"/>
        <v>-15805.356666666667</v>
      </c>
      <c r="V453" s="4">
        <f t="shared" si="74"/>
        <v>-15805.356666666667</v>
      </c>
      <c r="W453" s="4">
        <f t="shared" si="75"/>
        <v>-14312.315000000001</v>
      </c>
      <c r="X453" s="4">
        <f t="shared" si="76"/>
        <v>-5979.0550000000003</v>
      </c>
      <c r="Y453" s="4">
        <f t="shared" si="77"/>
        <v>-24728.474999999999</v>
      </c>
      <c r="Z453" s="4">
        <f t="shared" si="78"/>
        <v>-60825.201666666668</v>
      </c>
      <c r="AA453" s="4">
        <f t="shared" si="79"/>
        <v>-24721.241666666669</v>
      </c>
    </row>
    <row r="454" spans="1:27" x14ac:dyDescent="0.25">
      <c r="A454" t="s">
        <v>191</v>
      </c>
      <c r="B454" t="s">
        <v>210</v>
      </c>
      <c r="C454">
        <v>41512</v>
      </c>
      <c r="D454" t="s">
        <v>625</v>
      </c>
      <c r="E454" t="str">
        <f>VLOOKUP(C454,'Natural Accounts'!$A$3:$D$250,2,FALSE)</f>
        <v xml:space="preserve">General Sales of Merchandise Educational </v>
      </c>
      <c r="F454" t="str">
        <f t="shared" si="70"/>
        <v xml:space="preserve">41512 General Sales of Merchandise Educational </v>
      </c>
      <c r="G454" t="s">
        <v>0</v>
      </c>
      <c r="H454" t="s">
        <v>1455</v>
      </c>
      <c r="I454" s="4">
        <v>0</v>
      </c>
      <c r="J454" s="4">
        <v>0</v>
      </c>
      <c r="K454" s="4">
        <v>-52208.89</v>
      </c>
      <c r="L454" s="4">
        <v>-55518.04</v>
      </c>
      <c r="M454" s="4">
        <f t="shared" si="71"/>
        <v>-107726.93</v>
      </c>
      <c r="N454" s="4">
        <v>0</v>
      </c>
      <c r="O454" s="4">
        <v>0</v>
      </c>
      <c r="P454" s="4">
        <v>0</v>
      </c>
      <c r="Q454" s="4">
        <v>0</v>
      </c>
      <c r="R454" s="4">
        <f t="shared" si="72"/>
        <v>0</v>
      </c>
      <c r="S454" s="4">
        <v>0</v>
      </c>
      <c r="T454" s="4">
        <v>0</v>
      </c>
      <c r="U454" s="4">
        <f t="shared" si="73"/>
        <v>0</v>
      </c>
      <c r="V454" s="4">
        <f t="shared" si="74"/>
        <v>0</v>
      </c>
      <c r="W454" s="4">
        <f t="shared" si="75"/>
        <v>0</v>
      </c>
      <c r="X454" s="4">
        <f t="shared" si="76"/>
        <v>-26104.445</v>
      </c>
      <c r="Y454" s="4">
        <f t="shared" si="77"/>
        <v>-27759.02</v>
      </c>
      <c r="Z454" s="4">
        <f t="shared" si="78"/>
        <v>-53863.464999999997</v>
      </c>
      <c r="AA454" s="4">
        <f t="shared" si="79"/>
        <v>-53863.464999999997</v>
      </c>
    </row>
    <row r="455" spans="1:27" x14ac:dyDescent="0.25">
      <c r="A455" t="s">
        <v>191</v>
      </c>
      <c r="B455" t="s">
        <v>210</v>
      </c>
      <c r="C455">
        <v>41512</v>
      </c>
      <c r="D455" t="s">
        <v>625</v>
      </c>
      <c r="E455" t="str">
        <f>VLOOKUP(C455,'Natural Accounts'!$A$3:$D$250,2,FALSE)</f>
        <v xml:space="preserve">General Sales of Merchandise Educational </v>
      </c>
      <c r="F455" t="str">
        <f t="shared" si="70"/>
        <v xml:space="preserve">41512 General Sales of Merchandise Educational </v>
      </c>
      <c r="G455" t="s">
        <v>0</v>
      </c>
      <c r="H455" t="s">
        <v>1456</v>
      </c>
      <c r="I455" s="4">
        <v>-38873.46</v>
      </c>
      <c r="J455" s="4">
        <v>-19539.199999999997</v>
      </c>
      <c r="K455" s="4">
        <v>-7380.7</v>
      </c>
      <c r="L455" s="4">
        <v>-696.11999999999989</v>
      </c>
      <c r="M455" s="4">
        <f t="shared" si="71"/>
        <v>-66489.48</v>
      </c>
      <c r="N455" s="4">
        <v>0</v>
      </c>
      <c r="O455" s="4">
        <v>0</v>
      </c>
      <c r="P455" s="4">
        <v>0</v>
      </c>
      <c r="Q455" s="4">
        <v>0</v>
      </c>
      <c r="R455" s="4">
        <f t="shared" si="72"/>
        <v>0</v>
      </c>
      <c r="S455" s="4">
        <v>0</v>
      </c>
      <c r="T455" s="4">
        <v>0</v>
      </c>
      <c r="U455" s="4">
        <f t="shared" si="73"/>
        <v>-12957.82</v>
      </c>
      <c r="V455" s="4">
        <f t="shared" si="74"/>
        <v>-12957.82</v>
      </c>
      <c r="W455" s="4">
        <f t="shared" si="75"/>
        <v>-9769.5999999999985</v>
      </c>
      <c r="X455" s="4">
        <f t="shared" si="76"/>
        <v>-3690.35</v>
      </c>
      <c r="Y455" s="4">
        <f t="shared" si="77"/>
        <v>-348.05999999999995</v>
      </c>
      <c r="Z455" s="4">
        <f t="shared" si="78"/>
        <v>-26765.829999999998</v>
      </c>
      <c r="AA455" s="4">
        <f t="shared" si="79"/>
        <v>-26765.829999999998</v>
      </c>
    </row>
    <row r="456" spans="1:27" x14ac:dyDescent="0.25">
      <c r="A456" t="s">
        <v>191</v>
      </c>
      <c r="B456" t="s">
        <v>210</v>
      </c>
      <c r="C456">
        <v>41512</v>
      </c>
      <c r="D456" t="s">
        <v>625</v>
      </c>
      <c r="E456" t="str">
        <f>VLOOKUP(C456,'Natural Accounts'!$A$3:$D$250,2,FALSE)</f>
        <v xml:space="preserve">General Sales of Merchandise Educational </v>
      </c>
      <c r="F456" t="str">
        <f t="shared" si="70"/>
        <v xml:space="preserve">41512 General Sales of Merchandise Educational </v>
      </c>
      <c r="G456" t="s">
        <v>0</v>
      </c>
      <c r="H456" t="s">
        <v>1457</v>
      </c>
      <c r="I456" s="4">
        <v>-1409.65</v>
      </c>
      <c r="J456" s="4">
        <v>-3036</v>
      </c>
      <c r="K456" s="4">
        <v>-4722.33</v>
      </c>
      <c r="L456" s="4">
        <v>-2813.87</v>
      </c>
      <c r="M456" s="4">
        <f t="shared" si="71"/>
        <v>-11981.849999999999</v>
      </c>
      <c r="N456" s="4">
        <v>0</v>
      </c>
      <c r="O456" s="4">
        <v>0</v>
      </c>
      <c r="P456" s="4">
        <v>0</v>
      </c>
      <c r="Q456" s="4">
        <v>0</v>
      </c>
      <c r="R456" s="4">
        <f t="shared" si="72"/>
        <v>0</v>
      </c>
      <c r="S456" s="4">
        <v>0</v>
      </c>
      <c r="T456" s="4">
        <v>0</v>
      </c>
      <c r="U456" s="4">
        <f t="shared" si="73"/>
        <v>-469.88333333333338</v>
      </c>
      <c r="V456" s="4">
        <f t="shared" si="74"/>
        <v>-469.88333333333338</v>
      </c>
      <c r="W456" s="4">
        <f t="shared" si="75"/>
        <v>-1518</v>
      </c>
      <c r="X456" s="4">
        <f t="shared" si="76"/>
        <v>-2361.165</v>
      </c>
      <c r="Y456" s="4">
        <f t="shared" si="77"/>
        <v>-1406.9349999999999</v>
      </c>
      <c r="Z456" s="4">
        <f t="shared" si="78"/>
        <v>-5755.9833333333336</v>
      </c>
      <c r="AA456" s="4">
        <f t="shared" si="79"/>
        <v>-5755.9833333333336</v>
      </c>
    </row>
    <row r="457" spans="1:27" x14ac:dyDescent="0.25">
      <c r="A457" t="s">
        <v>191</v>
      </c>
      <c r="B457" t="s">
        <v>210</v>
      </c>
      <c r="C457">
        <v>41512</v>
      </c>
      <c r="D457" t="s">
        <v>625</v>
      </c>
      <c r="E457" t="str">
        <f>VLOOKUP(C457,'Natural Accounts'!$A$3:$D$250,2,FALSE)</f>
        <v xml:space="preserve">General Sales of Merchandise Educational </v>
      </c>
      <c r="F457" t="str">
        <f t="shared" si="70"/>
        <v xml:space="preserve">41512 General Sales of Merchandise Educational </v>
      </c>
      <c r="G457" t="s">
        <v>0</v>
      </c>
      <c r="H457" t="s">
        <v>135</v>
      </c>
      <c r="I457" s="4">
        <v>-3534.47</v>
      </c>
      <c r="J457" s="4">
        <v>-585</v>
      </c>
      <c r="K457" s="4">
        <v>554.35</v>
      </c>
      <c r="L457" s="4">
        <v>0</v>
      </c>
      <c r="M457" s="4">
        <f t="shared" si="71"/>
        <v>-3565.1199999999994</v>
      </c>
      <c r="N457" s="4">
        <v>-4085.1</v>
      </c>
      <c r="O457" s="4">
        <v>0</v>
      </c>
      <c r="P457" s="4">
        <v>0</v>
      </c>
      <c r="Q457" s="4">
        <v>0</v>
      </c>
      <c r="R457" s="4">
        <f t="shared" si="72"/>
        <v>-4085.1</v>
      </c>
      <c r="S457" s="4">
        <v>0</v>
      </c>
      <c r="T457" s="4">
        <v>0</v>
      </c>
      <c r="U457" s="4">
        <f t="shared" si="73"/>
        <v>-2539.8566666666666</v>
      </c>
      <c r="V457" s="4">
        <f t="shared" si="74"/>
        <v>-2539.8566666666666</v>
      </c>
      <c r="W457" s="4">
        <f t="shared" si="75"/>
        <v>-292.5</v>
      </c>
      <c r="X457" s="4">
        <f t="shared" si="76"/>
        <v>277.17500000000001</v>
      </c>
      <c r="Y457" s="4">
        <f t="shared" si="77"/>
        <v>0</v>
      </c>
      <c r="Z457" s="4">
        <f t="shared" si="78"/>
        <v>-2555.1816666666664</v>
      </c>
      <c r="AA457" s="4">
        <f t="shared" si="79"/>
        <v>1529.9183333333335</v>
      </c>
    </row>
    <row r="458" spans="1:27" x14ac:dyDescent="0.25">
      <c r="A458" t="s">
        <v>191</v>
      </c>
      <c r="B458" t="s">
        <v>210</v>
      </c>
      <c r="C458">
        <v>41512</v>
      </c>
      <c r="D458" t="s">
        <v>625</v>
      </c>
      <c r="E458" t="str">
        <f>VLOOKUP(C458,'Natural Accounts'!$A$3:$D$250,2,FALSE)</f>
        <v xml:space="preserve">General Sales of Merchandise Educational </v>
      </c>
      <c r="F458" t="str">
        <f t="shared" si="70"/>
        <v xml:space="preserve">41512 General Sales of Merchandise Educational </v>
      </c>
      <c r="G458" t="s">
        <v>0</v>
      </c>
      <c r="H458" t="s">
        <v>7</v>
      </c>
      <c r="I458" s="4">
        <v>0</v>
      </c>
      <c r="J458" s="4">
        <v>-35</v>
      </c>
      <c r="K458" s="4">
        <v>-35</v>
      </c>
      <c r="L458" s="4">
        <v>-35</v>
      </c>
      <c r="M458" s="4">
        <f t="shared" si="71"/>
        <v>-105</v>
      </c>
      <c r="N458" s="4">
        <v>0</v>
      </c>
      <c r="O458" s="4">
        <v>0</v>
      </c>
      <c r="P458" s="4">
        <v>0</v>
      </c>
      <c r="Q458" s="4">
        <v>0</v>
      </c>
      <c r="R458" s="4">
        <f t="shared" si="72"/>
        <v>0</v>
      </c>
      <c r="S458" s="4">
        <v>0</v>
      </c>
      <c r="T458" s="4">
        <v>0</v>
      </c>
      <c r="U458" s="4">
        <f t="shared" si="73"/>
        <v>0</v>
      </c>
      <c r="V458" s="4">
        <f t="shared" si="74"/>
        <v>0</v>
      </c>
      <c r="W458" s="4">
        <f t="shared" si="75"/>
        <v>-17.5</v>
      </c>
      <c r="X458" s="4">
        <f t="shared" si="76"/>
        <v>-17.5</v>
      </c>
      <c r="Y458" s="4">
        <f t="shared" si="77"/>
        <v>-17.5</v>
      </c>
      <c r="Z458" s="4">
        <f t="shared" si="78"/>
        <v>-52.5</v>
      </c>
      <c r="AA458" s="4">
        <f t="shared" si="79"/>
        <v>-52.5</v>
      </c>
    </row>
    <row r="459" spans="1:27" x14ac:dyDescent="0.25">
      <c r="A459" t="s">
        <v>191</v>
      </c>
      <c r="B459" t="s">
        <v>210</v>
      </c>
      <c r="C459">
        <v>41512</v>
      </c>
      <c r="D459" t="s">
        <v>625</v>
      </c>
      <c r="E459" t="str">
        <f>VLOOKUP(C459,'Natural Accounts'!$A$3:$D$250,2,FALSE)</f>
        <v xml:space="preserve">General Sales of Merchandise Educational </v>
      </c>
      <c r="F459" t="str">
        <f t="shared" si="70"/>
        <v xml:space="preserve">41512 General Sales of Merchandise Educational </v>
      </c>
      <c r="G459" t="s">
        <v>0</v>
      </c>
      <c r="H459" t="s">
        <v>1458</v>
      </c>
      <c r="I459" s="4">
        <v>0</v>
      </c>
      <c r="J459" s="4">
        <v>-12200.29</v>
      </c>
      <c r="K459" s="4">
        <v>0</v>
      </c>
      <c r="L459" s="4">
        <v>12263.67</v>
      </c>
      <c r="M459" s="4">
        <f t="shared" si="71"/>
        <v>63.3799999999992</v>
      </c>
      <c r="N459" s="4">
        <v>0</v>
      </c>
      <c r="O459" s="4">
        <v>0</v>
      </c>
      <c r="P459" s="4">
        <v>0</v>
      </c>
      <c r="Q459" s="4">
        <v>0</v>
      </c>
      <c r="R459" s="4">
        <f t="shared" si="72"/>
        <v>0</v>
      </c>
      <c r="S459" s="4">
        <v>0</v>
      </c>
      <c r="T459" s="4">
        <v>0</v>
      </c>
      <c r="U459" s="4">
        <f t="shared" si="73"/>
        <v>0</v>
      </c>
      <c r="V459" s="4">
        <f t="shared" si="74"/>
        <v>0</v>
      </c>
      <c r="W459" s="4">
        <f t="shared" si="75"/>
        <v>-6100.1450000000004</v>
      </c>
      <c r="X459" s="4">
        <f t="shared" si="76"/>
        <v>0</v>
      </c>
      <c r="Y459" s="4">
        <f t="shared" si="77"/>
        <v>6131.835</v>
      </c>
      <c r="Z459" s="4">
        <f t="shared" si="78"/>
        <v>0</v>
      </c>
      <c r="AA459" s="4">
        <f t="shared" si="79"/>
        <v>0</v>
      </c>
    </row>
    <row r="460" spans="1:27" x14ac:dyDescent="0.25">
      <c r="A460" t="s">
        <v>191</v>
      </c>
      <c r="B460" t="s">
        <v>210</v>
      </c>
      <c r="C460">
        <v>41512</v>
      </c>
      <c r="D460" t="s">
        <v>625</v>
      </c>
      <c r="E460" t="str">
        <f>VLOOKUP(C460,'Natural Accounts'!$A$3:$D$250,2,FALSE)</f>
        <v xml:space="preserve">General Sales of Merchandise Educational </v>
      </c>
      <c r="F460" t="str">
        <f t="shared" si="70"/>
        <v xml:space="preserve">41512 General Sales of Merchandise Educational </v>
      </c>
      <c r="G460" t="s">
        <v>0</v>
      </c>
      <c r="H460" t="s">
        <v>60</v>
      </c>
      <c r="I460" s="4">
        <v>-23970.620000000003</v>
      </c>
      <c r="J460" s="4">
        <v>-21353.11</v>
      </c>
      <c r="K460" s="4">
        <v>-31433.74</v>
      </c>
      <c r="L460" s="4">
        <v>-20482.78</v>
      </c>
      <c r="M460" s="4">
        <f t="shared" si="71"/>
        <v>-97240.25</v>
      </c>
      <c r="N460" s="4">
        <v>-1283.6100000000001</v>
      </c>
      <c r="O460" s="4">
        <v>-3079.05</v>
      </c>
      <c r="P460" s="4">
        <v>-1395.55</v>
      </c>
      <c r="Q460" s="4">
        <v>-812.36000000000013</v>
      </c>
      <c r="R460" s="4">
        <f t="shared" si="72"/>
        <v>-6570.57</v>
      </c>
      <c r="S460" s="4">
        <v>0</v>
      </c>
      <c r="T460" s="4">
        <v>-50</v>
      </c>
      <c r="U460" s="4">
        <f t="shared" si="73"/>
        <v>-8418.0766666666677</v>
      </c>
      <c r="V460" s="4">
        <f t="shared" si="74"/>
        <v>-8418.0766666666677</v>
      </c>
      <c r="W460" s="4">
        <f t="shared" si="75"/>
        <v>-12216.08</v>
      </c>
      <c r="X460" s="4">
        <f t="shared" si="76"/>
        <v>-16414.645</v>
      </c>
      <c r="Y460" s="4">
        <f t="shared" si="77"/>
        <v>-10647.57</v>
      </c>
      <c r="Z460" s="4">
        <f t="shared" si="78"/>
        <v>-47696.371666666666</v>
      </c>
      <c r="AA460" s="4">
        <f t="shared" si="79"/>
        <v>-41125.801666666666</v>
      </c>
    </row>
    <row r="461" spans="1:27" x14ac:dyDescent="0.25">
      <c r="A461" t="s">
        <v>191</v>
      </c>
      <c r="B461" t="s">
        <v>210</v>
      </c>
      <c r="C461">
        <v>41512</v>
      </c>
      <c r="D461" t="s">
        <v>625</v>
      </c>
      <c r="E461" t="str">
        <f>VLOOKUP(C461,'Natural Accounts'!$A$3:$D$250,2,FALSE)</f>
        <v xml:space="preserve">General Sales of Merchandise Educational </v>
      </c>
      <c r="F461" t="str">
        <f t="shared" si="70"/>
        <v xml:space="preserve">41512 General Sales of Merchandise Educational </v>
      </c>
      <c r="G461" t="s">
        <v>0</v>
      </c>
      <c r="H461" t="s">
        <v>28</v>
      </c>
      <c r="I461" s="4">
        <v>-15</v>
      </c>
      <c r="J461" s="4">
        <v>0</v>
      </c>
      <c r="K461" s="4">
        <v>0</v>
      </c>
      <c r="L461" s="4">
        <v>0</v>
      </c>
      <c r="M461" s="4">
        <f t="shared" si="71"/>
        <v>-15</v>
      </c>
      <c r="N461" s="4">
        <v>0</v>
      </c>
      <c r="O461" s="4">
        <v>0</v>
      </c>
      <c r="P461" s="4">
        <v>0</v>
      </c>
      <c r="Q461" s="4">
        <v>0</v>
      </c>
      <c r="R461" s="4">
        <f t="shared" si="72"/>
        <v>0</v>
      </c>
      <c r="S461" s="4">
        <v>0</v>
      </c>
      <c r="T461" s="4">
        <v>0</v>
      </c>
      <c r="U461" s="4">
        <f t="shared" si="73"/>
        <v>-5</v>
      </c>
      <c r="V461" s="4">
        <f t="shared" si="74"/>
        <v>-5</v>
      </c>
      <c r="W461" s="4">
        <f t="shared" si="75"/>
        <v>0</v>
      </c>
      <c r="X461" s="4">
        <f t="shared" si="76"/>
        <v>0</v>
      </c>
      <c r="Y461" s="4">
        <f t="shared" si="77"/>
        <v>0</v>
      </c>
      <c r="Z461" s="4">
        <f t="shared" si="78"/>
        <v>-5</v>
      </c>
      <c r="AA461" s="4">
        <f t="shared" si="79"/>
        <v>-5</v>
      </c>
    </row>
    <row r="462" spans="1:27" x14ac:dyDescent="0.25">
      <c r="A462" t="s">
        <v>191</v>
      </c>
      <c r="B462" t="s">
        <v>210</v>
      </c>
      <c r="C462">
        <v>41512</v>
      </c>
      <c r="D462" t="s">
        <v>625</v>
      </c>
      <c r="E462" t="str">
        <f>VLOOKUP(C462,'Natural Accounts'!$A$3:$D$250,2,FALSE)</f>
        <v xml:space="preserve">General Sales of Merchandise Educational </v>
      </c>
      <c r="F462" t="str">
        <f t="shared" si="70"/>
        <v xml:space="preserve">41512 General Sales of Merchandise Educational </v>
      </c>
      <c r="G462" t="s">
        <v>0</v>
      </c>
      <c r="H462" t="s">
        <v>65</v>
      </c>
      <c r="I462" s="4">
        <v>0</v>
      </c>
      <c r="J462" s="4">
        <v>0</v>
      </c>
      <c r="K462" s="4">
        <v>0</v>
      </c>
      <c r="L462" s="4">
        <v>0</v>
      </c>
      <c r="M462" s="4">
        <f t="shared" si="71"/>
        <v>0</v>
      </c>
      <c r="N462" s="4">
        <v>0</v>
      </c>
      <c r="O462" s="4">
        <v>0</v>
      </c>
      <c r="P462" s="4">
        <v>-13</v>
      </c>
      <c r="Q462" s="4">
        <v>0</v>
      </c>
      <c r="R462" s="4">
        <f t="shared" si="72"/>
        <v>-13</v>
      </c>
      <c r="S462" s="4">
        <v>0</v>
      </c>
      <c r="T462" s="4">
        <v>0</v>
      </c>
      <c r="U462" s="4">
        <f t="shared" si="73"/>
        <v>0</v>
      </c>
      <c r="V462" s="4">
        <f t="shared" si="74"/>
        <v>0</v>
      </c>
      <c r="W462" s="4">
        <f t="shared" si="75"/>
        <v>0</v>
      </c>
      <c r="X462" s="4">
        <f t="shared" si="76"/>
        <v>-6.5</v>
      </c>
      <c r="Y462" s="4">
        <f t="shared" si="77"/>
        <v>0</v>
      </c>
      <c r="Z462" s="4">
        <f t="shared" si="78"/>
        <v>-6.5</v>
      </c>
      <c r="AA462" s="4">
        <f t="shared" si="79"/>
        <v>6.5</v>
      </c>
    </row>
    <row r="463" spans="1:27" x14ac:dyDescent="0.25">
      <c r="A463" t="s">
        <v>191</v>
      </c>
      <c r="B463" t="s">
        <v>210</v>
      </c>
      <c r="C463">
        <v>41512</v>
      </c>
      <c r="D463" t="s">
        <v>625</v>
      </c>
      <c r="E463" t="str">
        <f>VLOOKUP(C463,'Natural Accounts'!$A$3:$D$250,2,FALSE)</f>
        <v xml:space="preserve">General Sales of Merchandise Educational </v>
      </c>
      <c r="F463" t="str">
        <f t="shared" si="70"/>
        <v xml:space="preserve">41512 General Sales of Merchandise Educational </v>
      </c>
      <c r="G463" t="s">
        <v>0</v>
      </c>
      <c r="H463" t="s">
        <v>31</v>
      </c>
      <c r="I463" s="4">
        <v>-63967.5</v>
      </c>
      <c r="J463" s="4">
        <v>-89679.91</v>
      </c>
      <c r="K463" s="4">
        <v>-28651</v>
      </c>
      <c r="L463" s="4">
        <v>-102527.51</v>
      </c>
      <c r="M463" s="4">
        <f t="shared" si="71"/>
        <v>-284825.92</v>
      </c>
      <c r="N463" s="4">
        <v>-114452.25</v>
      </c>
      <c r="O463" s="4">
        <v>-121144.1</v>
      </c>
      <c r="P463" s="4">
        <v>-25027.58</v>
      </c>
      <c r="Q463" s="4">
        <v>-132816.93</v>
      </c>
      <c r="R463" s="4">
        <f t="shared" si="72"/>
        <v>-393440.86</v>
      </c>
      <c r="S463" s="4">
        <v>-1207.67</v>
      </c>
      <c r="T463" s="4">
        <v>0</v>
      </c>
      <c r="U463" s="4">
        <f t="shared" si="73"/>
        <v>-59875.806666666671</v>
      </c>
      <c r="V463" s="4">
        <f t="shared" si="74"/>
        <v>-59875.806666666671</v>
      </c>
      <c r="W463" s="4">
        <f t="shared" si="75"/>
        <v>-105412.005</v>
      </c>
      <c r="X463" s="4">
        <f t="shared" si="76"/>
        <v>-26839.29</v>
      </c>
      <c r="Y463" s="4">
        <f t="shared" si="77"/>
        <v>-117672.22</v>
      </c>
      <c r="Z463" s="4">
        <f t="shared" si="78"/>
        <v>-309799.32166666666</v>
      </c>
      <c r="AA463" s="4">
        <f t="shared" si="79"/>
        <v>83641.53833333333</v>
      </c>
    </row>
    <row r="464" spans="1:27" x14ac:dyDescent="0.25">
      <c r="A464" t="s">
        <v>191</v>
      </c>
      <c r="B464" t="s">
        <v>210</v>
      </c>
      <c r="C464">
        <v>41512</v>
      </c>
      <c r="D464" t="s">
        <v>625</v>
      </c>
      <c r="E464" t="str">
        <f>VLOOKUP(C464,'Natural Accounts'!$A$3:$D$250,2,FALSE)</f>
        <v xml:space="preserve">General Sales of Merchandise Educational </v>
      </c>
      <c r="F464" t="str">
        <f t="shared" si="70"/>
        <v xml:space="preserve">41512 General Sales of Merchandise Educational </v>
      </c>
      <c r="G464" t="s">
        <v>0</v>
      </c>
      <c r="H464" t="s">
        <v>77</v>
      </c>
      <c r="I464" s="4">
        <v>-30</v>
      </c>
      <c r="J464" s="4">
        <v>-20</v>
      </c>
      <c r="K464" s="4">
        <v>0</v>
      </c>
      <c r="L464" s="4">
        <v>0</v>
      </c>
      <c r="M464" s="4">
        <f t="shared" si="71"/>
        <v>-50</v>
      </c>
      <c r="N464" s="4">
        <v>-20</v>
      </c>
      <c r="O464" s="4">
        <v>-10</v>
      </c>
      <c r="P464" s="4">
        <v>-10</v>
      </c>
      <c r="Q464" s="4">
        <v>0</v>
      </c>
      <c r="R464" s="4">
        <f t="shared" si="72"/>
        <v>-40</v>
      </c>
      <c r="S464" s="4">
        <v>0</v>
      </c>
      <c r="T464" s="4">
        <v>0</v>
      </c>
      <c r="U464" s="4">
        <f t="shared" si="73"/>
        <v>-16.666666666666668</v>
      </c>
      <c r="V464" s="4">
        <f t="shared" si="74"/>
        <v>-16.666666666666668</v>
      </c>
      <c r="W464" s="4">
        <f t="shared" si="75"/>
        <v>-15</v>
      </c>
      <c r="X464" s="4">
        <f t="shared" si="76"/>
        <v>-5</v>
      </c>
      <c r="Y464" s="4">
        <f t="shared" si="77"/>
        <v>0</v>
      </c>
      <c r="Z464" s="4">
        <f t="shared" si="78"/>
        <v>-36.666666666666671</v>
      </c>
      <c r="AA464" s="4">
        <f t="shared" si="79"/>
        <v>3.3333333333333286</v>
      </c>
    </row>
    <row r="465" spans="1:27" x14ac:dyDescent="0.25">
      <c r="A465" t="s">
        <v>191</v>
      </c>
      <c r="B465" t="s">
        <v>210</v>
      </c>
      <c r="C465">
        <v>41512</v>
      </c>
      <c r="D465" t="s">
        <v>625</v>
      </c>
      <c r="E465" t="str">
        <f>VLOOKUP(C465,'Natural Accounts'!$A$3:$D$250,2,FALSE)</f>
        <v xml:space="preserve">General Sales of Merchandise Educational </v>
      </c>
      <c r="F465" t="str">
        <f t="shared" si="70"/>
        <v xml:space="preserve">41512 General Sales of Merchandise Educational </v>
      </c>
      <c r="G465" t="s">
        <v>0</v>
      </c>
      <c r="H465" t="s">
        <v>13</v>
      </c>
      <c r="I465" s="4">
        <v>-553.41999999999996</v>
      </c>
      <c r="J465" s="4">
        <v>-5179.17</v>
      </c>
      <c r="K465" s="4">
        <v>-1581.68</v>
      </c>
      <c r="L465" s="4">
        <v>-5924.8099999999995</v>
      </c>
      <c r="M465" s="4">
        <f t="shared" si="71"/>
        <v>-13239.08</v>
      </c>
      <c r="N465" s="4">
        <v>0</v>
      </c>
      <c r="O465" s="4">
        <v>-2545.1</v>
      </c>
      <c r="P465" s="4">
        <v>0</v>
      </c>
      <c r="Q465" s="4">
        <v>0</v>
      </c>
      <c r="R465" s="4">
        <f t="shared" si="72"/>
        <v>-2545.1</v>
      </c>
      <c r="S465" s="4">
        <v>0</v>
      </c>
      <c r="T465" s="4">
        <v>0</v>
      </c>
      <c r="U465" s="4">
        <f t="shared" si="73"/>
        <v>-184.47333333333333</v>
      </c>
      <c r="V465" s="4">
        <f t="shared" si="74"/>
        <v>-184.47333333333333</v>
      </c>
      <c r="W465" s="4">
        <f t="shared" si="75"/>
        <v>-3862.1350000000002</v>
      </c>
      <c r="X465" s="4">
        <f t="shared" si="76"/>
        <v>-790.84</v>
      </c>
      <c r="Y465" s="4">
        <f t="shared" si="77"/>
        <v>-2962.4049999999997</v>
      </c>
      <c r="Z465" s="4">
        <f t="shared" si="78"/>
        <v>-7799.8533333333335</v>
      </c>
      <c r="AA465" s="4">
        <f t="shared" si="79"/>
        <v>-5254.753333333334</v>
      </c>
    </row>
    <row r="466" spans="1:27" x14ac:dyDescent="0.25">
      <c r="A466" t="s">
        <v>191</v>
      </c>
      <c r="B466" t="s">
        <v>210</v>
      </c>
      <c r="C466">
        <v>41512</v>
      </c>
      <c r="D466" t="s">
        <v>625</v>
      </c>
      <c r="E466" t="str">
        <f>VLOOKUP(C466,'Natural Accounts'!$A$3:$D$250,2,FALSE)</f>
        <v xml:space="preserve">General Sales of Merchandise Educational </v>
      </c>
      <c r="F466" t="str">
        <f t="shared" si="70"/>
        <v xml:space="preserve">41512 General Sales of Merchandise Educational </v>
      </c>
      <c r="G466" t="s">
        <v>0</v>
      </c>
      <c r="H466" t="s">
        <v>104</v>
      </c>
      <c r="I466" s="4">
        <v>-9915.73</v>
      </c>
      <c r="J466" s="4">
        <v>0</v>
      </c>
      <c r="K466" s="4">
        <v>0</v>
      </c>
      <c r="L466" s="4">
        <v>0</v>
      </c>
      <c r="M466" s="4">
        <f t="shared" si="71"/>
        <v>-9915.73</v>
      </c>
      <c r="N466" s="4">
        <v>0</v>
      </c>
      <c r="O466" s="4">
        <v>202.5</v>
      </c>
      <c r="P466" s="4">
        <v>-6465.09</v>
      </c>
      <c r="Q466" s="4">
        <v>-4641.6499999999996</v>
      </c>
      <c r="R466" s="4">
        <f t="shared" si="72"/>
        <v>-10904.24</v>
      </c>
      <c r="S466" s="4">
        <v>-1816.02</v>
      </c>
      <c r="T466" s="4">
        <v>0</v>
      </c>
      <c r="U466" s="4">
        <f t="shared" si="73"/>
        <v>-3910.5833333333335</v>
      </c>
      <c r="V466" s="4">
        <f t="shared" si="74"/>
        <v>-3910.5833333333335</v>
      </c>
      <c r="W466" s="4">
        <f t="shared" si="75"/>
        <v>101.25</v>
      </c>
      <c r="X466" s="4">
        <f t="shared" si="76"/>
        <v>-3232.5450000000001</v>
      </c>
      <c r="Y466" s="4">
        <f t="shared" si="77"/>
        <v>-2320.8249999999998</v>
      </c>
      <c r="Z466" s="4">
        <f t="shared" si="78"/>
        <v>-9362.7033333333347</v>
      </c>
      <c r="AA466" s="4">
        <f t="shared" si="79"/>
        <v>1541.536666666665</v>
      </c>
    </row>
    <row r="467" spans="1:27" x14ac:dyDescent="0.25">
      <c r="A467" t="s">
        <v>191</v>
      </c>
      <c r="B467" t="s">
        <v>210</v>
      </c>
      <c r="C467">
        <v>41512</v>
      </c>
      <c r="D467" t="s">
        <v>625</v>
      </c>
      <c r="E467" t="str">
        <f>VLOOKUP(C467,'Natural Accounts'!$A$3:$D$250,2,FALSE)</f>
        <v xml:space="preserve">General Sales of Merchandise Educational </v>
      </c>
      <c r="F467" t="str">
        <f t="shared" si="70"/>
        <v xml:space="preserve">41512 General Sales of Merchandise Educational </v>
      </c>
      <c r="G467" t="s">
        <v>0</v>
      </c>
      <c r="H467" t="s">
        <v>37</v>
      </c>
      <c r="I467" s="4">
        <v>-145.18</v>
      </c>
      <c r="J467" s="4">
        <v>0</v>
      </c>
      <c r="K467" s="4">
        <v>-1195.8599999999999</v>
      </c>
      <c r="L467" s="4">
        <v>-179.66</v>
      </c>
      <c r="M467" s="4">
        <f t="shared" si="71"/>
        <v>-1520.7</v>
      </c>
      <c r="N467" s="4">
        <v>-102.87</v>
      </c>
      <c r="O467" s="4">
        <v>-125.86000000000001</v>
      </c>
      <c r="P467" s="4">
        <v>-136.01</v>
      </c>
      <c r="Q467" s="4">
        <v>-103.19999999999999</v>
      </c>
      <c r="R467" s="4">
        <f t="shared" si="72"/>
        <v>-467.94</v>
      </c>
      <c r="S467" s="4">
        <v>-76.31</v>
      </c>
      <c r="T467" s="4">
        <v>-24</v>
      </c>
      <c r="U467" s="4">
        <f t="shared" si="73"/>
        <v>-108.12</v>
      </c>
      <c r="V467" s="4">
        <f t="shared" si="74"/>
        <v>-108.12</v>
      </c>
      <c r="W467" s="4">
        <f t="shared" si="75"/>
        <v>-62.930000000000007</v>
      </c>
      <c r="X467" s="4">
        <f t="shared" si="76"/>
        <v>-665.93499999999995</v>
      </c>
      <c r="Y467" s="4">
        <f t="shared" si="77"/>
        <v>-141.43</v>
      </c>
      <c r="Z467" s="4">
        <f t="shared" si="78"/>
        <v>-978.41499999999996</v>
      </c>
      <c r="AA467" s="4">
        <f t="shared" si="79"/>
        <v>-510.47499999999997</v>
      </c>
    </row>
    <row r="468" spans="1:27" x14ac:dyDescent="0.25">
      <c r="A468" t="s">
        <v>191</v>
      </c>
      <c r="B468" t="s">
        <v>210</v>
      </c>
      <c r="C468">
        <v>41512</v>
      </c>
      <c r="D468" t="s">
        <v>625</v>
      </c>
      <c r="E468" t="str">
        <f>VLOOKUP(C468,'Natural Accounts'!$A$3:$D$250,2,FALSE)</f>
        <v xml:space="preserve">General Sales of Merchandise Educational </v>
      </c>
      <c r="F468" t="str">
        <f t="shared" si="70"/>
        <v xml:space="preserve">41512 General Sales of Merchandise Educational </v>
      </c>
      <c r="G468" t="s">
        <v>0</v>
      </c>
      <c r="H468" t="s">
        <v>100</v>
      </c>
      <c r="I468" s="4">
        <v>-2693.28</v>
      </c>
      <c r="J468" s="4">
        <v>-1196.95</v>
      </c>
      <c r="K468" s="4">
        <v>-1965.8600000000001</v>
      </c>
      <c r="L468" s="4">
        <v>-1926.24</v>
      </c>
      <c r="M468" s="4">
        <f t="shared" si="71"/>
        <v>-7782.33</v>
      </c>
      <c r="N468" s="4">
        <v>-1619.64</v>
      </c>
      <c r="O468" s="4">
        <v>-1979.3100000000002</v>
      </c>
      <c r="P468" s="4">
        <v>-1577.25</v>
      </c>
      <c r="Q468" s="4">
        <v>-1650.8600000000001</v>
      </c>
      <c r="R468" s="4">
        <f t="shared" si="72"/>
        <v>-6827.0600000000013</v>
      </c>
      <c r="S468" s="4">
        <v>-39.630000000000003</v>
      </c>
      <c r="T468" s="4">
        <v>0</v>
      </c>
      <c r="U468" s="4">
        <f t="shared" si="73"/>
        <v>-1450.8500000000001</v>
      </c>
      <c r="V468" s="4">
        <f t="shared" si="74"/>
        <v>-1450.8500000000001</v>
      </c>
      <c r="W468" s="4">
        <f t="shared" si="75"/>
        <v>-1588.13</v>
      </c>
      <c r="X468" s="4">
        <f t="shared" si="76"/>
        <v>-1771.5550000000001</v>
      </c>
      <c r="Y468" s="4">
        <f t="shared" si="77"/>
        <v>-1788.5500000000002</v>
      </c>
      <c r="Z468" s="4">
        <f t="shared" si="78"/>
        <v>-6599.0850000000009</v>
      </c>
      <c r="AA468" s="4">
        <f t="shared" si="79"/>
        <v>227.97500000000036</v>
      </c>
    </row>
    <row r="469" spans="1:27" x14ac:dyDescent="0.25">
      <c r="A469" t="s">
        <v>191</v>
      </c>
      <c r="B469" t="s">
        <v>210</v>
      </c>
      <c r="C469">
        <v>41512</v>
      </c>
      <c r="D469" t="s">
        <v>625</v>
      </c>
      <c r="E469" t="str">
        <f>VLOOKUP(C469,'Natural Accounts'!$A$3:$D$250,2,FALSE)</f>
        <v xml:space="preserve">General Sales of Merchandise Educational </v>
      </c>
      <c r="F469" t="str">
        <f t="shared" si="70"/>
        <v xml:space="preserve">41512 General Sales of Merchandise Educational </v>
      </c>
      <c r="G469" t="s">
        <v>0</v>
      </c>
      <c r="H469" t="s">
        <v>127</v>
      </c>
      <c r="I469" s="4">
        <v>-15206.380000000001</v>
      </c>
      <c r="J469" s="4">
        <v>-4204.99</v>
      </c>
      <c r="K469" s="4">
        <v>244.74</v>
      </c>
      <c r="L469" s="4">
        <v>0</v>
      </c>
      <c r="M469" s="4">
        <f t="shared" si="71"/>
        <v>-19166.63</v>
      </c>
      <c r="N469" s="4">
        <v>0</v>
      </c>
      <c r="O469" s="4">
        <v>-245.2</v>
      </c>
      <c r="P469" s="4">
        <v>0</v>
      </c>
      <c r="Q469" s="4">
        <v>-240</v>
      </c>
      <c r="R469" s="4">
        <f t="shared" si="72"/>
        <v>-485.2</v>
      </c>
      <c r="S469" s="4">
        <v>0</v>
      </c>
      <c r="T469" s="4">
        <v>0</v>
      </c>
      <c r="U469" s="4">
        <f t="shared" si="73"/>
        <v>-5068.793333333334</v>
      </c>
      <c r="V469" s="4">
        <f t="shared" si="74"/>
        <v>-5068.793333333334</v>
      </c>
      <c r="W469" s="4">
        <f t="shared" si="75"/>
        <v>-2225.0949999999998</v>
      </c>
      <c r="X469" s="4">
        <f t="shared" si="76"/>
        <v>122.37</v>
      </c>
      <c r="Y469" s="4">
        <f t="shared" si="77"/>
        <v>-120</v>
      </c>
      <c r="Z469" s="4">
        <f t="shared" si="78"/>
        <v>-7291.5183333333343</v>
      </c>
      <c r="AA469" s="4">
        <f t="shared" si="79"/>
        <v>-6806.3183333333345</v>
      </c>
    </row>
    <row r="470" spans="1:27" x14ac:dyDescent="0.25">
      <c r="A470" t="s">
        <v>191</v>
      </c>
      <c r="B470" t="s">
        <v>210</v>
      </c>
      <c r="C470">
        <v>41512</v>
      </c>
      <c r="D470" t="s">
        <v>625</v>
      </c>
      <c r="E470" t="str">
        <f>VLOOKUP(C470,'Natural Accounts'!$A$3:$D$250,2,FALSE)</f>
        <v xml:space="preserve">General Sales of Merchandise Educational </v>
      </c>
      <c r="F470" t="str">
        <f t="shared" si="70"/>
        <v xml:space="preserve">41512 General Sales of Merchandise Educational </v>
      </c>
      <c r="G470" t="s">
        <v>0</v>
      </c>
      <c r="H470" t="s">
        <v>101</v>
      </c>
      <c r="I470" s="4">
        <v>0</v>
      </c>
      <c r="J470" s="4">
        <v>0</v>
      </c>
      <c r="K470" s="4">
        <v>0</v>
      </c>
      <c r="L470" s="4">
        <v>0</v>
      </c>
      <c r="M470" s="4">
        <f t="shared" si="71"/>
        <v>0</v>
      </c>
      <c r="N470" s="4">
        <v>0</v>
      </c>
      <c r="O470" s="4">
        <v>0</v>
      </c>
      <c r="P470" s="4">
        <v>0</v>
      </c>
      <c r="Q470" s="4">
        <v>0</v>
      </c>
      <c r="R470" s="4">
        <f t="shared" si="72"/>
        <v>0</v>
      </c>
      <c r="S470" s="4">
        <v>-642.34</v>
      </c>
      <c r="T470" s="4">
        <v>-528.79999999999995</v>
      </c>
      <c r="U470" s="4">
        <f t="shared" si="73"/>
        <v>-214.11333333333334</v>
      </c>
      <c r="V470" s="4">
        <f t="shared" si="74"/>
        <v>-214.11333333333334</v>
      </c>
      <c r="W470" s="4">
        <f t="shared" si="75"/>
        <v>0</v>
      </c>
      <c r="X470" s="4">
        <f t="shared" si="76"/>
        <v>0</v>
      </c>
      <c r="Y470" s="4">
        <f t="shared" si="77"/>
        <v>0</v>
      </c>
      <c r="Z470" s="4">
        <f t="shared" si="78"/>
        <v>0</v>
      </c>
      <c r="AA470" s="4">
        <f t="shared" si="79"/>
        <v>0</v>
      </c>
    </row>
    <row r="471" spans="1:27" x14ac:dyDescent="0.25">
      <c r="A471" t="s">
        <v>191</v>
      </c>
      <c r="B471" t="s">
        <v>210</v>
      </c>
      <c r="C471">
        <v>41512</v>
      </c>
      <c r="D471" t="s">
        <v>625</v>
      </c>
      <c r="E471" t="str">
        <f>VLOOKUP(C471,'Natural Accounts'!$A$3:$D$250,2,FALSE)</f>
        <v xml:space="preserve">General Sales of Merchandise Educational </v>
      </c>
      <c r="F471" t="str">
        <f t="shared" si="70"/>
        <v xml:space="preserve">41512 General Sales of Merchandise Educational </v>
      </c>
      <c r="G471" t="s">
        <v>0</v>
      </c>
      <c r="H471" t="s">
        <v>136</v>
      </c>
      <c r="I471" s="4">
        <v>-533.75</v>
      </c>
      <c r="J471" s="4">
        <v>-69</v>
      </c>
      <c r="K471" s="4">
        <v>-63</v>
      </c>
      <c r="L471" s="4">
        <v>-30</v>
      </c>
      <c r="M471" s="4">
        <f t="shared" si="71"/>
        <v>-695.75</v>
      </c>
      <c r="N471" s="4">
        <v>-29</v>
      </c>
      <c r="O471" s="4">
        <v>0</v>
      </c>
      <c r="P471" s="4">
        <v>-85</v>
      </c>
      <c r="Q471" s="4">
        <v>-142</v>
      </c>
      <c r="R471" s="4">
        <f t="shared" si="72"/>
        <v>-256</v>
      </c>
      <c r="S471" s="4">
        <v>-189.43</v>
      </c>
      <c r="T471" s="4">
        <v>0</v>
      </c>
      <c r="U471" s="4">
        <f t="shared" si="73"/>
        <v>-250.72666666666669</v>
      </c>
      <c r="V471" s="4">
        <f t="shared" si="74"/>
        <v>-250.72666666666669</v>
      </c>
      <c r="W471" s="4">
        <f t="shared" si="75"/>
        <v>-34.5</v>
      </c>
      <c r="X471" s="4">
        <f t="shared" si="76"/>
        <v>-74</v>
      </c>
      <c r="Y471" s="4">
        <f t="shared" si="77"/>
        <v>-86</v>
      </c>
      <c r="Z471" s="4">
        <f t="shared" si="78"/>
        <v>-445.22666666666669</v>
      </c>
      <c r="AA471" s="4">
        <f t="shared" si="79"/>
        <v>-189.22666666666669</v>
      </c>
    </row>
    <row r="472" spans="1:27" x14ac:dyDescent="0.25">
      <c r="A472" t="s">
        <v>191</v>
      </c>
      <c r="B472" t="s">
        <v>210</v>
      </c>
      <c r="C472">
        <v>41512</v>
      </c>
      <c r="D472" t="s">
        <v>625</v>
      </c>
      <c r="E472" t="str">
        <f>VLOOKUP(C472,'Natural Accounts'!$A$3:$D$250,2,FALSE)</f>
        <v xml:space="preserve">General Sales of Merchandise Educational </v>
      </c>
      <c r="F472" t="str">
        <f t="shared" si="70"/>
        <v xml:space="preserve">41512 General Sales of Merchandise Educational </v>
      </c>
      <c r="G472" t="s">
        <v>0</v>
      </c>
      <c r="H472" t="s">
        <v>125</v>
      </c>
      <c r="I472" s="4">
        <v>0</v>
      </c>
      <c r="J472" s="4">
        <v>0</v>
      </c>
      <c r="K472" s="4">
        <v>0</v>
      </c>
      <c r="L472" s="4">
        <v>0</v>
      </c>
      <c r="M472" s="4">
        <f t="shared" si="71"/>
        <v>0</v>
      </c>
      <c r="N472" s="4">
        <v>-0.3</v>
      </c>
      <c r="O472" s="4">
        <v>0</v>
      </c>
      <c r="P472" s="4">
        <v>0</v>
      </c>
      <c r="Q472" s="4">
        <v>0</v>
      </c>
      <c r="R472" s="4">
        <f t="shared" si="72"/>
        <v>-0.3</v>
      </c>
      <c r="S472" s="4">
        <v>0</v>
      </c>
      <c r="T472" s="4">
        <v>0</v>
      </c>
      <c r="U472" s="4">
        <f t="shared" si="73"/>
        <v>-9.9999999999999992E-2</v>
      </c>
      <c r="V472" s="4">
        <f t="shared" si="74"/>
        <v>-9.9999999999999992E-2</v>
      </c>
      <c r="W472" s="4">
        <f t="shared" si="75"/>
        <v>0</v>
      </c>
      <c r="X472" s="4">
        <f t="shared" si="76"/>
        <v>0</v>
      </c>
      <c r="Y472" s="4">
        <f t="shared" si="77"/>
        <v>0</v>
      </c>
      <c r="Z472" s="4">
        <f t="shared" si="78"/>
        <v>-0.3</v>
      </c>
      <c r="AA472" s="4">
        <f t="shared" si="79"/>
        <v>0</v>
      </c>
    </row>
    <row r="473" spans="1:27" x14ac:dyDescent="0.25">
      <c r="A473" t="s">
        <v>191</v>
      </c>
      <c r="B473" t="s">
        <v>210</v>
      </c>
      <c r="C473">
        <v>41513</v>
      </c>
      <c r="D473" t="s">
        <v>625</v>
      </c>
      <c r="E473" t="str">
        <f>VLOOKUP(C473,'Natural Accounts'!$A$3:$D$250,2,FALSE)</f>
        <v xml:space="preserve">General Sales of Services Educational </v>
      </c>
      <c r="F473" t="str">
        <f t="shared" si="70"/>
        <v xml:space="preserve">41513 General Sales of Services Educational </v>
      </c>
      <c r="G473" t="s">
        <v>0</v>
      </c>
      <c r="H473" t="s">
        <v>1</v>
      </c>
      <c r="I473" s="4">
        <v>0</v>
      </c>
      <c r="J473" s="4">
        <v>0</v>
      </c>
      <c r="K473" s="4">
        <v>0</v>
      </c>
      <c r="L473" s="4">
        <v>10233.66</v>
      </c>
      <c r="M473" s="4">
        <f t="shared" si="71"/>
        <v>10233.66</v>
      </c>
      <c r="N473" s="4">
        <v>0</v>
      </c>
      <c r="O473" s="4">
        <v>0</v>
      </c>
      <c r="P473" s="4">
        <v>0</v>
      </c>
      <c r="Q473" s="4">
        <v>0</v>
      </c>
      <c r="R473" s="4">
        <f t="shared" si="72"/>
        <v>0</v>
      </c>
      <c r="S473" s="4">
        <v>0</v>
      </c>
      <c r="T473" s="4">
        <v>0</v>
      </c>
      <c r="U473" s="4">
        <f t="shared" si="73"/>
        <v>0</v>
      </c>
      <c r="V473" s="4">
        <f t="shared" si="74"/>
        <v>0</v>
      </c>
      <c r="W473" s="4">
        <f t="shared" si="75"/>
        <v>0</v>
      </c>
      <c r="X473" s="4">
        <f t="shared" si="76"/>
        <v>0</v>
      </c>
      <c r="Y473" s="4">
        <f t="shared" si="77"/>
        <v>5116.83</v>
      </c>
      <c r="Z473" s="4">
        <f t="shared" si="78"/>
        <v>0</v>
      </c>
      <c r="AA473" s="4">
        <f t="shared" si="79"/>
        <v>0</v>
      </c>
    </row>
    <row r="474" spans="1:27" x14ac:dyDescent="0.25">
      <c r="A474" t="s">
        <v>191</v>
      </c>
      <c r="B474" t="s">
        <v>210</v>
      </c>
      <c r="C474">
        <v>41513</v>
      </c>
      <c r="D474" t="s">
        <v>625</v>
      </c>
      <c r="E474" t="str">
        <f>VLOOKUP(C474,'Natural Accounts'!$A$3:$D$250,2,FALSE)</f>
        <v xml:space="preserve">General Sales of Services Educational </v>
      </c>
      <c r="F474" t="str">
        <f t="shared" si="70"/>
        <v xml:space="preserve">41513 General Sales of Services Educational </v>
      </c>
      <c r="G474" t="s">
        <v>0</v>
      </c>
      <c r="H474" t="s">
        <v>2</v>
      </c>
      <c r="I474" s="4">
        <v>-774</v>
      </c>
      <c r="J474" s="4">
        <v>0</v>
      </c>
      <c r="K474" s="4">
        <v>186</v>
      </c>
      <c r="L474" s="4">
        <v>0</v>
      </c>
      <c r="M474" s="4">
        <f t="shared" si="71"/>
        <v>-588</v>
      </c>
      <c r="N474" s="4">
        <v>-11660.75</v>
      </c>
      <c r="O474" s="4">
        <v>0</v>
      </c>
      <c r="P474" s="4">
        <v>0</v>
      </c>
      <c r="Q474" s="4">
        <v>0</v>
      </c>
      <c r="R474" s="4">
        <f t="shared" si="72"/>
        <v>-11660.75</v>
      </c>
      <c r="S474" s="4">
        <v>0</v>
      </c>
      <c r="T474" s="4">
        <v>0</v>
      </c>
      <c r="U474" s="4">
        <f t="shared" si="73"/>
        <v>-4144.916666666667</v>
      </c>
      <c r="V474" s="4">
        <f t="shared" si="74"/>
        <v>-4144.916666666667</v>
      </c>
      <c r="W474" s="4">
        <f t="shared" si="75"/>
        <v>0</v>
      </c>
      <c r="X474" s="4">
        <f t="shared" si="76"/>
        <v>93</v>
      </c>
      <c r="Y474" s="4">
        <f t="shared" si="77"/>
        <v>0</v>
      </c>
      <c r="Z474" s="4">
        <f t="shared" si="78"/>
        <v>-4051.916666666667</v>
      </c>
      <c r="AA474" s="4">
        <f t="shared" si="79"/>
        <v>7608.833333333333</v>
      </c>
    </row>
    <row r="475" spans="1:27" x14ac:dyDescent="0.25">
      <c r="A475" t="s">
        <v>191</v>
      </c>
      <c r="B475" t="s">
        <v>210</v>
      </c>
      <c r="C475">
        <v>41513</v>
      </c>
      <c r="D475" t="s">
        <v>625</v>
      </c>
      <c r="E475" t="str">
        <f>VLOOKUP(C475,'Natural Accounts'!$A$3:$D$250,2,FALSE)</f>
        <v xml:space="preserve">General Sales of Services Educational </v>
      </c>
      <c r="F475" t="str">
        <f t="shared" si="70"/>
        <v xml:space="preserve">41513 General Sales of Services Educational </v>
      </c>
      <c r="G475" t="s">
        <v>0</v>
      </c>
      <c r="H475" t="s">
        <v>3</v>
      </c>
      <c r="I475" s="4">
        <v>-3745</v>
      </c>
      <c r="J475" s="4">
        <v>-13700</v>
      </c>
      <c r="K475" s="4">
        <v>-14001.75</v>
      </c>
      <c r="L475" s="4">
        <v>0</v>
      </c>
      <c r="M475" s="4">
        <f t="shared" si="71"/>
        <v>-31446.75</v>
      </c>
      <c r="N475" s="4">
        <v>0</v>
      </c>
      <c r="O475" s="4">
        <v>0</v>
      </c>
      <c r="P475" s="4">
        <v>0</v>
      </c>
      <c r="Q475" s="4">
        <v>0</v>
      </c>
      <c r="R475" s="4">
        <f t="shared" si="72"/>
        <v>0</v>
      </c>
      <c r="S475" s="4">
        <v>0</v>
      </c>
      <c r="T475" s="4">
        <v>0</v>
      </c>
      <c r="U475" s="4">
        <f t="shared" si="73"/>
        <v>-1248.3333333333333</v>
      </c>
      <c r="V475" s="4">
        <f t="shared" si="74"/>
        <v>-1248.3333333333333</v>
      </c>
      <c r="W475" s="4">
        <f t="shared" si="75"/>
        <v>-6850</v>
      </c>
      <c r="X475" s="4">
        <f t="shared" si="76"/>
        <v>-7000.875</v>
      </c>
      <c r="Y475" s="4">
        <f t="shared" si="77"/>
        <v>0</v>
      </c>
      <c r="Z475" s="4">
        <f t="shared" si="78"/>
        <v>-15099.208333333332</v>
      </c>
      <c r="AA475" s="4">
        <f t="shared" si="79"/>
        <v>-15099.208333333332</v>
      </c>
    </row>
    <row r="476" spans="1:27" x14ac:dyDescent="0.25">
      <c r="A476" t="s">
        <v>191</v>
      </c>
      <c r="B476" t="s">
        <v>210</v>
      </c>
      <c r="C476">
        <v>41513</v>
      </c>
      <c r="D476" t="s">
        <v>625</v>
      </c>
      <c r="E476" t="str">
        <f>VLOOKUP(C476,'Natural Accounts'!$A$3:$D$250,2,FALSE)</f>
        <v xml:space="preserve">General Sales of Services Educational </v>
      </c>
      <c r="F476" t="str">
        <f t="shared" si="70"/>
        <v xml:space="preserve">41513 General Sales of Services Educational </v>
      </c>
      <c r="G476" t="s">
        <v>0</v>
      </c>
      <c r="H476" t="s">
        <v>21</v>
      </c>
      <c r="I476" s="4">
        <v>0</v>
      </c>
      <c r="J476" s="4">
        <v>29</v>
      </c>
      <c r="K476" s="4">
        <v>13</v>
      </c>
      <c r="L476" s="4">
        <v>24.900000000000002</v>
      </c>
      <c r="M476" s="4">
        <f t="shared" si="71"/>
        <v>66.900000000000006</v>
      </c>
      <c r="N476" s="4">
        <v>16.97</v>
      </c>
      <c r="O476" s="4">
        <v>-2360.62</v>
      </c>
      <c r="P476" s="4">
        <v>349.61</v>
      </c>
      <c r="Q476" s="4">
        <v>-16.97</v>
      </c>
      <c r="R476" s="4">
        <f t="shared" si="72"/>
        <v>-2011.01</v>
      </c>
      <c r="S476" s="4">
        <v>0.55000000000000004</v>
      </c>
      <c r="T476" s="4">
        <v>0</v>
      </c>
      <c r="U476" s="4">
        <f t="shared" si="73"/>
        <v>5.84</v>
      </c>
      <c r="V476" s="4">
        <f t="shared" si="74"/>
        <v>5.84</v>
      </c>
      <c r="W476" s="4">
        <f t="shared" si="75"/>
        <v>-1165.81</v>
      </c>
      <c r="X476" s="4">
        <f t="shared" si="76"/>
        <v>181.30500000000001</v>
      </c>
      <c r="Y476" s="4">
        <f t="shared" si="77"/>
        <v>3.9650000000000016</v>
      </c>
      <c r="Z476" s="4">
        <f t="shared" si="78"/>
        <v>-974.69999999999993</v>
      </c>
      <c r="AA476" s="4">
        <f t="shared" si="79"/>
        <v>1036.31</v>
      </c>
    </row>
    <row r="477" spans="1:27" x14ac:dyDescent="0.25">
      <c r="A477" t="s">
        <v>191</v>
      </c>
      <c r="B477" t="s">
        <v>210</v>
      </c>
      <c r="C477">
        <v>41513</v>
      </c>
      <c r="D477" t="s">
        <v>625</v>
      </c>
      <c r="E477" t="str">
        <f>VLOOKUP(C477,'Natural Accounts'!$A$3:$D$250,2,FALSE)</f>
        <v xml:space="preserve">General Sales of Services Educational </v>
      </c>
      <c r="F477" t="str">
        <f t="shared" si="70"/>
        <v xml:space="preserve">41513 General Sales of Services Educational </v>
      </c>
      <c r="G477" t="s">
        <v>0</v>
      </c>
      <c r="H477" t="s">
        <v>25</v>
      </c>
      <c r="I477" s="4">
        <v>-400</v>
      </c>
      <c r="J477" s="4">
        <v>-2270</v>
      </c>
      <c r="K477" s="4">
        <v>-110</v>
      </c>
      <c r="L477" s="4">
        <v>-1965</v>
      </c>
      <c r="M477" s="4">
        <f t="shared" si="71"/>
        <v>-4745</v>
      </c>
      <c r="N477" s="4">
        <v>-180</v>
      </c>
      <c r="O477" s="4">
        <v>0</v>
      </c>
      <c r="P477" s="4">
        <v>0</v>
      </c>
      <c r="Q477" s="4">
        <v>0</v>
      </c>
      <c r="R477" s="4">
        <f t="shared" si="72"/>
        <v>-180</v>
      </c>
      <c r="S477" s="4">
        <v>-3507</v>
      </c>
      <c r="T477" s="4">
        <v>0</v>
      </c>
      <c r="U477" s="4">
        <f t="shared" si="73"/>
        <v>-1362.3333333333333</v>
      </c>
      <c r="V477" s="4">
        <f t="shared" si="74"/>
        <v>-1362.3333333333333</v>
      </c>
      <c r="W477" s="4">
        <f t="shared" si="75"/>
        <v>-1135</v>
      </c>
      <c r="X477" s="4">
        <f t="shared" si="76"/>
        <v>-55</v>
      </c>
      <c r="Y477" s="4">
        <f t="shared" si="77"/>
        <v>-982.5</v>
      </c>
      <c r="Z477" s="4">
        <f t="shared" si="78"/>
        <v>-3534.833333333333</v>
      </c>
      <c r="AA477" s="4">
        <f t="shared" si="79"/>
        <v>-3354.833333333333</v>
      </c>
    </row>
    <row r="478" spans="1:27" x14ac:dyDescent="0.25">
      <c r="A478" t="s">
        <v>191</v>
      </c>
      <c r="B478" t="s">
        <v>210</v>
      </c>
      <c r="C478">
        <v>41513</v>
      </c>
      <c r="D478" t="s">
        <v>625</v>
      </c>
      <c r="E478" t="str">
        <f>VLOOKUP(C478,'Natural Accounts'!$A$3:$D$250,2,FALSE)</f>
        <v xml:space="preserve">General Sales of Services Educational </v>
      </c>
      <c r="F478" t="str">
        <f t="shared" si="70"/>
        <v xml:space="preserve">41513 General Sales of Services Educational </v>
      </c>
      <c r="G478" t="s">
        <v>0</v>
      </c>
      <c r="H478" t="s">
        <v>137</v>
      </c>
      <c r="I478" s="4">
        <v>0</v>
      </c>
      <c r="J478" s="4">
        <v>0</v>
      </c>
      <c r="K478" s="4">
        <v>0</v>
      </c>
      <c r="L478" s="4">
        <v>-366</v>
      </c>
      <c r="M478" s="4">
        <f t="shared" si="71"/>
        <v>-366</v>
      </c>
      <c r="N478" s="4">
        <v>0</v>
      </c>
      <c r="O478" s="4">
        <v>366</v>
      </c>
      <c r="P478" s="4">
        <v>0</v>
      </c>
      <c r="Q478" s="4">
        <v>-129.18</v>
      </c>
      <c r="R478" s="4">
        <f t="shared" si="72"/>
        <v>236.82</v>
      </c>
      <c r="S478" s="4">
        <v>0</v>
      </c>
      <c r="T478" s="4">
        <v>0</v>
      </c>
      <c r="U478" s="4">
        <f t="shared" si="73"/>
        <v>0</v>
      </c>
      <c r="V478" s="4">
        <f t="shared" si="74"/>
        <v>0</v>
      </c>
      <c r="W478" s="4">
        <f t="shared" si="75"/>
        <v>183</v>
      </c>
      <c r="X478" s="4">
        <f t="shared" si="76"/>
        <v>0</v>
      </c>
      <c r="Y478" s="4">
        <f t="shared" si="77"/>
        <v>-247.59</v>
      </c>
      <c r="Z478" s="4">
        <f t="shared" si="78"/>
        <v>-64.59</v>
      </c>
      <c r="AA478" s="4">
        <f t="shared" si="79"/>
        <v>-301.40999999999997</v>
      </c>
    </row>
    <row r="479" spans="1:27" x14ac:dyDescent="0.25">
      <c r="A479" t="s">
        <v>191</v>
      </c>
      <c r="B479" t="s">
        <v>210</v>
      </c>
      <c r="C479">
        <v>41513</v>
      </c>
      <c r="D479" t="s">
        <v>625</v>
      </c>
      <c r="E479" t="str">
        <f>VLOOKUP(C479,'Natural Accounts'!$A$3:$D$250,2,FALSE)</f>
        <v xml:space="preserve">General Sales of Services Educational </v>
      </c>
      <c r="F479" t="str">
        <f t="shared" si="70"/>
        <v xml:space="preserve">41513 General Sales of Services Educational </v>
      </c>
      <c r="G479" t="s">
        <v>0</v>
      </c>
      <c r="H479" t="s">
        <v>6</v>
      </c>
      <c r="I479" s="4">
        <v>-3250</v>
      </c>
      <c r="J479" s="4">
        <v>-3400</v>
      </c>
      <c r="K479" s="4">
        <v>-186</v>
      </c>
      <c r="L479" s="4">
        <v>-1293.18</v>
      </c>
      <c r="M479" s="4">
        <f t="shared" si="71"/>
        <v>-8129.18</v>
      </c>
      <c r="N479" s="4">
        <v>0</v>
      </c>
      <c r="O479" s="4">
        <v>0</v>
      </c>
      <c r="P479" s="4">
        <v>0</v>
      </c>
      <c r="Q479" s="4">
        <v>0</v>
      </c>
      <c r="R479" s="4">
        <f t="shared" si="72"/>
        <v>0</v>
      </c>
      <c r="S479" s="4">
        <v>0</v>
      </c>
      <c r="T479" s="4">
        <v>0</v>
      </c>
      <c r="U479" s="4">
        <f t="shared" si="73"/>
        <v>-1083.3333333333333</v>
      </c>
      <c r="V479" s="4">
        <f t="shared" si="74"/>
        <v>-1083.3333333333333</v>
      </c>
      <c r="W479" s="4">
        <f t="shared" si="75"/>
        <v>-1700</v>
      </c>
      <c r="X479" s="4">
        <f t="shared" si="76"/>
        <v>-93</v>
      </c>
      <c r="Y479" s="4">
        <f t="shared" si="77"/>
        <v>-646.59</v>
      </c>
      <c r="Z479" s="4">
        <f t="shared" si="78"/>
        <v>-3522.9233333333332</v>
      </c>
      <c r="AA479" s="4">
        <f t="shared" si="79"/>
        <v>-3522.9233333333332</v>
      </c>
    </row>
    <row r="480" spans="1:27" x14ac:dyDescent="0.25">
      <c r="A480" t="s">
        <v>191</v>
      </c>
      <c r="B480" t="s">
        <v>210</v>
      </c>
      <c r="C480">
        <v>41513</v>
      </c>
      <c r="D480" t="s">
        <v>625</v>
      </c>
      <c r="E480" t="str">
        <f>VLOOKUP(C480,'Natural Accounts'!$A$3:$D$250,2,FALSE)</f>
        <v xml:space="preserve">General Sales of Services Educational </v>
      </c>
      <c r="F480" t="str">
        <f t="shared" si="70"/>
        <v xml:space="preserve">41513 General Sales of Services Educational </v>
      </c>
      <c r="G480" t="s">
        <v>0</v>
      </c>
      <c r="H480" t="s">
        <v>133</v>
      </c>
      <c r="I480" s="4">
        <v>-88289.860000000015</v>
      </c>
      <c r="J480" s="4">
        <v>-329132.45999999996</v>
      </c>
      <c r="K480" s="4">
        <v>-484707.47</v>
      </c>
      <c r="L480" s="4">
        <v>-340598.06</v>
      </c>
      <c r="M480" s="4">
        <f t="shared" si="71"/>
        <v>-1242727.8499999999</v>
      </c>
      <c r="N480" s="4">
        <v>-96357.66</v>
      </c>
      <c r="O480" s="4">
        <v>123520.36000000002</v>
      </c>
      <c r="P480" s="4">
        <v>-15488</v>
      </c>
      <c r="Q480" s="4">
        <v>-7985.15</v>
      </c>
      <c r="R480" s="4">
        <f t="shared" si="72"/>
        <v>3689.550000000012</v>
      </c>
      <c r="S480" s="4">
        <v>-11943.130000000001</v>
      </c>
      <c r="T480" s="4">
        <v>-8057.85</v>
      </c>
      <c r="U480" s="4">
        <f t="shared" si="73"/>
        <v>-65530.216666666674</v>
      </c>
      <c r="V480" s="4">
        <f t="shared" si="74"/>
        <v>-65530.216666666674</v>
      </c>
      <c r="W480" s="4">
        <f t="shared" si="75"/>
        <v>-102806.04999999997</v>
      </c>
      <c r="X480" s="4">
        <f t="shared" si="76"/>
        <v>-250097.73499999999</v>
      </c>
      <c r="Y480" s="4">
        <f t="shared" si="77"/>
        <v>-174291.60500000001</v>
      </c>
      <c r="Z480" s="4">
        <f t="shared" si="78"/>
        <v>-592725.60666666669</v>
      </c>
      <c r="AA480" s="4">
        <f t="shared" si="79"/>
        <v>-596415.15666666673</v>
      </c>
    </row>
    <row r="481" spans="1:27" x14ac:dyDescent="0.25">
      <c r="A481" t="s">
        <v>191</v>
      </c>
      <c r="B481" t="s">
        <v>210</v>
      </c>
      <c r="C481">
        <v>41513</v>
      </c>
      <c r="D481" t="s">
        <v>625</v>
      </c>
      <c r="E481" t="str">
        <f>VLOOKUP(C481,'Natural Accounts'!$A$3:$D$250,2,FALSE)</f>
        <v xml:space="preserve">General Sales of Services Educational </v>
      </c>
      <c r="F481" t="str">
        <f t="shared" si="70"/>
        <v xml:space="preserve">41513 General Sales of Services Educational </v>
      </c>
      <c r="G481" t="s">
        <v>0</v>
      </c>
      <c r="H481" t="s">
        <v>57</v>
      </c>
      <c r="I481" s="4">
        <v>0</v>
      </c>
      <c r="J481" s="4">
        <v>0</v>
      </c>
      <c r="K481" s="4">
        <v>-12931.080000000002</v>
      </c>
      <c r="L481" s="4">
        <v>24</v>
      </c>
      <c r="M481" s="4">
        <f t="shared" si="71"/>
        <v>-12907.080000000002</v>
      </c>
      <c r="N481" s="4">
        <v>0</v>
      </c>
      <c r="O481" s="4">
        <v>0</v>
      </c>
      <c r="P481" s="4">
        <v>0</v>
      </c>
      <c r="Q481" s="4">
        <v>0</v>
      </c>
      <c r="R481" s="4">
        <f t="shared" si="72"/>
        <v>0</v>
      </c>
      <c r="S481" s="4">
        <v>0</v>
      </c>
      <c r="T481" s="4">
        <v>0</v>
      </c>
      <c r="U481" s="4">
        <f t="shared" si="73"/>
        <v>0</v>
      </c>
      <c r="V481" s="4">
        <f t="shared" si="74"/>
        <v>0</v>
      </c>
      <c r="W481" s="4">
        <f t="shared" si="75"/>
        <v>0</v>
      </c>
      <c r="X481" s="4">
        <f t="shared" si="76"/>
        <v>-6465.5400000000009</v>
      </c>
      <c r="Y481" s="4">
        <f t="shared" si="77"/>
        <v>12</v>
      </c>
      <c r="Z481" s="4">
        <f t="shared" si="78"/>
        <v>-6453.5400000000009</v>
      </c>
      <c r="AA481" s="4">
        <f t="shared" si="79"/>
        <v>-6453.5400000000009</v>
      </c>
    </row>
    <row r="482" spans="1:27" x14ac:dyDescent="0.25">
      <c r="A482" t="s">
        <v>191</v>
      </c>
      <c r="B482" t="s">
        <v>210</v>
      </c>
      <c r="C482">
        <v>41513</v>
      </c>
      <c r="D482" t="s">
        <v>625</v>
      </c>
      <c r="E482" t="str">
        <f>VLOOKUP(C482,'Natural Accounts'!$A$3:$D$250,2,FALSE)</f>
        <v xml:space="preserve">General Sales of Services Educational </v>
      </c>
      <c r="F482" t="str">
        <f t="shared" si="70"/>
        <v xml:space="preserve">41513 General Sales of Services Educational </v>
      </c>
      <c r="G482" t="s">
        <v>0</v>
      </c>
      <c r="H482" t="s">
        <v>98</v>
      </c>
      <c r="I482" s="4">
        <v>-117026.88</v>
      </c>
      <c r="J482" s="4">
        <v>-175419.96</v>
      </c>
      <c r="K482" s="4">
        <v>-275784.66000000003</v>
      </c>
      <c r="L482" s="4">
        <v>-145679.62</v>
      </c>
      <c r="M482" s="4">
        <f t="shared" si="71"/>
        <v>-713911.12</v>
      </c>
      <c r="N482" s="4">
        <v>-207057.56</v>
      </c>
      <c r="O482" s="4">
        <v>8552.2900000000081</v>
      </c>
      <c r="P482" s="4">
        <v>41344.629999999997</v>
      </c>
      <c r="Q482" s="4">
        <v>0</v>
      </c>
      <c r="R482" s="4">
        <f t="shared" si="72"/>
        <v>-157160.63999999998</v>
      </c>
      <c r="S482" s="4">
        <v>0</v>
      </c>
      <c r="T482" s="4">
        <v>0</v>
      </c>
      <c r="U482" s="4">
        <f t="shared" si="73"/>
        <v>-108028.14666666667</v>
      </c>
      <c r="V482" s="4">
        <f t="shared" si="74"/>
        <v>-108028.14666666667</v>
      </c>
      <c r="W482" s="4">
        <f t="shared" si="75"/>
        <v>-83433.834999999992</v>
      </c>
      <c r="X482" s="4">
        <f t="shared" si="76"/>
        <v>-117220.01500000001</v>
      </c>
      <c r="Y482" s="4">
        <f t="shared" si="77"/>
        <v>-72839.81</v>
      </c>
      <c r="Z482" s="4">
        <f t="shared" si="78"/>
        <v>-381521.8066666667</v>
      </c>
      <c r="AA482" s="4">
        <f t="shared" si="79"/>
        <v>-224361.16666666672</v>
      </c>
    </row>
    <row r="483" spans="1:27" x14ac:dyDescent="0.25">
      <c r="A483" t="s">
        <v>191</v>
      </c>
      <c r="B483" t="s">
        <v>210</v>
      </c>
      <c r="C483">
        <v>41513</v>
      </c>
      <c r="D483" t="s">
        <v>625</v>
      </c>
      <c r="E483" t="str">
        <f>VLOOKUP(C483,'Natural Accounts'!$A$3:$D$250,2,FALSE)</f>
        <v xml:space="preserve">General Sales of Services Educational </v>
      </c>
      <c r="F483" t="str">
        <f t="shared" si="70"/>
        <v xml:space="preserve">41513 General Sales of Services Educational </v>
      </c>
      <c r="G483" t="s">
        <v>0</v>
      </c>
      <c r="H483" t="s">
        <v>1459</v>
      </c>
      <c r="I483" s="4">
        <v>-6992.19</v>
      </c>
      <c r="J483" s="4">
        <v>-36952.53</v>
      </c>
      <c r="K483" s="4">
        <v>-6600.24</v>
      </c>
      <c r="L483" s="4">
        <v>-2329.4</v>
      </c>
      <c r="M483" s="4">
        <f t="shared" si="71"/>
        <v>-52874.36</v>
      </c>
      <c r="N483" s="4">
        <v>0</v>
      </c>
      <c r="O483" s="4">
        <v>0</v>
      </c>
      <c r="P483" s="4">
        <v>0</v>
      </c>
      <c r="Q483" s="4">
        <v>0</v>
      </c>
      <c r="R483" s="4">
        <f t="shared" si="72"/>
        <v>0</v>
      </c>
      <c r="S483" s="4">
        <v>0</v>
      </c>
      <c r="T483" s="4">
        <v>0</v>
      </c>
      <c r="U483" s="4">
        <f t="shared" si="73"/>
        <v>-2330.73</v>
      </c>
      <c r="V483" s="4">
        <f t="shared" si="74"/>
        <v>-2330.73</v>
      </c>
      <c r="W483" s="4">
        <f t="shared" si="75"/>
        <v>-18476.264999999999</v>
      </c>
      <c r="X483" s="4">
        <f t="shared" si="76"/>
        <v>-3300.12</v>
      </c>
      <c r="Y483" s="4">
        <f t="shared" si="77"/>
        <v>-1164.7</v>
      </c>
      <c r="Z483" s="4">
        <f t="shared" si="78"/>
        <v>-25271.814999999999</v>
      </c>
      <c r="AA483" s="4">
        <f t="shared" si="79"/>
        <v>-25271.814999999999</v>
      </c>
    </row>
    <row r="484" spans="1:27" x14ac:dyDescent="0.25">
      <c r="A484" t="s">
        <v>191</v>
      </c>
      <c r="B484" t="s">
        <v>210</v>
      </c>
      <c r="C484">
        <v>41513</v>
      </c>
      <c r="D484" t="s">
        <v>625</v>
      </c>
      <c r="E484" t="str">
        <f>VLOOKUP(C484,'Natural Accounts'!$A$3:$D$250,2,FALSE)</f>
        <v xml:space="preserve">General Sales of Services Educational </v>
      </c>
      <c r="F484" t="str">
        <f t="shared" si="70"/>
        <v xml:space="preserve">41513 General Sales of Services Educational </v>
      </c>
      <c r="G484" t="s">
        <v>0</v>
      </c>
      <c r="H484" t="s">
        <v>135</v>
      </c>
      <c r="I484" s="4">
        <v>-8314.18</v>
      </c>
      <c r="J484" s="4">
        <v>-794.38000000000466</v>
      </c>
      <c r="K484" s="4">
        <v>8656.32</v>
      </c>
      <c r="L484" s="4">
        <v>0</v>
      </c>
      <c r="M484" s="4">
        <f t="shared" si="71"/>
        <v>-452.24000000000524</v>
      </c>
      <c r="N484" s="4">
        <v>-2245</v>
      </c>
      <c r="O484" s="4">
        <v>0</v>
      </c>
      <c r="P484" s="4">
        <v>0</v>
      </c>
      <c r="Q484" s="4">
        <v>0</v>
      </c>
      <c r="R484" s="4">
        <f t="shared" si="72"/>
        <v>-2245</v>
      </c>
      <c r="S484" s="4">
        <v>0</v>
      </c>
      <c r="T484" s="4">
        <v>0</v>
      </c>
      <c r="U484" s="4">
        <f t="shared" si="73"/>
        <v>-3519.7266666666669</v>
      </c>
      <c r="V484" s="4">
        <f t="shared" si="74"/>
        <v>-3519.7266666666669</v>
      </c>
      <c r="W484" s="4">
        <f t="shared" si="75"/>
        <v>-397.19000000000233</v>
      </c>
      <c r="X484" s="4">
        <f t="shared" si="76"/>
        <v>4328.16</v>
      </c>
      <c r="Y484" s="4">
        <f t="shared" si="77"/>
        <v>0</v>
      </c>
      <c r="Z484" s="4">
        <f t="shared" si="78"/>
        <v>411.24333333333061</v>
      </c>
      <c r="AA484" s="4">
        <f t="shared" si="79"/>
        <v>2656.2433333333306</v>
      </c>
    </row>
    <row r="485" spans="1:27" x14ac:dyDescent="0.25">
      <c r="A485" t="s">
        <v>191</v>
      </c>
      <c r="B485" t="s">
        <v>210</v>
      </c>
      <c r="C485">
        <v>41513</v>
      </c>
      <c r="D485" t="s">
        <v>625</v>
      </c>
      <c r="E485" t="str">
        <f>VLOOKUP(C485,'Natural Accounts'!$A$3:$D$250,2,FALSE)</f>
        <v xml:space="preserve">General Sales of Services Educational </v>
      </c>
      <c r="F485" t="str">
        <f t="shared" si="70"/>
        <v xml:space="preserve">41513 General Sales of Services Educational </v>
      </c>
      <c r="G485" t="s">
        <v>0</v>
      </c>
      <c r="H485" t="s">
        <v>9</v>
      </c>
      <c r="I485" s="4">
        <v>-40</v>
      </c>
      <c r="J485" s="4">
        <v>0</v>
      </c>
      <c r="K485" s="4">
        <v>-270</v>
      </c>
      <c r="L485" s="4">
        <v>-116</v>
      </c>
      <c r="M485" s="4">
        <f t="shared" si="71"/>
        <v>-426</v>
      </c>
      <c r="N485" s="4">
        <v>0</v>
      </c>
      <c r="O485" s="4">
        <v>0</v>
      </c>
      <c r="P485" s="4">
        <v>0</v>
      </c>
      <c r="Q485" s="4">
        <v>0</v>
      </c>
      <c r="R485" s="4">
        <f t="shared" si="72"/>
        <v>0</v>
      </c>
      <c r="S485" s="4">
        <v>-255</v>
      </c>
      <c r="T485" s="4">
        <v>0</v>
      </c>
      <c r="U485" s="4">
        <f t="shared" si="73"/>
        <v>-98.333333333333329</v>
      </c>
      <c r="V485" s="4">
        <f t="shared" si="74"/>
        <v>-98.333333333333329</v>
      </c>
      <c r="W485" s="4">
        <f t="shared" si="75"/>
        <v>0</v>
      </c>
      <c r="X485" s="4">
        <f t="shared" si="76"/>
        <v>-135</v>
      </c>
      <c r="Y485" s="4">
        <f t="shared" si="77"/>
        <v>-58</v>
      </c>
      <c r="Z485" s="4">
        <f t="shared" si="78"/>
        <v>-291.33333333333331</v>
      </c>
      <c r="AA485" s="4">
        <f t="shared" si="79"/>
        <v>-291.33333333333331</v>
      </c>
    </row>
    <row r="486" spans="1:27" x14ac:dyDescent="0.25">
      <c r="A486" t="s">
        <v>191</v>
      </c>
      <c r="B486" t="s">
        <v>210</v>
      </c>
      <c r="C486">
        <v>41513</v>
      </c>
      <c r="D486" t="s">
        <v>625</v>
      </c>
      <c r="E486" t="str">
        <f>VLOOKUP(C486,'Natural Accounts'!$A$3:$D$250,2,FALSE)</f>
        <v xml:space="preserve">General Sales of Services Educational </v>
      </c>
      <c r="F486" t="str">
        <f t="shared" si="70"/>
        <v xml:space="preserve">41513 General Sales of Services Educational </v>
      </c>
      <c r="G486" t="s">
        <v>0</v>
      </c>
      <c r="H486" t="s">
        <v>1460</v>
      </c>
      <c r="I486" s="4">
        <v>0</v>
      </c>
      <c r="J486" s="4">
        <v>-74.5</v>
      </c>
      <c r="K486" s="4">
        <v>74.5</v>
      </c>
      <c r="L486" s="4">
        <v>0</v>
      </c>
      <c r="M486" s="4">
        <f t="shared" si="71"/>
        <v>0</v>
      </c>
      <c r="N486" s="4">
        <v>0</v>
      </c>
      <c r="O486" s="4">
        <v>0</v>
      </c>
      <c r="P486" s="4">
        <v>0</v>
      </c>
      <c r="Q486" s="4">
        <v>0</v>
      </c>
      <c r="R486" s="4">
        <f t="shared" si="72"/>
        <v>0</v>
      </c>
      <c r="S486" s="4">
        <v>0</v>
      </c>
      <c r="T486" s="4">
        <v>0</v>
      </c>
      <c r="U486" s="4">
        <f t="shared" si="73"/>
        <v>0</v>
      </c>
      <c r="V486" s="4">
        <f t="shared" si="74"/>
        <v>0</v>
      </c>
      <c r="W486" s="4">
        <f t="shared" si="75"/>
        <v>-37.25</v>
      </c>
      <c r="X486" s="4">
        <f t="shared" si="76"/>
        <v>37.25</v>
      </c>
      <c r="Y486" s="4">
        <f t="shared" si="77"/>
        <v>0</v>
      </c>
      <c r="Z486" s="4">
        <f t="shared" si="78"/>
        <v>0</v>
      </c>
      <c r="AA486" s="4">
        <f t="shared" si="79"/>
        <v>0</v>
      </c>
    </row>
    <row r="487" spans="1:27" x14ac:dyDescent="0.25">
      <c r="A487" t="s">
        <v>191</v>
      </c>
      <c r="B487" t="s">
        <v>210</v>
      </c>
      <c r="C487">
        <v>41513</v>
      </c>
      <c r="D487" t="s">
        <v>625</v>
      </c>
      <c r="E487" t="str">
        <f>VLOOKUP(C487,'Natural Accounts'!$A$3:$D$250,2,FALSE)</f>
        <v xml:space="preserve">General Sales of Services Educational </v>
      </c>
      <c r="F487" t="str">
        <f t="shared" si="70"/>
        <v xml:space="preserve">41513 General Sales of Services Educational </v>
      </c>
      <c r="G487" t="s">
        <v>0</v>
      </c>
      <c r="H487" t="s">
        <v>1461</v>
      </c>
      <c r="I487" s="4">
        <v>0</v>
      </c>
      <c r="J487" s="4">
        <v>0</v>
      </c>
      <c r="K487" s="4">
        <v>-74.5</v>
      </c>
      <c r="L487" s="4">
        <v>0</v>
      </c>
      <c r="M487" s="4">
        <f t="shared" si="71"/>
        <v>-74.5</v>
      </c>
      <c r="N487" s="4">
        <v>0</v>
      </c>
      <c r="O487" s="4">
        <v>0</v>
      </c>
      <c r="P487" s="4">
        <v>0</v>
      </c>
      <c r="Q487" s="4">
        <v>0</v>
      </c>
      <c r="R487" s="4">
        <f t="shared" si="72"/>
        <v>0</v>
      </c>
      <c r="S487" s="4">
        <v>0</v>
      </c>
      <c r="T487" s="4">
        <v>0</v>
      </c>
      <c r="U487" s="4">
        <f t="shared" si="73"/>
        <v>0</v>
      </c>
      <c r="V487" s="4">
        <f t="shared" si="74"/>
        <v>0</v>
      </c>
      <c r="W487" s="4">
        <f t="shared" si="75"/>
        <v>0</v>
      </c>
      <c r="X487" s="4">
        <f t="shared" si="76"/>
        <v>-37.25</v>
      </c>
      <c r="Y487" s="4">
        <f t="shared" si="77"/>
        <v>0</v>
      </c>
      <c r="Z487" s="4">
        <f t="shared" si="78"/>
        <v>-37.25</v>
      </c>
      <c r="AA487" s="4">
        <f t="shared" si="79"/>
        <v>-37.25</v>
      </c>
    </row>
    <row r="488" spans="1:27" x14ac:dyDescent="0.25">
      <c r="A488" t="s">
        <v>191</v>
      </c>
      <c r="B488" t="s">
        <v>210</v>
      </c>
      <c r="C488">
        <v>41513</v>
      </c>
      <c r="D488" t="s">
        <v>625</v>
      </c>
      <c r="E488" t="str">
        <f>VLOOKUP(C488,'Natural Accounts'!$A$3:$D$250,2,FALSE)</f>
        <v xml:space="preserve">General Sales of Services Educational </v>
      </c>
      <c r="F488" t="str">
        <f t="shared" si="70"/>
        <v xml:space="preserve">41513 General Sales of Services Educational </v>
      </c>
      <c r="G488" t="s">
        <v>0</v>
      </c>
      <c r="H488" t="s">
        <v>71</v>
      </c>
      <c r="I488" s="4">
        <v>0</v>
      </c>
      <c r="J488" s="4">
        <v>0</v>
      </c>
      <c r="K488" s="4">
        <v>0</v>
      </c>
      <c r="L488" s="4">
        <v>0</v>
      </c>
      <c r="M488" s="4">
        <f t="shared" si="71"/>
        <v>0</v>
      </c>
      <c r="N488" s="4">
        <v>0</v>
      </c>
      <c r="O488" s="4">
        <v>-2331.65</v>
      </c>
      <c r="P488" s="4">
        <v>0</v>
      </c>
      <c r="Q488" s="4">
        <v>0</v>
      </c>
      <c r="R488" s="4">
        <f t="shared" si="72"/>
        <v>-2331.65</v>
      </c>
      <c r="S488" s="4">
        <v>0</v>
      </c>
      <c r="T488" s="4">
        <v>0</v>
      </c>
      <c r="U488" s="4">
        <f t="shared" si="73"/>
        <v>0</v>
      </c>
      <c r="V488" s="4">
        <f t="shared" si="74"/>
        <v>0</v>
      </c>
      <c r="W488" s="4">
        <f t="shared" si="75"/>
        <v>-1165.825</v>
      </c>
      <c r="X488" s="4">
        <f t="shared" si="76"/>
        <v>0</v>
      </c>
      <c r="Y488" s="4">
        <f t="shared" si="77"/>
        <v>0</v>
      </c>
      <c r="Z488" s="4">
        <f t="shared" si="78"/>
        <v>-1165.825</v>
      </c>
      <c r="AA488" s="4">
        <f t="shared" si="79"/>
        <v>1165.825</v>
      </c>
    </row>
    <row r="489" spans="1:27" x14ac:dyDescent="0.25">
      <c r="A489" t="s">
        <v>191</v>
      </c>
      <c r="B489" t="s">
        <v>210</v>
      </c>
      <c r="C489">
        <v>41513</v>
      </c>
      <c r="D489" t="s">
        <v>625</v>
      </c>
      <c r="E489" t="str">
        <f>VLOOKUP(C489,'Natural Accounts'!$A$3:$D$250,2,FALSE)</f>
        <v xml:space="preserve">General Sales of Services Educational </v>
      </c>
      <c r="F489" t="str">
        <f t="shared" si="70"/>
        <v xml:space="preserve">41513 General Sales of Services Educational </v>
      </c>
      <c r="G489" t="s">
        <v>0</v>
      </c>
      <c r="H489" t="s">
        <v>72</v>
      </c>
      <c r="I489" s="4">
        <v>0</v>
      </c>
      <c r="J489" s="4">
        <v>0</v>
      </c>
      <c r="K489" s="4">
        <v>-4800</v>
      </c>
      <c r="L489" s="4">
        <v>0</v>
      </c>
      <c r="M489" s="4">
        <f t="shared" si="71"/>
        <v>-4800</v>
      </c>
      <c r="N489" s="4">
        <v>0</v>
      </c>
      <c r="O489" s="4">
        <v>0</v>
      </c>
      <c r="P489" s="4">
        <v>0</v>
      </c>
      <c r="Q489" s="4">
        <v>0</v>
      </c>
      <c r="R489" s="4">
        <f t="shared" si="72"/>
        <v>0</v>
      </c>
      <c r="S489" s="4">
        <v>0</v>
      </c>
      <c r="T489" s="4">
        <v>0</v>
      </c>
      <c r="U489" s="4">
        <f t="shared" si="73"/>
        <v>0</v>
      </c>
      <c r="V489" s="4">
        <f t="shared" si="74"/>
        <v>0</v>
      </c>
      <c r="W489" s="4">
        <f t="shared" si="75"/>
        <v>0</v>
      </c>
      <c r="X489" s="4">
        <f t="shared" si="76"/>
        <v>-2400</v>
      </c>
      <c r="Y489" s="4">
        <f t="shared" si="77"/>
        <v>0</v>
      </c>
      <c r="Z489" s="4">
        <f t="shared" si="78"/>
        <v>-2400</v>
      </c>
      <c r="AA489" s="4">
        <f t="shared" si="79"/>
        <v>-2400</v>
      </c>
    </row>
    <row r="490" spans="1:27" x14ac:dyDescent="0.25">
      <c r="A490" t="s">
        <v>191</v>
      </c>
      <c r="B490" t="s">
        <v>210</v>
      </c>
      <c r="C490">
        <v>41513</v>
      </c>
      <c r="D490" t="s">
        <v>625</v>
      </c>
      <c r="E490" t="str">
        <f>VLOOKUP(C490,'Natural Accounts'!$A$3:$D$250,2,FALSE)</f>
        <v xml:space="preserve">General Sales of Services Educational </v>
      </c>
      <c r="F490" t="str">
        <f t="shared" si="70"/>
        <v xml:space="preserve">41513 General Sales of Services Educational </v>
      </c>
      <c r="G490" t="s">
        <v>0</v>
      </c>
      <c r="H490" t="s">
        <v>32</v>
      </c>
      <c r="I490" s="4">
        <v>0</v>
      </c>
      <c r="J490" s="4">
        <v>0</v>
      </c>
      <c r="K490" s="4">
        <v>0</v>
      </c>
      <c r="L490" s="4">
        <v>0</v>
      </c>
      <c r="M490" s="4">
        <f t="shared" si="71"/>
        <v>0</v>
      </c>
      <c r="N490" s="4">
        <v>0</v>
      </c>
      <c r="O490" s="4">
        <v>0</v>
      </c>
      <c r="P490" s="4">
        <v>0</v>
      </c>
      <c r="Q490" s="4">
        <v>-100</v>
      </c>
      <c r="R490" s="4">
        <f t="shared" si="72"/>
        <v>-100</v>
      </c>
      <c r="S490" s="4">
        <v>0</v>
      </c>
      <c r="T490" s="4">
        <v>0</v>
      </c>
      <c r="U490" s="4">
        <f t="shared" si="73"/>
        <v>0</v>
      </c>
      <c r="V490" s="4">
        <f t="shared" si="74"/>
        <v>0</v>
      </c>
      <c r="W490" s="4">
        <f t="shared" si="75"/>
        <v>0</v>
      </c>
      <c r="X490" s="4">
        <f t="shared" si="76"/>
        <v>0</v>
      </c>
      <c r="Y490" s="4">
        <f t="shared" si="77"/>
        <v>-50</v>
      </c>
      <c r="Z490" s="4">
        <f t="shared" si="78"/>
        <v>-50</v>
      </c>
      <c r="AA490" s="4">
        <f t="shared" si="79"/>
        <v>50</v>
      </c>
    </row>
    <row r="491" spans="1:27" x14ac:dyDescent="0.25">
      <c r="A491" t="s">
        <v>191</v>
      </c>
      <c r="B491" t="s">
        <v>210</v>
      </c>
      <c r="C491">
        <v>41513</v>
      </c>
      <c r="D491" t="s">
        <v>625</v>
      </c>
      <c r="E491" t="str">
        <f>VLOOKUP(C491,'Natural Accounts'!$A$3:$D$250,2,FALSE)</f>
        <v xml:space="preserve">General Sales of Services Educational </v>
      </c>
      <c r="F491" t="str">
        <f t="shared" si="70"/>
        <v xml:space="preserve">41513 General Sales of Services Educational </v>
      </c>
      <c r="G491" t="s">
        <v>0</v>
      </c>
      <c r="H491" t="s">
        <v>73</v>
      </c>
      <c r="I491" s="4">
        <v>0</v>
      </c>
      <c r="J491" s="4">
        <v>0</v>
      </c>
      <c r="K491" s="4">
        <v>0</v>
      </c>
      <c r="L491" s="4">
        <v>0</v>
      </c>
      <c r="M491" s="4">
        <f t="shared" si="71"/>
        <v>0</v>
      </c>
      <c r="N491" s="4">
        <v>0</v>
      </c>
      <c r="O491" s="4">
        <v>0</v>
      </c>
      <c r="P491" s="4">
        <v>0</v>
      </c>
      <c r="Q491" s="4">
        <v>-60000</v>
      </c>
      <c r="R491" s="4">
        <f t="shared" si="72"/>
        <v>-60000</v>
      </c>
      <c r="S491" s="4">
        <v>0</v>
      </c>
      <c r="T491" s="4">
        <v>0</v>
      </c>
      <c r="U491" s="4">
        <f t="shared" si="73"/>
        <v>0</v>
      </c>
      <c r="V491" s="4">
        <f t="shared" si="74"/>
        <v>0</v>
      </c>
      <c r="W491" s="4">
        <f t="shared" si="75"/>
        <v>0</v>
      </c>
      <c r="X491" s="4">
        <f t="shared" si="76"/>
        <v>0</v>
      </c>
      <c r="Y491" s="4">
        <f t="shared" si="77"/>
        <v>-30000</v>
      </c>
      <c r="Z491" s="4">
        <f t="shared" si="78"/>
        <v>-30000</v>
      </c>
      <c r="AA491" s="4">
        <f t="shared" si="79"/>
        <v>30000</v>
      </c>
    </row>
    <row r="492" spans="1:27" x14ac:dyDescent="0.25">
      <c r="A492" t="s">
        <v>191</v>
      </c>
      <c r="B492" t="s">
        <v>210</v>
      </c>
      <c r="C492">
        <v>41513</v>
      </c>
      <c r="D492" t="s">
        <v>625</v>
      </c>
      <c r="E492" t="str">
        <f>VLOOKUP(C492,'Natural Accounts'!$A$3:$D$250,2,FALSE)</f>
        <v xml:space="preserve">General Sales of Services Educational </v>
      </c>
      <c r="F492" t="str">
        <f t="shared" si="70"/>
        <v xml:space="preserve">41513 General Sales of Services Educational </v>
      </c>
      <c r="G492" t="s">
        <v>0</v>
      </c>
      <c r="H492" t="s">
        <v>10</v>
      </c>
      <c r="I492" s="4">
        <v>-3300</v>
      </c>
      <c r="J492" s="4">
        <v>-58.68</v>
      </c>
      <c r="K492" s="4">
        <v>-98.35</v>
      </c>
      <c r="L492" s="4">
        <v>-2140.84</v>
      </c>
      <c r="M492" s="4">
        <f t="shared" si="71"/>
        <v>-5597.87</v>
      </c>
      <c r="N492" s="4">
        <v>9.0399999999999991</v>
      </c>
      <c r="O492" s="4">
        <v>1532.74</v>
      </c>
      <c r="P492" s="4">
        <v>34.959999999999994</v>
      </c>
      <c r="Q492" s="4">
        <v>9.379999999999999</v>
      </c>
      <c r="R492" s="4">
        <f t="shared" si="72"/>
        <v>1586.1200000000001</v>
      </c>
      <c r="S492" s="4">
        <v>17.98</v>
      </c>
      <c r="T492" s="4">
        <v>35.1</v>
      </c>
      <c r="U492" s="4">
        <f t="shared" si="73"/>
        <v>-1090.9933333333333</v>
      </c>
      <c r="V492" s="4">
        <f t="shared" si="74"/>
        <v>-1090.9933333333333</v>
      </c>
      <c r="W492" s="4">
        <f t="shared" si="75"/>
        <v>737.03</v>
      </c>
      <c r="X492" s="4">
        <f t="shared" si="76"/>
        <v>-31.695</v>
      </c>
      <c r="Y492" s="4">
        <f t="shared" si="77"/>
        <v>-1065.73</v>
      </c>
      <c r="Z492" s="4">
        <f t="shared" si="78"/>
        <v>-1451.3883333333333</v>
      </c>
      <c r="AA492" s="4">
        <f t="shared" si="79"/>
        <v>-3037.5083333333332</v>
      </c>
    </row>
    <row r="493" spans="1:27" x14ac:dyDescent="0.25">
      <c r="A493" t="s">
        <v>191</v>
      </c>
      <c r="B493" t="s">
        <v>210</v>
      </c>
      <c r="C493">
        <v>41513</v>
      </c>
      <c r="D493" t="s">
        <v>625</v>
      </c>
      <c r="E493" t="str">
        <f>VLOOKUP(C493,'Natural Accounts'!$A$3:$D$250,2,FALSE)</f>
        <v xml:space="preserve">General Sales of Services Educational </v>
      </c>
      <c r="F493" t="str">
        <f t="shared" si="70"/>
        <v xml:space="preserve">41513 General Sales of Services Educational </v>
      </c>
      <c r="G493" t="s">
        <v>0</v>
      </c>
      <c r="H493" t="s">
        <v>11</v>
      </c>
      <c r="I493" s="4">
        <v>0</v>
      </c>
      <c r="J493" s="4">
        <v>0</v>
      </c>
      <c r="K493" s="4">
        <v>0</v>
      </c>
      <c r="L493" s="4">
        <v>-5994.15</v>
      </c>
      <c r="M493" s="4">
        <f t="shared" si="71"/>
        <v>-5994.15</v>
      </c>
      <c r="N493" s="4">
        <v>-161.52000000000001</v>
      </c>
      <c r="O493" s="4">
        <v>5669.15</v>
      </c>
      <c r="P493" s="4">
        <v>0</v>
      </c>
      <c r="Q493" s="4">
        <v>0</v>
      </c>
      <c r="R493" s="4">
        <f t="shared" si="72"/>
        <v>5507.6299999999992</v>
      </c>
      <c r="S493" s="4">
        <v>0</v>
      </c>
      <c r="T493" s="4">
        <v>0</v>
      </c>
      <c r="U493" s="4">
        <f t="shared" si="73"/>
        <v>-53.84</v>
      </c>
      <c r="V493" s="4">
        <f t="shared" si="74"/>
        <v>-53.84</v>
      </c>
      <c r="W493" s="4">
        <f t="shared" si="75"/>
        <v>2834.5749999999998</v>
      </c>
      <c r="X493" s="4">
        <f t="shared" si="76"/>
        <v>0</v>
      </c>
      <c r="Y493" s="4">
        <f t="shared" si="77"/>
        <v>-2997.0749999999998</v>
      </c>
      <c r="Z493" s="4">
        <f t="shared" si="78"/>
        <v>-216.34000000000015</v>
      </c>
      <c r="AA493" s="4">
        <f t="shared" si="79"/>
        <v>-5723.9699999999993</v>
      </c>
    </row>
    <row r="494" spans="1:27" x14ac:dyDescent="0.25">
      <c r="A494" t="s">
        <v>191</v>
      </c>
      <c r="B494" t="s">
        <v>210</v>
      </c>
      <c r="C494">
        <v>41513</v>
      </c>
      <c r="D494" t="s">
        <v>625</v>
      </c>
      <c r="E494" t="str">
        <f>VLOOKUP(C494,'Natural Accounts'!$A$3:$D$250,2,FALSE)</f>
        <v xml:space="preserve">General Sales of Services Educational </v>
      </c>
      <c r="F494" t="str">
        <f t="shared" si="70"/>
        <v xml:space="preserve">41513 General Sales of Services Educational </v>
      </c>
      <c r="G494" t="s">
        <v>0</v>
      </c>
      <c r="H494" t="s">
        <v>138</v>
      </c>
      <c r="I494" s="4">
        <v>0</v>
      </c>
      <c r="J494" s="4">
        <v>0</v>
      </c>
      <c r="K494" s="4">
        <v>20</v>
      </c>
      <c r="L494" s="4">
        <v>110</v>
      </c>
      <c r="M494" s="4">
        <f t="shared" si="71"/>
        <v>130</v>
      </c>
      <c r="N494" s="4">
        <v>0</v>
      </c>
      <c r="O494" s="4">
        <v>140</v>
      </c>
      <c r="P494" s="4">
        <v>110</v>
      </c>
      <c r="Q494" s="4">
        <v>230</v>
      </c>
      <c r="R494" s="4">
        <f t="shared" si="72"/>
        <v>480</v>
      </c>
      <c r="S494" s="4">
        <v>60</v>
      </c>
      <c r="T494" s="4">
        <v>10</v>
      </c>
      <c r="U494" s="4">
        <f t="shared" si="73"/>
        <v>20</v>
      </c>
      <c r="V494" s="4">
        <f t="shared" si="74"/>
        <v>20</v>
      </c>
      <c r="W494" s="4">
        <f t="shared" si="75"/>
        <v>70</v>
      </c>
      <c r="X494" s="4">
        <f t="shared" si="76"/>
        <v>65</v>
      </c>
      <c r="Y494" s="4">
        <f t="shared" si="77"/>
        <v>170</v>
      </c>
      <c r="Z494" s="4">
        <f t="shared" si="78"/>
        <v>480</v>
      </c>
      <c r="AA494" s="4">
        <f t="shared" si="79"/>
        <v>0</v>
      </c>
    </row>
    <row r="495" spans="1:27" x14ac:dyDescent="0.25">
      <c r="A495" t="s">
        <v>191</v>
      </c>
      <c r="B495" t="s">
        <v>210</v>
      </c>
      <c r="C495">
        <v>41513</v>
      </c>
      <c r="D495" t="s">
        <v>625</v>
      </c>
      <c r="E495" t="str">
        <f>VLOOKUP(C495,'Natural Accounts'!$A$3:$D$250,2,FALSE)</f>
        <v xml:space="preserve">General Sales of Services Educational </v>
      </c>
      <c r="F495" t="str">
        <f t="shared" si="70"/>
        <v xml:space="preserve">41513 General Sales of Services Educational </v>
      </c>
      <c r="G495" t="s">
        <v>0</v>
      </c>
      <c r="H495" t="s">
        <v>139</v>
      </c>
      <c r="I495" s="4">
        <v>0</v>
      </c>
      <c r="J495" s="4">
        <v>0</v>
      </c>
      <c r="K495" s="4">
        <v>310</v>
      </c>
      <c r="L495" s="4">
        <v>340</v>
      </c>
      <c r="M495" s="4">
        <f t="shared" si="71"/>
        <v>650</v>
      </c>
      <c r="N495" s="4">
        <v>0</v>
      </c>
      <c r="O495" s="4">
        <v>220</v>
      </c>
      <c r="P495" s="4">
        <v>120</v>
      </c>
      <c r="Q495" s="4">
        <v>70</v>
      </c>
      <c r="R495" s="4">
        <f t="shared" si="72"/>
        <v>410</v>
      </c>
      <c r="S495" s="4">
        <v>90</v>
      </c>
      <c r="T495" s="4">
        <v>110</v>
      </c>
      <c r="U495" s="4">
        <f t="shared" si="73"/>
        <v>30</v>
      </c>
      <c r="V495" s="4">
        <f t="shared" si="74"/>
        <v>30</v>
      </c>
      <c r="W495" s="4">
        <f t="shared" si="75"/>
        <v>110</v>
      </c>
      <c r="X495" s="4">
        <f t="shared" si="76"/>
        <v>215</v>
      </c>
      <c r="Y495" s="4">
        <f t="shared" si="77"/>
        <v>205</v>
      </c>
      <c r="Z495" s="4">
        <f t="shared" si="78"/>
        <v>410</v>
      </c>
      <c r="AA495" s="4">
        <f t="shared" si="79"/>
        <v>0</v>
      </c>
    </row>
    <row r="496" spans="1:27" x14ac:dyDescent="0.25">
      <c r="A496" t="s">
        <v>191</v>
      </c>
      <c r="B496" t="s">
        <v>210</v>
      </c>
      <c r="C496">
        <v>41513</v>
      </c>
      <c r="D496" t="s">
        <v>625</v>
      </c>
      <c r="E496" t="str">
        <f>VLOOKUP(C496,'Natural Accounts'!$A$3:$D$250,2,FALSE)</f>
        <v xml:space="preserve">General Sales of Services Educational </v>
      </c>
      <c r="F496" t="str">
        <f t="shared" si="70"/>
        <v xml:space="preserve">41513 General Sales of Services Educational </v>
      </c>
      <c r="G496" t="s">
        <v>0</v>
      </c>
      <c r="H496" t="s">
        <v>130</v>
      </c>
      <c r="I496" s="4">
        <v>-1080</v>
      </c>
      <c r="J496" s="4">
        <v>-29415</v>
      </c>
      <c r="K496" s="4">
        <v>-23630</v>
      </c>
      <c r="L496" s="4">
        <v>-7275</v>
      </c>
      <c r="M496" s="4">
        <f t="shared" si="71"/>
        <v>-61400</v>
      </c>
      <c r="N496" s="4">
        <v>-1200</v>
      </c>
      <c r="O496" s="4">
        <v>-42940</v>
      </c>
      <c r="P496" s="4">
        <v>28590</v>
      </c>
      <c r="Q496" s="4">
        <v>-4900</v>
      </c>
      <c r="R496" s="4">
        <f t="shared" si="72"/>
        <v>-20450</v>
      </c>
      <c r="S496" s="4">
        <v>-550</v>
      </c>
      <c r="T496" s="4">
        <v>-11950</v>
      </c>
      <c r="U496" s="4">
        <f t="shared" si="73"/>
        <v>-943.33333333333337</v>
      </c>
      <c r="V496" s="4">
        <f t="shared" si="74"/>
        <v>-943.33333333333337</v>
      </c>
      <c r="W496" s="4">
        <f t="shared" si="75"/>
        <v>-36177.5</v>
      </c>
      <c r="X496" s="4">
        <f t="shared" si="76"/>
        <v>2480</v>
      </c>
      <c r="Y496" s="4">
        <f t="shared" si="77"/>
        <v>-6087.5</v>
      </c>
      <c r="Z496" s="4">
        <f t="shared" si="78"/>
        <v>-40728.333333333336</v>
      </c>
      <c r="AA496" s="4">
        <f t="shared" si="79"/>
        <v>-20278.333333333336</v>
      </c>
    </row>
    <row r="497" spans="1:27" x14ac:dyDescent="0.25">
      <c r="A497" t="s">
        <v>191</v>
      </c>
      <c r="B497" t="s">
        <v>210</v>
      </c>
      <c r="C497">
        <v>41513</v>
      </c>
      <c r="D497" t="s">
        <v>625</v>
      </c>
      <c r="E497" t="str">
        <f>VLOOKUP(C497,'Natural Accounts'!$A$3:$D$250,2,FALSE)</f>
        <v xml:space="preserve">General Sales of Services Educational </v>
      </c>
      <c r="F497" t="str">
        <f t="shared" si="70"/>
        <v xml:space="preserve">41513 General Sales of Services Educational </v>
      </c>
      <c r="G497" t="s">
        <v>0</v>
      </c>
      <c r="H497" t="s">
        <v>33</v>
      </c>
      <c r="I497" s="4">
        <v>-1941.67</v>
      </c>
      <c r="J497" s="4">
        <v>-4101</v>
      </c>
      <c r="K497" s="4">
        <v>0</v>
      </c>
      <c r="L497" s="4">
        <v>-0.33</v>
      </c>
      <c r="M497" s="4">
        <f t="shared" si="71"/>
        <v>-6043</v>
      </c>
      <c r="N497" s="4">
        <v>0</v>
      </c>
      <c r="O497" s="4">
        <v>-5510</v>
      </c>
      <c r="P497" s="4">
        <v>-1293</v>
      </c>
      <c r="Q497" s="4">
        <v>-530</v>
      </c>
      <c r="R497" s="4">
        <f t="shared" si="72"/>
        <v>-7333</v>
      </c>
      <c r="S497" s="4">
        <v>0</v>
      </c>
      <c r="T497" s="4">
        <v>0</v>
      </c>
      <c r="U497" s="4">
        <f t="shared" si="73"/>
        <v>-647.22333333333336</v>
      </c>
      <c r="V497" s="4">
        <f t="shared" si="74"/>
        <v>-647.22333333333336</v>
      </c>
      <c r="W497" s="4">
        <f t="shared" si="75"/>
        <v>-4805.5</v>
      </c>
      <c r="X497" s="4">
        <f t="shared" si="76"/>
        <v>-646.5</v>
      </c>
      <c r="Y497" s="4">
        <f t="shared" si="77"/>
        <v>-265.16500000000002</v>
      </c>
      <c r="Z497" s="4">
        <f t="shared" si="78"/>
        <v>-6364.3883333333333</v>
      </c>
      <c r="AA497" s="4">
        <f t="shared" si="79"/>
        <v>968.61166666666668</v>
      </c>
    </row>
    <row r="498" spans="1:27" x14ac:dyDescent="0.25">
      <c r="A498" t="s">
        <v>191</v>
      </c>
      <c r="B498" t="s">
        <v>210</v>
      </c>
      <c r="C498">
        <v>41513</v>
      </c>
      <c r="D498" t="s">
        <v>625</v>
      </c>
      <c r="E498" t="str">
        <f>VLOOKUP(C498,'Natural Accounts'!$A$3:$D$250,2,FALSE)</f>
        <v xml:space="preserve">General Sales of Services Educational </v>
      </c>
      <c r="F498" t="str">
        <f t="shared" si="70"/>
        <v xml:space="preserve">41513 General Sales of Services Educational </v>
      </c>
      <c r="G498" t="s">
        <v>0</v>
      </c>
      <c r="H498" t="s">
        <v>13</v>
      </c>
      <c r="I498" s="4">
        <v>-26950</v>
      </c>
      <c r="J498" s="4">
        <v>-5000</v>
      </c>
      <c r="K498" s="4">
        <v>-8500</v>
      </c>
      <c r="L498" s="4">
        <v>-16000</v>
      </c>
      <c r="M498" s="4">
        <f t="shared" si="71"/>
        <v>-56450</v>
      </c>
      <c r="N498" s="4">
        <v>0</v>
      </c>
      <c r="O498" s="4">
        <v>-2500</v>
      </c>
      <c r="P498" s="4">
        <v>2500</v>
      </c>
      <c r="Q498" s="4">
        <v>-7500</v>
      </c>
      <c r="R498" s="4">
        <f t="shared" si="72"/>
        <v>-7500</v>
      </c>
      <c r="S498" s="4">
        <v>0</v>
      </c>
      <c r="T498" s="4">
        <v>-3000</v>
      </c>
      <c r="U498" s="4">
        <f t="shared" si="73"/>
        <v>-8983.3333333333339</v>
      </c>
      <c r="V498" s="4">
        <f t="shared" si="74"/>
        <v>-8983.3333333333339</v>
      </c>
      <c r="W498" s="4">
        <f t="shared" si="75"/>
        <v>-3750</v>
      </c>
      <c r="X498" s="4">
        <f t="shared" si="76"/>
        <v>-3000</v>
      </c>
      <c r="Y498" s="4">
        <f t="shared" si="77"/>
        <v>-11750</v>
      </c>
      <c r="Z498" s="4">
        <f t="shared" si="78"/>
        <v>-27483.333333333336</v>
      </c>
      <c r="AA498" s="4">
        <f t="shared" si="79"/>
        <v>-19983.333333333336</v>
      </c>
    </row>
    <row r="499" spans="1:27" x14ac:dyDescent="0.25">
      <c r="A499" t="s">
        <v>191</v>
      </c>
      <c r="B499" t="s">
        <v>210</v>
      </c>
      <c r="C499">
        <v>41513</v>
      </c>
      <c r="D499" t="s">
        <v>625</v>
      </c>
      <c r="E499" t="str">
        <f>VLOOKUP(C499,'Natural Accounts'!$A$3:$D$250,2,FALSE)</f>
        <v xml:space="preserve">General Sales of Services Educational </v>
      </c>
      <c r="F499" t="str">
        <f t="shared" si="70"/>
        <v xml:space="preserve">41513 General Sales of Services Educational </v>
      </c>
      <c r="G499" t="s">
        <v>0</v>
      </c>
      <c r="H499" t="s">
        <v>104</v>
      </c>
      <c r="I499" s="4">
        <v>0</v>
      </c>
      <c r="J499" s="4">
        <v>-4500</v>
      </c>
      <c r="K499" s="4">
        <v>-14716.86</v>
      </c>
      <c r="L499" s="4">
        <v>-4500</v>
      </c>
      <c r="M499" s="4">
        <f t="shared" si="71"/>
        <v>-23716.86</v>
      </c>
      <c r="N499" s="4">
        <v>0</v>
      </c>
      <c r="O499" s="4">
        <v>0</v>
      </c>
      <c r="P499" s="4">
        <v>0</v>
      </c>
      <c r="Q499" s="4">
        <v>0</v>
      </c>
      <c r="R499" s="4">
        <f t="shared" si="72"/>
        <v>0</v>
      </c>
      <c r="S499" s="4">
        <v>0</v>
      </c>
      <c r="T499" s="4">
        <v>0</v>
      </c>
      <c r="U499" s="4">
        <f t="shared" si="73"/>
        <v>0</v>
      </c>
      <c r="V499" s="4">
        <f t="shared" si="74"/>
        <v>0</v>
      </c>
      <c r="W499" s="4">
        <f t="shared" si="75"/>
        <v>-2250</v>
      </c>
      <c r="X499" s="4">
        <f t="shared" si="76"/>
        <v>-7358.43</v>
      </c>
      <c r="Y499" s="4">
        <f t="shared" si="77"/>
        <v>-2250</v>
      </c>
      <c r="Z499" s="4">
        <f t="shared" si="78"/>
        <v>-11858.43</v>
      </c>
      <c r="AA499" s="4">
        <f t="shared" si="79"/>
        <v>-11858.43</v>
      </c>
    </row>
    <row r="500" spans="1:27" x14ac:dyDescent="0.25">
      <c r="A500" t="s">
        <v>191</v>
      </c>
      <c r="B500" t="s">
        <v>210</v>
      </c>
      <c r="C500">
        <v>41513</v>
      </c>
      <c r="D500" t="s">
        <v>625</v>
      </c>
      <c r="E500" t="str">
        <f>VLOOKUP(C500,'Natural Accounts'!$A$3:$D$250,2,FALSE)</f>
        <v xml:space="preserve">General Sales of Services Educational </v>
      </c>
      <c r="F500" t="str">
        <f t="shared" si="70"/>
        <v xml:space="preserve">41513 General Sales of Services Educational </v>
      </c>
      <c r="G500" t="s">
        <v>0</v>
      </c>
      <c r="H500" t="s">
        <v>95</v>
      </c>
      <c r="I500" s="4">
        <v>0</v>
      </c>
      <c r="J500" s="4">
        <v>0</v>
      </c>
      <c r="K500" s="4">
        <v>-25</v>
      </c>
      <c r="L500" s="4">
        <v>0</v>
      </c>
      <c r="M500" s="4">
        <f t="shared" si="71"/>
        <v>-25</v>
      </c>
      <c r="N500" s="4">
        <v>0</v>
      </c>
      <c r="O500" s="4">
        <v>0</v>
      </c>
      <c r="P500" s="4">
        <v>0</v>
      </c>
      <c r="Q500" s="4">
        <v>0</v>
      </c>
      <c r="R500" s="4">
        <f t="shared" si="72"/>
        <v>0</v>
      </c>
      <c r="S500" s="4">
        <v>0</v>
      </c>
      <c r="T500" s="4">
        <v>0</v>
      </c>
      <c r="U500" s="4">
        <f t="shared" si="73"/>
        <v>0</v>
      </c>
      <c r="V500" s="4">
        <f t="shared" si="74"/>
        <v>0</v>
      </c>
      <c r="W500" s="4">
        <f t="shared" si="75"/>
        <v>0</v>
      </c>
      <c r="X500" s="4">
        <f t="shared" si="76"/>
        <v>-12.5</v>
      </c>
      <c r="Y500" s="4">
        <f t="shared" si="77"/>
        <v>0</v>
      </c>
      <c r="Z500" s="4">
        <f t="shared" si="78"/>
        <v>-12.5</v>
      </c>
      <c r="AA500" s="4">
        <f t="shared" si="79"/>
        <v>-12.5</v>
      </c>
    </row>
    <row r="501" spans="1:27" x14ac:dyDescent="0.25">
      <c r="A501" t="s">
        <v>191</v>
      </c>
      <c r="B501" t="s">
        <v>210</v>
      </c>
      <c r="C501">
        <v>41513</v>
      </c>
      <c r="D501" t="s">
        <v>625</v>
      </c>
      <c r="E501" t="str">
        <f>VLOOKUP(C501,'Natural Accounts'!$A$3:$D$250,2,FALSE)</f>
        <v xml:space="preserve">General Sales of Services Educational </v>
      </c>
      <c r="F501" t="str">
        <f t="shared" si="70"/>
        <v xml:space="preserve">41513 General Sales of Services Educational </v>
      </c>
      <c r="G501" t="s">
        <v>0</v>
      </c>
      <c r="H501" t="s">
        <v>37</v>
      </c>
      <c r="I501" s="4">
        <v>-113471.05</v>
      </c>
      <c r="J501" s="4">
        <v>-76552.62</v>
      </c>
      <c r="K501" s="4">
        <v>-140511.01999999999</v>
      </c>
      <c r="L501" s="4">
        <v>-84492.02</v>
      </c>
      <c r="M501" s="4">
        <f t="shared" si="71"/>
        <v>-415026.70999999996</v>
      </c>
      <c r="N501" s="4">
        <v>-114801.73</v>
      </c>
      <c r="O501" s="4">
        <v>-79362.62000000001</v>
      </c>
      <c r="P501" s="4">
        <v>-106694.73999999999</v>
      </c>
      <c r="Q501" s="4">
        <v>-105742.53</v>
      </c>
      <c r="R501" s="4">
        <f t="shared" si="72"/>
        <v>-406601.62</v>
      </c>
      <c r="S501" s="4">
        <v>-105843.69</v>
      </c>
      <c r="T501" s="4">
        <v>-29350.930000000004</v>
      </c>
      <c r="U501" s="4">
        <f t="shared" si="73"/>
        <v>-111372.15666666666</v>
      </c>
      <c r="V501" s="4">
        <f t="shared" si="74"/>
        <v>-111372.15666666666</v>
      </c>
      <c r="W501" s="4">
        <f t="shared" si="75"/>
        <v>-77957.62</v>
      </c>
      <c r="X501" s="4">
        <f t="shared" si="76"/>
        <v>-123602.87999999999</v>
      </c>
      <c r="Y501" s="4">
        <f t="shared" si="77"/>
        <v>-95117.274999999994</v>
      </c>
      <c r="Z501" s="4">
        <f t="shared" si="78"/>
        <v>-408049.93166666664</v>
      </c>
      <c r="AA501" s="4">
        <f t="shared" si="79"/>
        <v>-1448.3116666666465</v>
      </c>
    </row>
    <row r="502" spans="1:27" x14ac:dyDescent="0.25">
      <c r="A502" t="s">
        <v>191</v>
      </c>
      <c r="B502" t="s">
        <v>210</v>
      </c>
      <c r="C502">
        <v>41513</v>
      </c>
      <c r="D502" t="s">
        <v>625</v>
      </c>
      <c r="E502" t="str">
        <f>VLOOKUP(C502,'Natural Accounts'!$A$3:$D$250,2,FALSE)</f>
        <v xml:space="preserve">General Sales of Services Educational </v>
      </c>
      <c r="F502" t="str">
        <f t="shared" si="70"/>
        <v xml:space="preserve">41513 General Sales of Services Educational </v>
      </c>
      <c r="G502" t="s">
        <v>0</v>
      </c>
      <c r="H502" t="s">
        <v>83</v>
      </c>
      <c r="I502" s="4">
        <v>0</v>
      </c>
      <c r="J502" s="4">
        <v>0</v>
      </c>
      <c r="K502" s="4">
        <v>0</v>
      </c>
      <c r="L502" s="4">
        <v>-3083.6</v>
      </c>
      <c r="M502" s="4">
        <f t="shared" si="71"/>
        <v>-3083.6</v>
      </c>
      <c r="N502" s="4">
        <v>0</v>
      </c>
      <c r="O502" s="4">
        <v>3083.6</v>
      </c>
      <c r="P502" s="4">
        <v>0</v>
      </c>
      <c r="Q502" s="4">
        <v>0</v>
      </c>
      <c r="R502" s="4">
        <f t="shared" si="72"/>
        <v>3083.6</v>
      </c>
      <c r="S502" s="4">
        <v>0</v>
      </c>
      <c r="T502" s="4">
        <v>0</v>
      </c>
      <c r="U502" s="4">
        <f t="shared" si="73"/>
        <v>0</v>
      </c>
      <c r="V502" s="4">
        <f t="shared" si="74"/>
        <v>0</v>
      </c>
      <c r="W502" s="4">
        <f t="shared" si="75"/>
        <v>1541.8</v>
      </c>
      <c r="X502" s="4">
        <f t="shared" si="76"/>
        <v>0</v>
      </c>
      <c r="Y502" s="4">
        <f t="shared" si="77"/>
        <v>-1541.8</v>
      </c>
      <c r="Z502" s="4">
        <f t="shared" si="78"/>
        <v>0</v>
      </c>
      <c r="AA502" s="4">
        <f t="shared" si="79"/>
        <v>-3083.6</v>
      </c>
    </row>
    <row r="503" spans="1:27" x14ac:dyDescent="0.25">
      <c r="A503" t="s">
        <v>191</v>
      </c>
      <c r="B503" t="s">
        <v>210</v>
      </c>
      <c r="C503">
        <v>41513</v>
      </c>
      <c r="D503" t="s">
        <v>625</v>
      </c>
      <c r="E503" t="str">
        <f>VLOOKUP(C503,'Natural Accounts'!$A$3:$D$250,2,FALSE)</f>
        <v xml:space="preserve">General Sales of Services Educational </v>
      </c>
      <c r="F503" t="str">
        <f t="shared" si="70"/>
        <v xml:space="preserve">41513 General Sales of Services Educational </v>
      </c>
      <c r="G503" t="s">
        <v>0</v>
      </c>
      <c r="H503" t="s">
        <v>127</v>
      </c>
      <c r="I503" s="4">
        <v>-3611.5</v>
      </c>
      <c r="J503" s="4">
        <v>-14015.74</v>
      </c>
      <c r="K503" s="4">
        <v>-9565.14</v>
      </c>
      <c r="L503" s="4">
        <v>-9631.7000000000007</v>
      </c>
      <c r="M503" s="4">
        <f t="shared" si="71"/>
        <v>-36824.080000000002</v>
      </c>
      <c r="N503" s="4">
        <v>-3599.35</v>
      </c>
      <c r="O503" s="4">
        <v>-10836.960000000001</v>
      </c>
      <c r="P503" s="4">
        <v>-5726.8</v>
      </c>
      <c r="Q503" s="4">
        <v>-8676.1</v>
      </c>
      <c r="R503" s="4">
        <f t="shared" si="72"/>
        <v>-28839.21</v>
      </c>
      <c r="S503" s="4">
        <v>-2495.6</v>
      </c>
      <c r="T503" s="4">
        <v>-2791</v>
      </c>
      <c r="U503" s="4">
        <f t="shared" si="73"/>
        <v>-3235.4833333333336</v>
      </c>
      <c r="V503" s="4">
        <f t="shared" si="74"/>
        <v>-3235.4833333333336</v>
      </c>
      <c r="W503" s="4">
        <f t="shared" si="75"/>
        <v>-12426.35</v>
      </c>
      <c r="X503" s="4">
        <f t="shared" si="76"/>
        <v>-7645.9699999999993</v>
      </c>
      <c r="Y503" s="4">
        <f t="shared" si="77"/>
        <v>-9153.9000000000015</v>
      </c>
      <c r="Z503" s="4">
        <f t="shared" si="78"/>
        <v>-32461.703333333335</v>
      </c>
      <c r="AA503" s="4">
        <f t="shared" si="79"/>
        <v>-3622.4933333333356</v>
      </c>
    </row>
    <row r="504" spans="1:27" x14ac:dyDescent="0.25">
      <c r="A504" t="s">
        <v>191</v>
      </c>
      <c r="B504" t="s">
        <v>210</v>
      </c>
      <c r="C504">
        <v>42101</v>
      </c>
      <c r="D504" t="s">
        <v>625</v>
      </c>
      <c r="E504" t="str">
        <f>VLOOKUP(C504,'Natural Accounts'!$A$3:$D$250,2,FALSE)</f>
        <v xml:space="preserve">Cost of Goods Sold </v>
      </c>
      <c r="F504" t="str">
        <f t="shared" si="70"/>
        <v xml:space="preserve">42101 Cost of Goods Sold </v>
      </c>
      <c r="G504" t="s">
        <v>0</v>
      </c>
      <c r="H504" t="s">
        <v>96</v>
      </c>
      <c r="I504" s="4">
        <v>0</v>
      </c>
      <c r="J504" s="4">
        <v>0</v>
      </c>
      <c r="K504" s="4">
        <v>0</v>
      </c>
      <c r="L504" s="4">
        <v>0</v>
      </c>
      <c r="M504" s="4">
        <f t="shared" si="71"/>
        <v>0</v>
      </c>
      <c r="N504" s="4">
        <v>0</v>
      </c>
      <c r="O504" s="4">
        <v>0</v>
      </c>
      <c r="P504" s="4">
        <v>0</v>
      </c>
      <c r="Q504" s="4">
        <v>3984.92</v>
      </c>
      <c r="R504" s="4">
        <f t="shared" si="72"/>
        <v>3984.92</v>
      </c>
      <c r="S504" s="4">
        <v>0</v>
      </c>
      <c r="T504" s="4">
        <v>0</v>
      </c>
      <c r="U504" s="4">
        <f t="shared" si="73"/>
        <v>0</v>
      </c>
      <c r="V504" s="4">
        <f t="shared" si="74"/>
        <v>0</v>
      </c>
      <c r="W504" s="4">
        <f t="shared" si="75"/>
        <v>0</v>
      </c>
      <c r="X504" s="4">
        <f t="shared" si="76"/>
        <v>0</v>
      </c>
      <c r="Y504" s="4">
        <f t="shared" si="77"/>
        <v>1992.46</v>
      </c>
      <c r="Z504" s="4">
        <f t="shared" si="78"/>
        <v>3984.92</v>
      </c>
      <c r="AA504" s="4">
        <f t="shared" si="79"/>
        <v>0</v>
      </c>
    </row>
    <row r="505" spans="1:27" x14ac:dyDescent="0.25">
      <c r="A505" t="s">
        <v>191</v>
      </c>
      <c r="B505" t="s">
        <v>210</v>
      </c>
      <c r="C505">
        <v>42101</v>
      </c>
      <c r="D505" t="s">
        <v>625</v>
      </c>
      <c r="E505" t="str">
        <f>VLOOKUP(C505,'Natural Accounts'!$A$3:$D$250,2,FALSE)</f>
        <v xml:space="preserve">Cost of Goods Sold </v>
      </c>
      <c r="F505" t="str">
        <f t="shared" si="70"/>
        <v xml:space="preserve">42101 Cost of Goods Sold </v>
      </c>
      <c r="G505" t="s">
        <v>0</v>
      </c>
      <c r="H505" t="s">
        <v>133</v>
      </c>
      <c r="I505" s="4">
        <v>0</v>
      </c>
      <c r="J505" s="4">
        <v>0</v>
      </c>
      <c r="K505" s="4">
        <v>0</v>
      </c>
      <c r="L505" s="4">
        <v>3804.8</v>
      </c>
      <c r="M505" s="4">
        <f t="shared" si="71"/>
        <v>3804.8</v>
      </c>
      <c r="N505" s="4">
        <v>0</v>
      </c>
      <c r="O505" s="4">
        <v>0</v>
      </c>
      <c r="P505" s="4">
        <v>0</v>
      </c>
      <c r="Q505" s="4">
        <v>-36686.94</v>
      </c>
      <c r="R505" s="4">
        <f t="shared" si="72"/>
        <v>-36686.94</v>
      </c>
      <c r="S505" s="4">
        <v>0</v>
      </c>
      <c r="T505" s="4">
        <v>0</v>
      </c>
      <c r="U505" s="4">
        <f t="shared" si="73"/>
        <v>0</v>
      </c>
      <c r="V505" s="4">
        <f t="shared" si="74"/>
        <v>0</v>
      </c>
      <c r="W505" s="4">
        <f t="shared" si="75"/>
        <v>0</v>
      </c>
      <c r="X505" s="4">
        <f t="shared" si="76"/>
        <v>0</v>
      </c>
      <c r="Y505" s="4">
        <f t="shared" si="77"/>
        <v>-16441.07</v>
      </c>
      <c r="Z505" s="4">
        <f t="shared" si="78"/>
        <v>-16441.07</v>
      </c>
      <c r="AA505" s="4">
        <f t="shared" si="79"/>
        <v>20245.870000000003</v>
      </c>
    </row>
    <row r="506" spans="1:27" x14ac:dyDescent="0.25">
      <c r="A506" t="s">
        <v>191</v>
      </c>
      <c r="B506" t="s">
        <v>210</v>
      </c>
      <c r="C506">
        <v>42101</v>
      </c>
      <c r="D506" t="s">
        <v>625</v>
      </c>
      <c r="E506" t="str">
        <f>VLOOKUP(C506,'Natural Accounts'!$A$3:$D$250,2,FALSE)</f>
        <v xml:space="preserve">Cost of Goods Sold </v>
      </c>
      <c r="F506" t="str">
        <f t="shared" si="70"/>
        <v xml:space="preserve">42101 Cost of Goods Sold </v>
      </c>
      <c r="G506" t="s">
        <v>0</v>
      </c>
      <c r="H506" t="s">
        <v>59</v>
      </c>
      <c r="I506" s="4">
        <v>0</v>
      </c>
      <c r="J506" s="4">
        <v>0</v>
      </c>
      <c r="K506" s="4">
        <v>0</v>
      </c>
      <c r="L506" s="4">
        <v>88446.58</v>
      </c>
      <c r="M506" s="4">
        <f t="shared" si="71"/>
        <v>88446.58</v>
      </c>
      <c r="N506" s="4">
        <v>0</v>
      </c>
      <c r="O506" s="4">
        <v>0</v>
      </c>
      <c r="P506" s="4">
        <v>0</v>
      </c>
      <c r="Q506" s="4">
        <v>135250.67000000001</v>
      </c>
      <c r="R506" s="4">
        <f t="shared" si="72"/>
        <v>135250.67000000001</v>
      </c>
      <c r="S506" s="4">
        <v>0</v>
      </c>
      <c r="T506" s="4">
        <v>0</v>
      </c>
      <c r="U506" s="4">
        <f t="shared" si="73"/>
        <v>0</v>
      </c>
      <c r="V506" s="4">
        <f t="shared" si="74"/>
        <v>0</v>
      </c>
      <c r="W506" s="4">
        <f t="shared" si="75"/>
        <v>0</v>
      </c>
      <c r="X506" s="4">
        <f t="shared" si="76"/>
        <v>0</v>
      </c>
      <c r="Y506" s="4">
        <f t="shared" si="77"/>
        <v>111848.625</v>
      </c>
      <c r="Z506" s="4">
        <f t="shared" si="78"/>
        <v>135250.67000000001</v>
      </c>
      <c r="AA506" s="4">
        <f t="shared" si="79"/>
        <v>0</v>
      </c>
    </row>
    <row r="507" spans="1:27" x14ac:dyDescent="0.25">
      <c r="A507" t="s">
        <v>191</v>
      </c>
      <c r="B507" t="s">
        <v>210</v>
      </c>
      <c r="C507">
        <v>42101</v>
      </c>
      <c r="D507" t="s">
        <v>625</v>
      </c>
      <c r="E507" t="str">
        <f>VLOOKUP(C507,'Natural Accounts'!$A$3:$D$250,2,FALSE)</f>
        <v xml:space="preserve">Cost of Goods Sold </v>
      </c>
      <c r="F507" t="str">
        <f t="shared" si="70"/>
        <v xml:space="preserve">42101 Cost of Goods Sold </v>
      </c>
      <c r="G507" t="s">
        <v>0</v>
      </c>
      <c r="H507" t="s">
        <v>29</v>
      </c>
      <c r="I507" s="4">
        <v>0</v>
      </c>
      <c r="J507" s="4">
        <v>0</v>
      </c>
      <c r="K507" s="4">
        <v>0</v>
      </c>
      <c r="L507" s="4">
        <v>-13692.26</v>
      </c>
      <c r="M507" s="4">
        <f t="shared" si="71"/>
        <v>-13692.26</v>
      </c>
      <c r="N507" s="4">
        <v>0</v>
      </c>
      <c r="O507" s="4">
        <v>0</v>
      </c>
      <c r="P507" s="4">
        <v>0</v>
      </c>
      <c r="Q507" s="4">
        <v>39381.17</v>
      </c>
      <c r="R507" s="4">
        <f t="shared" si="72"/>
        <v>39381.17</v>
      </c>
      <c r="S507" s="4">
        <v>0</v>
      </c>
      <c r="T507" s="4">
        <v>0</v>
      </c>
      <c r="U507" s="4">
        <f t="shared" si="73"/>
        <v>0</v>
      </c>
      <c r="V507" s="4">
        <f t="shared" si="74"/>
        <v>0</v>
      </c>
      <c r="W507" s="4">
        <f t="shared" si="75"/>
        <v>0</v>
      </c>
      <c r="X507" s="4">
        <f t="shared" si="76"/>
        <v>0</v>
      </c>
      <c r="Y507" s="4">
        <f t="shared" si="77"/>
        <v>12844.454999999998</v>
      </c>
      <c r="Z507" s="4">
        <f t="shared" si="78"/>
        <v>12844.454999999998</v>
      </c>
      <c r="AA507" s="4">
        <f t="shared" si="79"/>
        <v>-26536.715</v>
      </c>
    </row>
    <row r="508" spans="1:27" x14ac:dyDescent="0.25">
      <c r="A508" t="s">
        <v>191</v>
      </c>
      <c r="B508" t="s">
        <v>210</v>
      </c>
      <c r="C508">
        <v>42101</v>
      </c>
      <c r="D508" t="s">
        <v>625</v>
      </c>
      <c r="E508" t="str">
        <f>VLOOKUP(C508,'Natural Accounts'!$A$3:$D$250,2,FALSE)</f>
        <v xml:space="preserve">Cost of Goods Sold </v>
      </c>
      <c r="F508" t="str">
        <f t="shared" si="70"/>
        <v xml:space="preserve">42101 Cost of Goods Sold </v>
      </c>
      <c r="G508" t="s">
        <v>0</v>
      </c>
      <c r="H508" t="s">
        <v>31</v>
      </c>
      <c r="I508" s="4">
        <v>0</v>
      </c>
      <c r="J508" s="4">
        <v>-106.78</v>
      </c>
      <c r="K508" s="4">
        <v>-259.88</v>
      </c>
      <c r="L508" s="4">
        <v>-56.22</v>
      </c>
      <c r="M508" s="4">
        <f t="shared" si="71"/>
        <v>-422.88</v>
      </c>
      <c r="N508" s="4">
        <v>-28.12</v>
      </c>
      <c r="O508" s="4">
        <v>-638.5</v>
      </c>
      <c r="P508" s="4">
        <v>532.53</v>
      </c>
      <c r="Q508" s="4">
        <v>-175.5</v>
      </c>
      <c r="R508" s="4">
        <f t="shared" si="72"/>
        <v>-309.59000000000003</v>
      </c>
      <c r="S508" s="4">
        <v>0</v>
      </c>
      <c r="T508" s="4">
        <v>237.89</v>
      </c>
      <c r="U508" s="4">
        <f t="shared" si="73"/>
        <v>-9.3733333333333331</v>
      </c>
      <c r="V508" s="4">
        <f t="shared" si="74"/>
        <v>-9.3733333333333331</v>
      </c>
      <c r="W508" s="4">
        <f t="shared" si="75"/>
        <v>-372.64</v>
      </c>
      <c r="X508" s="4">
        <f t="shared" si="76"/>
        <v>136.32499999999999</v>
      </c>
      <c r="Y508" s="4">
        <f t="shared" si="77"/>
        <v>-115.86</v>
      </c>
      <c r="Z508" s="4">
        <f t="shared" si="78"/>
        <v>-361.54833333333335</v>
      </c>
      <c r="AA508" s="4">
        <f t="shared" si="79"/>
        <v>-51.958333333333314</v>
      </c>
    </row>
    <row r="509" spans="1:27" x14ac:dyDescent="0.25">
      <c r="A509" t="s">
        <v>191</v>
      </c>
      <c r="B509" t="s">
        <v>210</v>
      </c>
      <c r="C509">
        <v>42101</v>
      </c>
      <c r="D509" t="s">
        <v>625</v>
      </c>
      <c r="E509" t="str">
        <f>VLOOKUP(C509,'Natural Accounts'!$A$3:$D$250,2,FALSE)</f>
        <v xml:space="preserve">Cost of Goods Sold </v>
      </c>
      <c r="F509" t="str">
        <f t="shared" si="70"/>
        <v xml:space="preserve">42101 Cost of Goods Sold </v>
      </c>
      <c r="G509" t="s">
        <v>0</v>
      </c>
      <c r="H509" t="s">
        <v>16</v>
      </c>
      <c r="I509" s="4">
        <v>69315.09</v>
      </c>
      <c r="J509" s="4">
        <v>139243.66999999998</v>
      </c>
      <c r="K509" s="4">
        <v>131511.79999999999</v>
      </c>
      <c r="L509" s="4">
        <v>10310.120000000001</v>
      </c>
      <c r="M509" s="4">
        <f t="shared" si="71"/>
        <v>350380.67999999993</v>
      </c>
      <c r="N509" s="4">
        <v>1536.06</v>
      </c>
      <c r="O509" s="4">
        <v>-1291.2900000000011</v>
      </c>
      <c r="P509" s="4">
        <v>0</v>
      </c>
      <c r="Q509" s="4">
        <v>-171.93000000000029</v>
      </c>
      <c r="R509" s="4">
        <f t="shared" si="72"/>
        <v>72.839999999998554</v>
      </c>
      <c r="S509" s="4">
        <v>0</v>
      </c>
      <c r="T509" s="4">
        <v>0</v>
      </c>
      <c r="U509" s="4">
        <f t="shared" si="73"/>
        <v>23617.05</v>
      </c>
      <c r="V509" s="4">
        <f t="shared" si="74"/>
        <v>23617.05</v>
      </c>
      <c r="W509" s="4">
        <f t="shared" si="75"/>
        <v>68976.189999999988</v>
      </c>
      <c r="X509" s="4">
        <f t="shared" si="76"/>
        <v>65755.899999999994</v>
      </c>
      <c r="Y509" s="4">
        <f t="shared" si="77"/>
        <v>5069.0950000000003</v>
      </c>
      <c r="Z509" s="4">
        <f t="shared" si="78"/>
        <v>72.839999999998554</v>
      </c>
      <c r="AA509" s="4">
        <f t="shared" si="79"/>
        <v>0</v>
      </c>
    </row>
    <row r="510" spans="1:27" x14ac:dyDescent="0.25">
      <c r="A510" t="s">
        <v>191</v>
      </c>
      <c r="B510" t="s">
        <v>210</v>
      </c>
      <c r="C510">
        <v>42101</v>
      </c>
      <c r="D510" t="s">
        <v>625</v>
      </c>
      <c r="E510" t="str">
        <f>VLOOKUP(C510,'Natural Accounts'!$A$3:$D$250,2,FALSE)</f>
        <v xml:space="preserve">Cost of Goods Sold </v>
      </c>
      <c r="F510" t="str">
        <f t="shared" si="70"/>
        <v xml:space="preserve">42101 Cost of Goods Sold </v>
      </c>
      <c r="G510" t="s">
        <v>0</v>
      </c>
      <c r="H510" t="s">
        <v>108</v>
      </c>
      <c r="I510" s="4">
        <v>0</v>
      </c>
      <c r="J510" s="4">
        <v>1173.2</v>
      </c>
      <c r="K510" s="4">
        <v>2881.65</v>
      </c>
      <c r="L510" s="4">
        <v>-7076.3</v>
      </c>
      <c r="M510" s="4">
        <f t="shared" si="71"/>
        <v>-3021.45</v>
      </c>
      <c r="N510" s="4">
        <v>0</v>
      </c>
      <c r="O510" s="4">
        <v>0</v>
      </c>
      <c r="P510" s="4">
        <v>0</v>
      </c>
      <c r="Q510" s="4">
        <v>8868.7999999999993</v>
      </c>
      <c r="R510" s="4">
        <f t="shared" si="72"/>
        <v>8868.7999999999993</v>
      </c>
      <c r="S510" s="4">
        <v>0</v>
      </c>
      <c r="T510" s="4">
        <v>0</v>
      </c>
      <c r="U510" s="4">
        <f t="shared" si="73"/>
        <v>0</v>
      </c>
      <c r="V510" s="4">
        <f t="shared" si="74"/>
        <v>0</v>
      </c>
      <c r="W510" s="4">
        <f t="shared" si="75"/>
        <v>586.6</v>
      </c>
      <c r="X510" s="4">
        <f t="shared" si="76"/>
        <v>1440.825</v>
      </c>
      <c r="Y510" s="4">
        <f t="shared" si="77"/>
        <v>896.24999999999955</v>
      </c>
      <c r="Z510" s="4">
        <f t="shared" si="78"/>
        <v>2923.6749999999997</v>
      </c>
      <c r="AA510" s="4">
        <f t="shared" si="79"/>
        <v>-5945.125</v>
      </c>
    </row>
    <row r="511" spans="1:27" x14ac:dyDescent="0.25">
      <c r="A511" t="s">
        <v>191</v>
      </c>
      <c r="B511" t="s">
        <v>210</v>
      </c>
      <c r="C511">
        <v>42101</v>
      </c>
      <c r="D511" t="s">
        <v>625</v>
      </c>
      <c r="E511" t="str">
        <f>VLOOKUP(C511,'Natural Accounts'!$A$3:$D$250,2,FALSE)</f>
        <v xml:space="preserve">Cost of Goods Sold </v>
      </c>
      <c r="F511" t="str">
        <f t="shared" si="70"/>
        <v xml:space="preserve">42101 Cost of Goods Sold </v>
      </c>
      <c r="G511" t="s">
        <v>0</v>
      </c>
      <c r="H511" t="s">
        <v>105</v>
      </c>
      <c r="I511" s="4">
        <v>34317.08</v>
      </c>
      <c r="J511" s="4">
        <v>40599.480000000003</v>
      </c>
      <c r="K511" s="4">
        <v>79040.88</v>
      </c>
      <c r="L511" s="4">
        <v>-40794.159999999996</v>
      </c>
      <c r="M511" s="4">
        <f t="shared" si="71"/>
        <v>113163.28</v>
      </c>
      <c r="N511" s="4">
        <v>452.54</v>
      </c>
      <c r="O511" s="4">
        <v>0</v>
      </c>
      <c r="P511" s="4">
        <v>9.7799999999999994</v>
      </c>
      <c r="Q511" s="4">
        <v>63973.75</v>
      </c>
      <c r="R511" s="4">
        <f t="shared" si="72"/>
        <v>64436.07</v>
      </c>
      <c r="S511" s="4">
        <v>0</v>
      </c>
      <c r="T511" s="4">
        <v>0</v>
      </c>
      <c r="U511" s="4">
        <f t="shared" si="73"/>
        <v>11589.873333333335</v>
      </c>
      <c r="V511" s="4">
        <f t="shared" si="74"/>
        <v>11589.873333333335</v>
      </c>
      <c r="W511" s="4">
        <f t="shared" si="75"/>
        <v>20299.740000000002</v>
      </c>
      <c r="X511" s="4">
        <f t="shared" si="76"/>
        <v>39525.33</v>
      </c>
      <c r="Y511" s="4">
        <f t="shared" si="77"/>
        <v>11589.795000000002</v>
      </c>
      <c r="Z511" s="4">
        <f t="shared" si="78"/>
        <v>64436.07</v>
      </c>
      <c r="AA511" s="4">
        <f t="shared" si="79"/>
        <v>0</v>
      </c>
    </row>
    <row r="512" spans="1:27" x14ac:dyDescent="0.25">
      <c r="A512" t="s">
        <v>191</v>
      </c>
      <c r="B512" t="s">
        <v>210</v>
      </c>
      <c r="C512">
        <v>42101</v>
      </c>
      <c r="D512" t="s">
        <v>625</v>
      </c>
      <c r="E512" t="str">
        <f>VLOOKUP(C512,'Natural Accounts'!$A$3:$D$250,2,FALSE)</f>
        <v xml:space="preserve">Cost of Goods Sold </v>
      </c>
      <c r="F512" t="str">
        <f t="shared" si="70"/>
        <v xml:space="preserve">42101 Cost of Goods Sold </v>
      </c>
      <c r="G512" t="s">
        <v>0</v>
      </c>
      <c r="H512" t="s">
        <v>166</v>
      </c>
      <c r="I512" s="4">
        <v>0</v>
      </c>
      <c r="J512" s="4">
        <v>0</v>
      </c>
      <c r="K512" s="4">
        <v>143.91999999999999</v>
      </c>
      <c r="L512" s="4">
        <v>0</v>
      </c>
      <c r="M512" s="4">
        <f t="shared" si="71"/>
        <v>143.91999999999999</v>
      </c>
      <c r="N512" s="4">
        <v>0</v>
      </c>
      <c r="O512" s="4">
        <v>0</v>
      </c>
      <c r="P512" s="4">
        <v>0</v>
      </c>
      <c r="Q512" s="4">
        <v>0</v>
      </c>
      <c r="R512" s="4">
        <f t="shared" si="72"/>
        <v>0</v>
      </c>
      <c r="S512" s="4">
        <v>0</v>
      </c>
      <c r="T512" s="4">
        <v>0</v>
      </c>
      <c r="U512" s="4">
        <f t="shared" si="73"/>
        <v>0</v>
      </c>
      <c r="V512" s="4">
        <f t="shared" si="74"/>
        <v>0</v>
      </c>
      <c r="W512" s="4">
        <f t="shared" si="75"/>
        <v>0</v>
      </c>
      <c r="X512" s="4">
        <f t="shared" si="76"/>
        <v>71.959999999999994</v>
      </c>
      <c r="Y512" s="4">
        <f t="shared" si="77"/>
        <v>0</v>
      </c>
      <c r="Z512" s="4">
        <f t="shared" si="78"/>
        <v>0</v>
      </c>
      <c r="AA512" s="4">
        <f t="shared" si="79"/>
        <v>0</v>
      </c>
    </row>
    <row r="513" spans="1:27" x14ac:dyDescent="0.25">
      <c r="A513" t="s">
        <v>191</v>
      </c>
      <c r="B513" t="s">
        <v>210</v>
      </c>
      <c r="C513">
        <v>42101</v>
      </c>
      <c r="D513" t="s">
        <v>625</v>
      </c>
      <c r="E513" t="str">
        <f>VLOOKUP(C513,'Natural Accounts'!$A$3:$D$250,2,FALSE)</f>
        <v xml:space="preserve">Cost of Goods Sold </v>
      </c>
      <c r="F513" t="str">
        <f t="shared" si="70"/>
        <v xml:space="preserve">42101 Cost of Goods Sold </v>
      </c>
      <c r="G513" t="s">
        <v>0</v>
      </c>
      <c r="H513" t="s">
        <v>106</v>
      </c>
      <c r="I513" s="4">
        <v>150748.06</v>
      </c>
      <c r="J513" s="4">
        <v>82780.73000000001</v>
      </c>
      <c r="K513" s="4">
        <v>165638.27000000002</v>
      </c>
      <c r="L513" s="4">
        <v>254419.01</v>
      </c>
      <c r="M513" s="4">
        <f t="shared" si="71"/>
        <v>653586.07000000007</v>
      </c>
      <c r="N513" s="4">
        <v>111381.03</v>
      </c>
      <c r="O513" s="4">
        <v>103698.82999999999</v>
      </c>
      <c r="P513" s="4">
        <v>150428.25</v>
      </c>
      <c r="Q513" s="4">
        <v>161317.77000000002</v>
      </c>
      <c r="R513" s="4">
        <f t="shared" si="72"/>
        <v>526825.88</v>
      </c>
      <c r="S513" s="4">
        <v>185951.55</v>
      </c>
      <c r="T513" s="4">
        <v>22574.78</v>
      </c>
      <c r="U513" s="4">
        <f t="shared" si="73"/>
        <v>149360.21333333335</v>
      </c>
      <c r="V513" s="4">
        <f t="shared" si="74"/>
        <v>149360.21333333335</v>
      </c>
      <c r="W513" s="4">
        <f t="shared" si="75"/>
        <v>93239.78</v>
      </c>
      <c r="X513" s="4">
        <f t="shared" si="76"/>
        <v>158033.26</v>
      </c>
      <c r="Y513" s="4">
        <f t="shared" si="77"/>
        <v>207868.39</v>
      </c>
      <c r="Z513" s="4">
        <f t="shared" si="78"/>
        <v>526825.88</v>
      </c>
      <c r="AA513" s="4">
        <f t="shared" si="79"/>
        <v>0</v>
      </c>
    </row>
    <row r="514" spans="1:27" x14ac:dyDescent="0.25">
      <c r="A514" t="s">
        <v>191</v>
      </c>
      <c r="B514" t="s">
        <v>210</v>
      </c>
      <c r="C514">
        <v>42101</v>
      </c>
      <c r="D514" t="s">
        <v>625</v>
      </c>
      <c r="E514" t="str">
        <f>VLOOKUP(C514,'Natural Accounts'!$A$3:$D$250,2,FALSE)</f>
        <v xml:space="preserve">Cost of Goods Sold </v>
      </c>
      <c r="F514" t="str">
        <f t="shared" si="70"/>
        <v xml:space="preserve">42101 Cost of Goods Sold </v>
      </c>
      <c r="G514" t="s">
        <v>0</v>
      </c>
      <c r="H514" t="s">
        <v>115</v>
      </c>
      <c r="I514" s="4">
        <v>32800.35</v>
      </c>
      <c r="J514" s="4">
        <v>97130.66</v>
      </c>
      <c r="K514" s="4">
        <v>8987.07</v>
      </c>
      <c r="L514" s="4">
        <v>999.11</v>
      </c>
      <c r="M514" s="4">
        <f t="shared" si="71"/>
        <v>139917.19</v>
      </c>
      <c r="N514" s="4">
        <v>0</v>
      </c>
      <c r="O514" s="4">
        <v>0</v>
      </c>
      <c r="P514" s="4">
        <v>0</v>
      </c>
      <c r="Q514" s="4">
        <v>-9001.9</v>
      </c>
      <c r="R514" s="4">
        <f t="shared" si="72"/>
        <v>-9001.9</v>
      </c>
      <c r="S514" s="4">
        <v>0</v>
      </c>
      <c r="T514" s="4">
        <v>0</v>
      </c>
      <c r="U514" s="4">
        <f t="shared" si="73"/>
        <v>10933.449999999999</v>
      </c>
      <c r="V514" s="4">
        <f t="shared" si="74"/>
        <v>10933.449999999999</v>
      </c>
      <c r="W514" s="4">
        <f t="shared" si="75"/>
        <v>48565.33</v>
      </c>
      <c r="X514" s="4">
        <f t="shared" si="76"/>
        <v>4493.5349999999999</v>
      </c>
      <c r="Y514" s="4">
        <f t="shared" si="77"/>
        <v>-4001.395</v>
      </c>
      <c r="Z514" s="4">
        <f t="shared" si="78"/>
        <v>59990.920000000006</v>
      </c>
      <c r="AA514" s="4">
        <f t="shared" si="79"/>
        <v>68992.820000000007</v>
      </c>
    </row>
    <row r="515" spans="1:27" x14ac:dyDescent="0.25">
      <c r="A515" t="s">
        <v>191</v>
      </c>
      <c r="B515" t="s">
        <v>210</v>
      </c>
      <c r="C515">
        <v>42101</v>
      </c>
      <c r="D515" t="s">
        <v>625</v>
      </c>
      <c r="E515" t="str">
        <f>VLOOKUP(C515,'Natural Accounts'!$A$3:$D$250,2,FALSE)</f>
        <v xml:space="preserve">Cost of Goods Sold </v>
      </c>
      <c r="F515" t="str">
        <f t="shared" ref="F515:F578" si="80">CONCATENATE(C515,D515,E515)</f>
        <v xml:space="preserve">42101 Cost of Goods Sold </v>
      </c>
      <c r="G515" t="s">
        <v>0</v>
      </c>
      <c r="H515" t="s">
        <v>140</v>
      </c>
      <c r="I515" s="4">
        <v>0</v>
      </c>
      <c r="J515" s="4">
        <v>0</v>
      </c>
      <c r="K515" s="4">
        <v>0</v>
      </c>
      <c r="L515" s="4">
        <v>28117.89</v>
      </c>
      <c r="M515" s="4">
        <f t="shared" ref="M515:M578" si="81">SUM(I515:L515)</f>
        <v>28117.89</v>
      </c>
      <c r="N515" s="4">
        <v>0</v>
      </c>
      <c r="O515" s="4">
        <v>0</v>
      </c>
      <c r="P515" s="4">
        <v>0</v>
      </c>
      <c r="Q515" s="4">
        <v>-13681.77</v>
      </c>
      <c r="R515" s="4">
        <f t="shared" ref="R515:R578" si="82">SUM(N515:Q515)</f>
        <v>-13681.77</v>
      </c>
      <c r="S515" s="4">
        <v>0</v>
      </c>
      <c r="T515" s="4">
        <v>0</v>
      </c>
      <c r="U515" s="4">
        <f t="shared" ref="U515:U578" si="83">AVERAGE(I515,N515,S515)</f>
        <v>0</v>
      </c>
      <c r="V515" s="4">
        <f t="shared" ref="V515:V578" si="84">AVERAGE(I515,N515,S515)</f>
        <v>0</v>
      </c>
      <c r="W515" s="4">
        <f t="shared" ref="W515:W578" si="85">AVERAGE(J515,O515)</f>
        <v>0</v>
      </c>
      <c r="X515" s="4">
        <f t="shared" ref="X515:X578" si="86">AVERAGE(K515,P515)</f>
        <v>0</v>
      </c>
      <c r="Y515" s="4">
        <f t="shared" ref="Y515:Y578" si="87">AVERAGE(Q515,L515)</f>
        <v>7218.0599999999995</v>
      </c>
      <c r="Z515" s="4">
        <f t="shared" ref="Z515:Z578" si="88">IF(M515&gt;-1,IF(R515&gt;-1,R515,SUM(V515:Y515)),SUM(V515:Y515))</f>
        <v>7218.0599999999995</v>
      </c>
      <c r="AA515" s="4">
        <f t="shared" ref="AA515:AA578" si="89">Z515-R515</f>
        <v>20899.830000000002</v>
      </c>
    </row>
    <row r="516" spans="1:27" x14ac:dyDescent="0.25">
      <c r="A516" t="s">
        <v>191</v>
      </c>
      <c r="B516" t="s">
        <v>210</v>
      </c>
      <c r="C516">
        <v>42101</v>
      </c>
      <c r="D516" t="s">
        <v>625</v>
      </c>
      <c r="E516" t="str">
        <f>VLOOKUP(C516,'Natural Accounts'!$A$3:$D$250,2,FALSE)</f>
        <v xml:space="preserve">Cost of Goods Sold </v>
      </c>
      <c r="F516" t="str">
        <f t="shared" si="80"/>
        <v xml:space="preserve">42101 Cost of Goods Sold </v>
      </c>
      <c r="G516" t="s">
        <v>0</v>
      </c>
      <c r="H516" t="s">
        <v>116</v>
      </c>
      <c r="I516" s="4">
        <v>-23542.11</v>
      </c>
      <c r="J516" s="4">
        <v>-8903.76</v>
      </c>
      <c r="K516" s="4">
        <v>-4853.92</v>
      </c>
      <c r="L516" s="4">
        <v>813.06</v>
      </c>
      <c r="M516" s="4">
        <f t="shared" si="81"/>
        <v>-36486.730000000003</v>
      </c>
      <c r="N516" s="4">
        <v>-4485.2299999999996</v>
      </c>
      <c r="O516" s="4">
        <v>-6672.53</v>
      </c>
      <c r="P516" s="4">
        <v>-8903.5300000000007</v>
      </c>
      <c r="Q516" s="4">
        <v>3475.5300000000007</v>
      </c>
      <c r="R516" s="4">
        <f t="shared" si="82"/>
        <v>-16585.760000000002</v>
      </c>
      <c r="S516" s="4">
        <v>0</v>
      </c>
      <c r="T516" s="4">
        <v>0</v>
      </c>
      <c r="U516" s="4">
        <f t="shared" si="83"/>
        <v>-9342.4466666666667</v>
      </c>
      <c r="V516" s="4">
        <f t="shared" si="84"/>
        <v>-9342.4466666666667</v>
      </c>
      <c r="W516" s="4">
        <f t="shared" si="85"/>
        <v>-7788.1450000000004</v>
      </c>
      <c r="X516" s="4">
        <f t="shared" si="86"/>
        <v>-6878.7250000000004</v>
      </c>
      <c r="Y516" s="4">
        <f t="shared" si="87"/>
        <v>2144.2950000000001</v>
      </c>
      <c r="Z516" s="4">
        <f t="shared" si="88"/>
        <v>-21865.021666666667</v>
      </c>
      <c r="AA516" s="4">
        <f t="shared" si="89"/>
        <v>-5279.2616666666654</v>
      </c>
    </row>
    <row r="517" spans="1:27" x14ac:dyDescent="0.25">
      <c r="A517" t="s">
        <v>191</v>
      </c>
      <c r="B517" t="s">
        <v>210</v>
      </c>
      <c r="C517">
        <v>42101</v>
      </c>
      <c r="D517" t="s">
        <v>625</v>
      </c>
      <c r="E517" t="str">
        <f>VLOOKUP(C517,'Natural Accounts'!$A$3:$D$250,2,FALSE)</f>
        <v xml:space="preserve">Cost of Goods Sold </v>
      </c>
      <c r="F517" t="str">
        <f t="shared" si="80"/>
        <v xml:space="preserve">42101 Cost of Goods Sold </v>
      </c>
      <c r="G517" t="s">
        <v>0</v>
      </c>
      <c r="H517" t="s">
        <v>141</v>
      </c>
      <c r="I517" s="4">
        <v>0</v>
      </c>
      <c r="J517" s="4">
        <v>0</v>
      </c>
      <c r="K517" s="4">
        <v>0</v>
      </c>
      <c r="L517" s="4">
        <v>-22923.88</v>
      </c>
      <c r="M517" s="4">
        <f t="shared" si="81"/>
        <v>-22923.88</v>
      </c>
      <c r="N517" s="4">
        <v>0</v>
      </c>
      <c r="O517" s="4">
        <v>0</v>
      </c>
      <c r="P517" s="4">
        <v>0</v>
      </c>
      <c r="Q517" s="4">
        <v>-6661.66</v>
      </c>
      <c r="R517" s="4">
        <f t="shared" si="82"/>
        <v>-6661.66</v>
      </c>
      <c r="S517" s="4">
        <v>0</v>
      </c>
      <c r="T517" s="4">
        <v>0</v>
      </c>
      <c r="U517" s="4">
        <f t="shared" si="83"/>
        <v>0</v>
      </c>
      <c r="V517" s="4">
        <f t="shared" si="84"/>
        <v>0</v>
      </c>
      <c r="W517" s="4">
        <f t="shared" si="85"/>
        <v>0</v>
      </c>
      <c r="X517" s="4">
        <f t="shared" si="86"/>
        <v>0</v>
      </c>
      <c r="Y517" s="4">
        <f t="shared" si="87"/>
        <v>-14792.77</v>
      </c>
      <c r="Z517" s="4">
        <f t="shared" si="88"/>
        <v>-14792.77</v>
      </c>
      <c r="AA517" s="4">
        <f t="shared" si="89"/>
        <v>-8131.1100000000006</v>
      </c>
    </row>
    <row r="518" spans="1:27" x14ac:dyDescent="0.25">
      <c r="A518" t="s">
        <v>191</v>
      </c>
      <c r="B518" t="s">
        <v>210</v>
      </c>
      <c r="C518">
        <v>42101</v>
      </c>
      <c r="D518" t="s">
        <v>625</v>
      </c>
      <c r="E518" t="str">
        <f>VLOOKUP(C518,'Natural Accounts'!$A$3:$D$250,2,FALSE)</f>
        <v xml:space="preserve">Cost of Goods Sold </v>
      </c>
      <c r="F518" t="str">
        <f t="shared" si="80"/>
        <v xml:space="preserve">42101 Cost of Goods Sold </v>
      </c>
      <c r="G518" t="s">
        <v>0</v>
      </c>
      <c r="H518" t="s">
        <v>83</v>
      </c>
      <c r="I518" s="4">
        <v>0</v>
      </c>
      <c r="J518" s="4">
        <v>0</v>
      </c>
      <c r="K518" s="4">
        <v>0</v>
      </c>
      <c r="L518" s="4">
        <v>9382.84</v>
      </c>
      <c r="M518" s="4">
        <f t="shared" si="81"/>
        <v>9382.84</v>
      </c>
      <c r="N518" s="4">
        <v>0</v>
      </c>
      <c r="O518" s="4">
        <v>0</v>
      </c>
      <c r="P518" s="4">
        <v>0</v>
      </c>
      <c r="Q518" s="4">
        <v>0</v>
      </c>
      <c r="R518" s="4">
        <f t="shared" si="82"/>
        <v>0</v>
      </c>
      <c r="S518" s="4">
        <v>0</v>
      </c>
      <c r="T518" s="4">
        <v>0</v>
      </c>
      <c r="U518" s="4">
        <f t="shared" si="83"/>
        <v>0</v>
      </c>
      <c r="V518" s="4">
        <f t="shared" si="84"/>
        <v>0</v>
      </c>
      <c r="W518" s="4">
        <f t="shared" si="85"/>
        <v>0</v>
      </c>
      <c r="X518" s="4">
        <f t="shared" si="86"/>
        <v>0</v>
      </c>
      <c r="Y518" s="4">
        <f t="shared" si="87"/>
        <v>4691.42</v>
      </c>
      <c r="Z518" s="4">
        <f t="shared" si="88"/>
        <v>0</v>
      </c>
      <c r="AA518" s="4">
        <f t="shared" si="89"/>
        <v>0</v>
      </c>
    </row>
    <row r="519" spans="1:27" x14ac:dyDescent="0.25">
      <c r="A519" t="s">
        <v>191</v>
      </c>
      <c r="B519" t="s">
        <v>210</v>
      </c>
      <c r="C519">
        <v>42101</v>
      </c>
      <c r="D519" t="s">
        <v>625</v>
      </c>
      <c r="E519" t="str">
        <f>VLOOKUP(C519,'Natural Accounts'!$A$3:$D$250,2,FALSE)</f>
        <v xml:space="preserve">Cost of Goods Sold </v>
      </c>
      <c r="F519" t="str">
        <f t="shared" si="80"/>
        <v xml:space="preserve">42101 Cost of Goods Sold </v>
      </c>
      <c r="G519" t="s">
        <v>0</v>
      </c>
      <c r="H519" t="s">
        <v>124</v>
      </c>
      <c r="I519" s="4">
        <v>11709.380000000001</v>
      </c>
      <c r="J519" s="4">
        <v>511467.07</v>
      </c>
      <c r="K519" s="4">
        <v>-1705603.1200000003</v>
      </c>
      <c r="L519" s="4">
        <v>250865.76000000024</v>
      </c>
      <c r="M519" s="4">
        <f t="shared" si="81"/>
        <v>-931560.91000000015</v>
      </c>
      <c r="N519" s="4">
        <v>501.73</v>
      </c>
      <c r="O519" s="4">
        <v>1527208.5599999998</v>
      </c>
      <c r="P519" s="4">
        <v>543334.46</v>
      </c>
      <c r="Q519" s="4">
        <v>925099.24000000011</v>
      </c>
      <c r="R519" s="4">
        <f t="shared" si="82"/>
        <v>2996143.9899999998</v>
      </c>
      <c r="S519" s="4">
        <v>240588.27</v>
      </c>
      <c r="T519" s="4">
        <v>421776.06</v>
      </c>
      <c r="U519" s="4">
        <f t="shared" si="83"/>
        <v>84266.46</v>
      </c>
      <c r="V519" s="4">
        <f t="shared" si="84"/>
        <v>84266.46</v>
      </c>
      <c r="W519" s="4">
        <f t="shared" si="85"/>
        <v>1019337.8149999999</v>
      </c>
      <c r="X519" s="4">
        <f t="shared" si="86"/>
        <v>-581134.33000000019</v>
      </c>
      <c r="Y519" s="4">
        <f t="shared" si="87"/>
        <v>587982.50000000023</v>
      </c>
      <c r="Z519" s="4">
        <f t="shared" si="88"/>
        <v>1110452.4449999998</v>
      </c>
      <c r="AA519" s="4">
        <f t="shared" si="89"/>
        <v>-1885691.5449999999</v>
      </c>
    </row>
    <row r="520" spans="1:27" x14ac:dyDescent="0.25">
      <c r="A520" t="s">
        <v>191</v>
      </c>
      <c r="B520" t="s">
        <v>210</v>
      </c>
      <c r="C520">
        <v>42101</v>
      </c>
      <c r="D520" t="s">
        <v>625</v>
      </c>
      <c r="E520" t="str">
        <f>VLOOKUP(C520,'Natural Accounts'!$A$3:$D$250,2,FALSE)</f>
        <v xml:space="preserve">Cost of Goods Sold </v>
      </c>
      <c r="F520" t="str">
        <f t="shared" si="80"/>
        <v xml:space="preserve">42101 Cost of Goods Sold </v>
      </c>
      <c r="G520" t="s">
        <v>0</v>
      </c>
      <c r="H520" t="s">
        <v>103</v>
      </c>
      <c r="I520" s="4">
        <v>1034059.1499999999</v>
      </c>
      <c r="J520" s="4">
        <v>-1544.08</v>
      </c>
      <c r="K520" s="4">
        <v>4161.62</v>
      </c>
      <c r="L520" s="4">
        <v>309548.23</v>
      </c>
      <c r="M520" s="4">
        <f t="shared" si="81"/>
        <v>1346224.92</v>
      </c>
      <c r="N520" s="4">
        <v>0</v>
      </c>
      <c r="O520" s="4">
        <v>-2392.92</v>
      </c>
      <c r="P520" s="4">
        <v>0</v>
      </c>
      <c r="Q520" s="4">
        <v>-114416.93000000002</v>
      </c>
      <c r="R520" s="4">
        <f t="shared" si="82"/>
        <v>-116809.85000000002</v>
      </c>
      <c r="S520" s="4">
        <v>0</v>
      </c>
      <c r="T520" s="4">
        <v>0</v>
      </c>
      <c r="U520" s="4">
        <f t="shared" si="83"/>
        <v>344686.3833333333</v>
      </c>
      <c r="V520" s="4">
        <f t="shared" si="84"/>
        <v>344686.3833333333</v>
      </c>
      <c r="W520" s="4">
        <f t="shared" si="85"/>
        <v>-1968.5</v>
      </c>
      <c r="X520" s="4">
        <f t="shared" si="86"/>
        <v>2080.81</v>
      </c>
      <c r="Y520" s="4">
        <f t="shared" si="87"/>
        <v>97565.64999999998</v>
      </c>
      <c r="Z520" s="4">
        <f t="shared" si="88"/>
        <v>442364.34333333327</v>
      </c>
      <c r="AA520" s="4">
        <f t="shared" si="89"/>
        <v>559174.19333333324</v>
      </c>
    </row>
    <row r="521" spans="1:27" x14ac:dyDescent="0.25">
      <c r="A521" t="s">
        <v>191</v>
      </c>
      <c r="B521" t="s">
        <v>210</v>
      </c>
      <c r="C521">
        <v>42101</v>
      </c>
      <c r="D521" t="s">
        <v>625</v>
      </c>
      <c r="E521" t="str">
        <f>VLOOKUP(C521,'Natural Accounts'!$A$3:$D$250,2,FALSE)</f>
        <v xml:space="preserve">Cost of Goods Sold </v>
      </c>
      <c r="F521" t="str">
        <f t="shared" si="80"/>
        <v xml:space="preserve">42101 Cost of Goods Sold </v>
      </c>
      <c r="G521" t="s">
        <v>0</v>
      </c>
      <c r="H521" t="s">
        <v>109</v>
      </c>
      <c r="I521" s="4">
        <v>2774.33</v>
      </c>
      <c r="J521" s="4">
        <v>29.6</v>
      </c>
      <c r="K521" s="4">
        <v>10845.560000000001</v>
      </c>
      <c r="L521" s="4">
        <v>-6090.5000000000036</v>
      </c>
      <c r="M521" s="4">
        <f t="shared" si="81"/>
        <v>7558.989999999998</v>
      </c>
      <c r="N521" s="4">
        <v>12634.29</v>
      </c>
      <c r="O521" s="4">
        <v>15148.69</v>
      </c>
      <c r="P521" s="4">
        <v>15815.43</v>
      </c>
      <c r="Q521" s="4">
        <v>14047.079999999998</v>
      </c>
      <c r="R521" s="4">
        <f t="shared" si="82"/>
        <v>57645.490000000005</v>
      </c>
      <c r="S521" s="4">
        <v>137.55000000000001</v>
      </c>
      <c r="T521" s="4">
        <v>0</v>
      </c>
      <c r="U521" s="4">
        <f t="shared" si="83"/>
        <v>5182.0566666666664</v>
      </c>
      <c r="V521" s="4">
        <f t="shared" si="84"/>
        <v>5182.0566666666664</v>
      </c>
      <c r="W521" s="4">
        <f t="shared" si="85"/>
        <v>7589.1450000000004</v>
      </c>
      <c r="X521" s="4">
        <f t="shared" si="86"/>
        <v>13330.495000000001</v>
      </c>
      <c r="Y521" s="4">
        <f t="shared" si="87"/>
        <v>3978.2899999999972</v>
      </c>
      <c r="Z521" s="4">
        <f t="shared" si="88"/>
        <v>57645.490000000005</v>
      </c>
      <c r="AA521" s="4">
        <f t="shared" si="89"/>
        <v>0</v>
      </c>
    </row>
    <row r="522" spans="1:27" x14ac:dyDescent="0.25">
      <c r="A522" t="s">
        <v>191</v>
      </c>
      <c r="B522" t="s">
        <v>210</v>
      </c>
      <c r="C522">
        <v>42101</v>
      </c>
      <c r="D522" t="s">
        <v>625</v>
      </c>
      <c r="E522" t="str">
        <f>VLOOKUP(C522,'Natural Accounts'!$A$3:$D$250,2,FALSE)</f>
        <v xml:space="preserve">Cost of Goods Sold </v>
      </c>
      <c r="F522" t="str">
        <f t="shared" si="80"/>
        <v xml:space="preserve">42101 Cost of Goods Sold </v>
      </c>
      <c r="G522" t="s">
        <v>0</v>
      </c>
      <c r="H522" t="s">
        <v>142</v>
      </c>
      <c r="I522" s="4">
        <v>0</v>
      </c>
      <c r="J522" s="4">
        <v>0</v>
      </c>
      <c r="K522" s="4">
        <v>0</v>
      </c>
      <c r="L522" s="4">
        <v>1501.92</v>
      </c>
      <c r="M522" s="4">
        <f t="shared" si="81"/>
        <v>1501.92</v>
      </c>
      <c r="N522" s="4">
        <v>0</v>
      </c>
      <c r="O522" s="4">
        <v>0</v>
      </c>
      <c r="P522" s="4">
        <v>0</v>
      </c>
      <c r="Q522" s="4">
        <v>-1501.92</v>
      </c>
      <c r="R522" s="4">
        <f t="shared" si="82"/>
        <v>-1501.92</v>
      </c>
      <c r="S522" s="4">
        <v>0</v>
      </c>
      <c r="T522" s="4">
        <v>0</v>
      </c>
      <c r="U522" s="4">
        <f t="shared" si="83"/>
        <v>0</v>
      </c>
      <c r="V522" s="4">
        <f t="shared" si="84"/>
        <v>0</v>
      </c>
      <c r="W522" s="4">
        <f t="shared" si="85"/>
        <v>0</v>
      </c>
      <c r="X522" s="4">
        <f t="shared" si="86"/>
        <v>0</v>
      </c>
      <c r="Y522" s="4">
        <f t="shared" si="87"/>
        <v>0</v>
      </c>
      <c r="Z522" s="4">
        <f t="shared" si="88"/>
        <v>0</v>
      </c>
      <c r="AA522" s="4">
        <f t="shared" si="89"/>
        <v>1501.92</v>
      </c>
    </row>
    <row r="523" spans="1:27" x14ac:dyDescent="0.25">
      <c r="A523" t="s">
        <v>191</v>
      </c>
      <c r="B523" t="s">
        <v>210</v>
      </c>
      <c r="C523">
        <v>42101</v>
      </c>
      <c r="D523" t="s">
        <v>625</v>
      </c>
      <c r="E523" t="str">
        <f>VLOOKUP(C523,'Natural Accounts'!$A$3:$D$250,2,FALSE)</f>
        <v xml:space="preserve">Cost of Goods Sold </v>
      </c>
      <c r="F523" t="str">
        <f t="shared" si="80"/>
        <v xml:space="preserve">42101 Cost of Goods Sold </v>
      </c>
      <c r="G523" t="s">
        <v>0</v>
      </c>
      <c r="H523" t="s">
        <v>100</v>
      </c>
      <c r="I523" s="4">
        <v>0</v>
      </c>
      <c r="J523" s="4">
        <v>0</v>
      </c>
      <c r="K523" s="4">
        <v>25.36</v>
      </c>
      <c r="L523" s="4">
        <v>89.95</v>
      </c>
      <c r="M523" s="4">
        <f t="shared" si="81"/>
        <v>115.31</v>
      </c>
      <c r="N523" s="4">
        <v>0</v>
      </c>
      <c r="O523" s="4">
        <v>0</v>
      </c>
      <c r="P523" s="4">
        <v>0</v>
      </c>
      <c r="Q523" s="4">
        <v>0</v>
      </c>
      <c r="R523" s="4">
        <f t="shared" si="82"/>
        <v>0</v>
      </c>
      <c r="S523" s="4">
        <v>0</v>
      </c>
      <c r="T523" s="4">
        <v>0</v>
      </c>
      <c r="U523" s="4">
        <f t="shared" si="83"/>
        <v>0</v>
      </c>
      <c r="V523" s="4">
        <f t="shared" si="84"/>
        <v>0</v>
      </c>
      <c r="W523" s="4">
        <f t="shared" si="85"/>
        <v>0</v>
      </c>
      <c r="X523" s="4">
        <f t="shared" si="86"/>
        <v>12.68</v>
      </c>
      <c r="Y523" s="4">
        <f t="shared" si="87"/>
        <v>44.975000000000001</v>
      </c>
      <c r="Z523" s="4">
        <f t="shared" si="88"/>
        <v>0</v>
      </c>
      <c r="AA523" s="4">
        <f t="shared" si="89"/>
        <v>0</v>
      </c>
    </row>
    <row r="524" spans="1:27" x14ac:dyDescent="0.25">
      <c r="A524" t="s">
        <v>191</v>
      </c>
      <c r="B524" t="s">
        <v>210</v>
      </c>
      <c r="C524">
        <v>42101</v>
      </c>
      <c r="D524" t="s">
        <v>625</v>
      </c>
      <c r="E524" t="str">
        <f>VLOOKUP(C524,'Natural Accounts'!$A$3:$D$250,2,FALSE)</f>
        <v xml:space="preserve">Cost of Goods Sold </v>
      </c>
      <c r="F524" t="str">
        <f t="shared" si="80"/>
        <v xml:space="preserve">42101 Cost of Goods Sold </v>
      </c>
      <c r="G524" t="s">
        <v>0</v>
      </c>
      <c r="H524" t="s">
        <v>143</v>
      </c>
      <c r="I524" s="4">
        <v>0</v>
      </c>
      <c r="J524" s="4">
        <v>0</v>
      </c>
      <c r="K524" s="4">
        <v>0</v>
      </c>
      <c r="L524" s="4">
        <v>4112.3599999999997</v>
      </c>
      <c r="M524" s="4">
        <f t="shared" si="81"/>
        <v>4112.3599999999997</v>
      </c>
      <c r="N524" s="4">
        <v>0</v>
      </c>
      <c r="O524" s="4">
        <v>0</v>
      </c>
      <c r="P524" s="4">
        <v>0</v>
      </c>
      <c r="Q524" s="4">
        <v>5044.53</v>
      </c>
      <c r="R524" s="4">
        <f t="shared" si="82"/>
        <v>5044.53</v>
      </c>
      <c r="S524" s="4">
        <v>0</v>
      </c>
      <c r="T524" s="4">
        <v>0</v>
      </c>
      <c r="U524" s="4">
        <f t="shared" si="83"/>
        <v>0</v>
      </c>
      <c r="V524" s="4">
        <f t="shared" si="84"/>
        <v>0</v>
      </c>
      <c r="W524" s="4">
        <f t="shared" si="85"/>
        <v>0</v>
      </c>
      <c r="X524" s="4">
        <f t="shared" si="86"/>
        <v>0</v>
      </c>
      <c r="Y524" s="4">
        <f t="shared" si="87"/>
        <v>4578.4449999999997</v>
      </c>
      <c r="Z524" s="4">
        <f t="shared" si="88"/>
        <v>5044.53</v>
      </c>
      <c r="AA524" s="4">
        <f t="shared" si="89"/>
        <v>0</v>
      </c>
    </row>
    <row r="525" spans="1:27" x14ac:dyDescent="0.25">
      <c r="A525" t="s">
        <v>191</v>
      </c>
      <c r="B525" t="s">
        <v>210</v>
      </c>
      <c r="C525">
        <v>42101</v>
      </c>
      <c r="D525" t="s">
        <v>625</v>
      </c>
      <c r="E525" t="str">
        <f>VLOOKUP(C525,'Natural Accounts'!$A$3:$D$250,2,FALSE)</f>
        <v xml:space="preserve">Cost of Goods Sold </v>
      </c>
      <c r="F525" t="str">
        <f t="shared" si="80"/>
        <v xml:space="preserve">42101 Cost of Goods Sold </v>
      </c>
      <c r="G525" t="s">
        <v>0</v>
      </c>
      <c r="H525" t="s">
        <v>119</v>
      </c>
      <c r="I525" s="4">
        <v>0</v>
      </c>
      <c r="J525" s="4">
        <v>0</v>
      </c>
      <c r="K525" s="4">
        <v>0</v>
      </c>
      <c r="L525" s="4">
        <v>11019.42</v>
      </c>
      <c r="M525" s="4">
        <f t="shared" si="81"/>
        <v>11019.42</v>
      </c>
      <c r="N525" s="4">
        <v>0</v>
      </c>
      <c r="O525" s="4">
        <v>0</v>
      </c>
      <c r="P525" s="4">
        <v>0</v>
      </c>
      <c r="Q525" s="4">
        <v>-51145.86</v>
      </c>
      <c r="R525" s="4">
        <f t="shared" si="82"/>
        <v>-51145.86</v>
      </c>
      <c r="S525" s="4">
        <v>0</v>
      </c>
      <c r="T525" s="4">
        <v>0</v>
      </c>
      <c r="U525" s="4">
        <f t="shared" si="83"/>
        <v>0</v>
      </c>
      <c r="V525" s="4">
        <f t="shared" si="84"/>
        <v>0</v>
      </c>
      <c r="W525" s="4">
        <f t="shared" si="85"/>
        <v>0</v>
      </c>
      <c r="X525" s="4">
        <f t="shared" si="86"/>
        <v>0</v>
      </c>
      <c r="Y525" s="4">
        <f t="shared" si="87"/>
        <v>-20063.22</v>
      </c>
      <c r="Z525" s="4">
        <f t="shared" si="88"/>
        <v>-20063.22</v>
      </c>
      <c r="AA525" s="4">
        <f t="shared" si="89"/>
        <v>31082.639999999999</v>
      </c>
    </row>
    <row r="526" spans="1:27" x14ac:dyDescent="0.25">
      <c r="A526" t="s">
        <v>191</v>
      </c>
      <c r="B526" t="s">
        <v>210</v>
      </c>
      <c r="C526">
        <v>42101</v>
      </c>
      <c r="D526" t="s">
        <v>625</v>
      </c>
      <c r="E526" t="str">
        <f>VLOOKUP(C526,'Natural Accounts'!$A$3:$D$250,2,FALSE)</f>
        <v xml:space="preserve">Cost of Goods Sold </v>
      </c>
      <c r="F526" t="str">
        <f t="shared" si="80"/>
        <v xml:space="preserve">42101 Cost of Goods Sold </v>
      </c>
      <c r="G526" t="s">
        <v>0</v>
      </c>
      <c r="H526" t="s">
        <v>125</v>
      </c>
      <c r="I526" s="4">
        <v>0</v>
      </c>
      <c r="J526" s="4">
        <v>0</v>
      </c>
      <c r="K526" s="4">
        <v>0</v>
      </c>
      <c r="L526" s="4">
        <v>293.98</v>
      </c>
      <c r="M526" s="4">
        <f t="shared" si="81"/>
        <v>293.98</v>
      </c>
      <c r="N526" s="4">
        <v>0</v>
      </c>
      <c r="O526" s="4">
        <v>385629.38</v>
      </c>
      <c r="P526" s="4">
        <v>199857.59999999998</v>
      </c>
      <c r="Q526" s="4">
        <v>142512.17999999996</v>
      </c>
      <c r="R526" s="4">
        <f t="shared" si="82"/>
        <v>727999.15999999992</v>
      </c>
      <c r="S526" s="4">
        <v>107488.73999999999</v>
      </c>
      <c r="T526" s="4">
        <v>95556.09</v>
      </c>
      <c r="U526" s="4">
        <f t="shared" si="83"/>
        <v>35829.579999999994</v>
      </c>
      <c r="V526" s="4">
        <f t="shared" si="84"/>
        <v>35829.579999999994</v>
      </c>
      <c r="W526" s="4">
        <f t="shared" si="85"/>
        <v>192814.69</v>
      </c>
      <c r="X526" s="4">
        <f t="shared" si="86"/>
        <v>99928.799999999988</v>
      </c>
      <c r="Y526" s="4">
        <f t="shared" si="87"/>
        <v>71403.079999999987</v>
      </c>
      <c r="Z526" s="4">
        <f t="shared" si="88"/>
        <v>727999.15999999992</v>
      </c>
      <c r="AA526" s="4">
        <f t="shared" si="89"/>
        <v>0</v>
      </c>
    </row>
    <row r="527" spans="1:27" x14ac:dyDescent="0.25">
      <c r="A527" t="s">
        <v>191</v>
      </c>
      <c r="B527" t="s">
        <v>210</v>
      </c>
      <c r="C527">
        <v>43801</v>
      </c>
      <c r="D527" t="s">
        <v>625</v>
      </c>
      <c r="E527" t="str">
        <f>VLOOKUP(C527,'Natural Accounts'!$A$3:$D$250,2,FALSE)</f>
        <v xml:space="preserve">Federal Government Awards </v>
      </c>
      <c r="F527" t="str">
        <f t="shared" si="80"/>
        <v xml:space="preserve">43801 Federal Government Awards </v>
      </c>
      <c r="G527" t="s">
        <v>0</v>
      </c>
      <c r="H527" t="s">
        <v>144</v>
      </c>
      <c r="I527" s="4">
        <v>0</v>
      </c>
      <c r="J527" s="4">
        <v>0</v>
      </c>
      <c r="K527" s="4">
        <v>0</v>
      </c>
      <c r="L527" s="4">
        <v>0</v>
      </c>
      <c r="M527" s="4">
        <f t="shared" si="81"/>
        <v>0</v>
      </c>
      <c r="N527" s="4">
        <v>0</v>
      </c>
      <c r="O527" s="4">
        <v>0</v>
      </c>
      <c r="P527" s="4">
        <v>0</v>
      </c>
      <c r="Q527" s="4">
        <v>0</v>
      </c>
      <c r="R527" s="4">
        <f t="shared" si="82"/>
        <v>0</v>
      </c>
      <c r="S527" s="4">
        <v>0</v>
      </c>
      <c r="T527" s="4">
        <v>0</v>
      </c>
      <c r="U527" s="4">
        <f t="shared" si="83"/>
        <v>0</v>
      </c>
      <c r="V527" s="4">
        <f t="shared" si="84"/>
        <v>0</v>
      </c>
      <c r="W527" s="4">
        <f t="shared" si="85"/>
        <v>0</v>
      </c>
      <c r="X527" s="4">
        <f t="shared" si="86"/>
        <v>0</v>
      </c>
      <c r="Y527" s="4">
        <f t="shared" si="87"/>
        <v>0</v>
      </c>
      <c r="Z527" s="4">
        <f t="shared" si="88"/>
        <v>0</v>
      </c>
      <c r="AA527" s="4">
        <f t="shared" si="89"/>
        <v>0</v>
      </c>
    </row>
    <row r="528" spans="1:27" x14ac:dyDescent="0.25">
      <c r="A528" t="s">
        <v>191</v>
      </c>
      <c r="B528" t="s">
        <v>210</v>
      </c>
      <c r="C528">
        <v>43801</v>
      </c>
      <c r="D528" t="s">
        <v>625</v>
      </c>
      <c r="E528" t="str">
        <f>VLOOKUP(C528,'Natural Accounts'!$A$3:$D$250,2,FALSE)</f>
        <v xml:space="preserve">Federal Government Awards </v>
      </c>
      <c r="F528" t="str">
        <f t="shared" si="80"/>
        <v xml:space="preserve">43801 Federal Government Awards </v>
      </c>
      <c r="G528" t="s">
        <v>0</v>
      </c>
      <c r="H528" t="s">
        <v>145</v>
      </c>
      <c r="I528" s="4">
        <v>0</v>
      </c>
      <c r="J528" s="4">
        <v>0</v>
      </c>
      <c r="K528" s="4">
        <v>-257493.03</v>
      </c>
      <c r="L528" s="4">
        <v>-256809.26</v>
      </c>
      <c r="M528" s="4">
        <f t="shared" si="81"/>
        <v>-514302.29000000004</v>
      </c>
      <c r="N528" s="4">
        <v>-15863.46</v>
      </c>
      <c r="O528" s="4">
        <v>-123616.48000000001</v>
      </c>
      <c r="P528" s="4">
        <v>159033.42000000001</v>
      </c>
      <c r="Q528" s="4">
        <v>0</v>
      </c>
      <c r="R528" s="4">
        <f t="shared" si="82"/>
        <v>19553.48000000001</v>
      </c>
      <c r="S528" s="4">
        <v>0</v>
      </c>
      <c r="T528" s="4">
        <v>0</v>
      </c>
      <c r="U528" s="4">
        <f t="shared" si="83"/>
        <v>-5287.82</v>
      </c>
      <c r="V528" s="4">
        <f t="shared" si="84"/>
        <v>-5287.82</v>
      </c>
      <c r="W528" s="4">
        <f t="shared" si="85"/>
        <v>-61808.240000000005</v>
      </c>
      <c r="X528" s="4">
        <f t="shared" si="86"/>
        <v>-49229.804999999993</v>
      </c>
      <c r="Y528" s="4">
        <f t="shared" si="87"/>
        <v>-128404.63</v>
      </c>
      <c r="Z528" s="4">
        <f t="shared" si="88"/>
        <v>-244730.495</v>
      </c>
      <c r="AA528" s="4">
        <f t="shared" si="89"/>
        <v>-264283.97499999998</v>
      </c>
    </row>
    <row r="529" spans="1:27" x14ac:dyDescent="0.25">
      <c r="A529" t="s">
        <v>191</v>
      </c>
      <c r="B529" t="s">
        <v>210</v>
      </c>
      <c r="C529">
        <v>43804</v>
      </c>
      <c r="D529" t="s">
        <v>625</v>
      </c>
      <c r="E529" t="str">
        <f>VLOOKUP(C529,'Natural Accounts'!$A$3:$D$250,2,FALSE)</f>
        <v>Grants &amp; Contracts  (Sponsored Programs and Budget Office Only)</v>
      </c>
      <c r="F529" t="str">
        <f t="shared" si="80"/>
        <v>43804 Grants &amp; Contracts  (Sponsored Programs and Budget Office Only)</v>
      </c>
      <c r="G529" t="s">
        <v>0</v>
      </c>
      <c r="H529" t="s">
        <v>144</v>
      </c>
      <c r="I529" s="4">
        <v>0</v>
      </c>
      <c r="J529" s="4">
        <v>0</v>
      </c>
      <c r="K529" s="4">
        <v>0</v>
      </c>
      <c r="L529" s="4">
        <v>0</v>
      </c>
      <c r="M529" s="4">
        <f t="shared" si="81"/>
        <v>0</v>
      </c>
      <c r="N529" s="4">
        <v>0</v>
      </c>
      <c r="O529" s="4">
        <v>0</v>
      </c>
      <c r="P529" s="4">
        <v>0</v>
      </c>
      <c r="Q529" s="4">
        <v>0</v>
      </c>
      <c r="R529" s="4">
        <f t="shared" si="82"/>
        <v>0</v>
      </c>
      <c r="S529" s="4">
        <v>0</v>
      </c>
      <c r="T529" s="4">
        <v>0</v>
      </c>
      <c r="U529" s="4">
        <f t="shared" si="83"/>
        <v>0</v>
      </c>
      <c r="V529" s="4">
        <f t="shared" si="84"/>
        <v>0</v>
      </c>
      <c r="W529" s="4">
        <f t="shared" si="85"/>
        <v>0</v>
      </c>
      <c r="X529" s="4">
        <f t="shared" si="86"/>
        <v>0</v>
      </c>
      <c r="Y529" s="4">
        <f t="shared" si="87"/>
        <v>0</v>
      </c>
      <c r="Z529" s="4">
        <f t="shared" si="88"/>
        <v>0</v>
      </c>
      <c r="AA529" s="4">
        <f t="shared" si="89"/>
        <v>0</v>
      </c>
    </row>
    <row r="530" spans="1:27" x14ac:dyDescent="0.25">
      <c r="A530" t="s">
        <v>191</v>
      </c>
      <c r="B530" t="s">
        <v>210</v>
      </c>
      <c r="C530">
        <v>43804</v>
      </c>
      <c r="D530" t="s">
        <v>625</v>
      </c>
      <c r="E530" t="str">
        <f>VLOOKUP(C530,'Natural Accounts'!$A$3:$D$250,2,FALSE)</f>
        <v>Grants &amp; Contracts  (Sponsored Programs and Budget Office Only)</v>
      </c>
      <c r="F530" t="str">
        <f t="shared" si="80"/>
        <v>43804 Grants &amp; Contracts  (Sponsored Programs and Budget Office Only)</v>
      </c>
      <c r="G530" t="s">
        <v>0</v>
      </c>
      <c r="H530" t="s">
        <v>146</v>
      </c>
      <c r="I530" s="4">
        <v>0</v>
      </c>
      <c r="J530" s="4">
        <v>0</v>
      </c>
      <c r="K530" s="4">
        <v>0</v>
      </c>
      <c r="L530" s="4">
        <v>0</v>
      </c>
      <c r="M530" s="4">
        <f t="shared" si="81"/>
        <v>0</v>
      </c>
      <c r="N530" s="4">
        <v>2328.3000000000002</v>
      </c>
      <c r="O530" s="4">
        <v>0</v>
      </c>
      <c r="P530" s="4">
        <v>0</v>
      </c>
      <c r="Q530" s="4">
        <v>-2328.3000000000002</v>
      </c>
      <c r="R530" s="4">
        <f t="shared" si="82"/>
        <v>0</v>
      </c>
      <c r="S530" s="4">
        <v>0</v>
      </c>
      <c r="T530" s="4">
        <v>0</v>
      </c>
      <c r="U530" s="4">
        <f t="shared" si="83"/>
        <v>776.1</v>
      </c>
      <c r="V530" s="4">
        <f t="shared" si="84"/>
        <v>776.1</v>
      </c>
      <c r="W530" s="4">
        <f t="shared" si="85"/>
        <v>0</v>
      </c>
      <c r="X530" s="4">
        <f t="shared" si="86"/>
        <v>0</v>
      </c>
      <c r="Y530" s="4">
        <f t="shared" si="87"/>
        <v>-1164.1500000000001</v>
      </c>
      <c r="Z530" s="4">
        <f t="shared" si="88"/>
        <v>0</v>
      </c>
      <c r="AA530" s="4">
        <f t="shared" si="89"/>
        <v>0</v>
      </c>
    </row>
    <row r="531" spans="1:27" x14ac:dyDescent="0.25">
      <c r="A531" t="s">
        <v>191</v>
      </c>
      <c r="B531" t="s">
        <v>210</v>
      </c>
      <c r="C531">
        <v>43804</v>
      </c>
      <c r="D531" t="s">
        <v>625</v>
      </c>
      <c r="E531" t="str">
        <f>VLOOKUP(C531,'Natural Accounts'!$A$3:$D$250,2,FALSE)</f>
        <v>Grants &amp; Contracts  (Sponsored Programs and Budget Office Only)</v>
      </c>
      <c r="F531" t="str">
        <f t="shared" si="80"/>
        <v>43804 Grants &amp; Contracts  (Sponsored Programs and Budget Office Only)</v>
      </c>
      <c r="G531" t="s">
        <v>0</v>
      </c>
      <c r="H531" t="s">
        <v>136</v>
      </c>
      <c r="I531" s="4">
        <v>0</v>
      </c>
      <c r="J531" s="4">
        <v>0</v>
      </c>
      <c r="K531" s="4">
        <v>0</v>
      </c>
      <c r="L531" s="4">
        <v>0</v>
      </c>
      <c r="M531" s="4">
        <f t="shared" si="81"/>
        <v>0</v>
      </c>
      <c r="N531" s="4">
        <v>0</v>
      </c>
      <c r="O531" s="4">
        <v>0</v>
      </c>
      <c r="P531" s="4">
        <v>0</v>
      </c>
      <c r="Q531" s="4">
        <v>500</v>
      </c>
      <c r="R531" s="4">
        <f t="shared" si="82"/>
        <v>500</v>
      </c>
      <c r="S531" s="4">
        <v>500</v>
      </c>
      <c r="T531" s="4">
        <v>0</v>
      </c>
      <c r="U531" s="4">
        <f t="shared" si="83"/>
        <v>166.66666666666666</v>
      </c>
      <c r="V531" s="4">
        <f t="shared" si="84"/>
        <v>166.66666666666666</v>
      </c>
      <c r="W531" s="4">
        <f t="shared" si="85"/>
        <v>0</v>
      </c>
      <c r="X531" s="4">
        <f t="shared" si="86"/>
        <v>0</v>
      </c>
      <c r="Y531" s="4">
        <f t="shared" si="87"/>
        <v>250</v>
      </c>
      <c r="Z531" s="4">
        <f t="shared" si="88"/>
        <v>500</v>
      </c>
      <c r="AA531" s="4">
        <f t="shared" si="89"/>
        <v>0</v>
      </c>
    </row>
    <row r="532" spans="1:27" x14ac:dyDescent="0.25">
      <c r="A532" t="s">
        <v>191</v>
      </c>
      <c r="B532" t="s">
        <v>210</v>
      </c>
      <c r="C532" t="s">
        <v>211</v>
      </c>
      <c r="D532" t="s">
        <v>625</v>
      </c>
      <c r="E532" t="str">
        <f>VLOOKUP(C532,'Natural Accounts'!$A$3:$D$250,2,FALSE)</f>
        <v>Other Operating Revenue</v>
      </c>
      <c r="F532" t="str">
        <f t="shared" si="80"/>
        <v>B4400 Other Operating Revenue</v>
      </c>
      <c r="G532" t="s">
        <v>0</v>
      </c>
      <c r="H532" t="s">
        <v>1</v>
      </c>
      <c r="I532" s="4">
        <v>0</v>
      </c>
      <c r="J532" s="4">
        <v>-1018.1499999999999</v>
      </c>
      <c r="K532" s="4">
        <v>-281630.51</v>
      </c>
      <c r="L532" s="4">
        <v>5628536.5</v>
      </c>
      <c r="M532" s="4">
        <f t="shared" si="81"/>
        <v>5345887.84</v>
      </c>
      <c r="N532" s="4">
        <v>-448475.95</v>
      </c>
      <c r="O532" s="4">
        <v>-5437350.25</v>
      </c>
      <c r="P532" s="4">
        <v>-9572353.8500000015</v>
      </c>
      <c r="Q532" s="4">
        <v>7150142.5300000003</v>
      </c>
      <c r="R532" s="4">
        <f t="shared" si="82"/>
        <v>-8308037.5200000005</v>
      </c>
      <c r="S532" s="4">
        <v>-6419.12</v>
      </c>
      <c r="T532" s="4">
        <v>-902.87</v>
      </c>
      <c r="U532" s="4">
        <f t="shared" si="83"/>
        <v>-151631.69</v>
      </c>
      <c r="V532" s="4">
        <f t="shared" si="84"/>
        <v>-151631.69</v>
      </c>
      <c r="W532" s="4">
        <f t="shared" si="85"/>
        <v>-2719184.2</v>
      </c>
      <c r="X532" s="4">
        <f t="shared" si="86"/>
        <v>-4926992.1800000006</v>
      </c>
      <c r="Y532" s="4">
        <f t="shared" si="87"/>
        <v>6389339.5150000006</v>
      </c>
      <c r="Z532" s="4">
        <f t="shared" si="88"/>
        <v>-1408468.5549999997</v>
      </c>
      <c r="AA532" s="4">
        <f t="shared" si="89"/>
        <v>6899568.9650000008</v>
      </c>
    </row>
    <row r="533" spans="1:27" x14ac:dyDescent="0.25">
      <c r="A533" t="s">
        <v>191</v>
      </c>
      <c r="B533" t="s">
        <v>210</v>
      </c>
      <c r="C533" t="s">
        <v>211</v>
      </c>
      <c r="D533" t="s">
        <v>625</v>
      </c>
      <c r="E533" t="str">
        <f>VLOOKUP(C533,'Natural Accounts'!$A$3:$D$250,2,FALSE)</f>
        <v>Other Operating Revenue</v>
      </c>
      <c r="F533" t="str">
        <f t="shared" si="80"/>
        <v>B4400 Other Operating Revenue</v>
      </c>
      <c r="G533" t="s">
        <v>0</v>
      </c>
      <c r="H533" t="s">
        <v>147</v>
      </c>
      <c r="I533" s="4">
        <v>-2073</v>
      </c>
      <c r="J533" s="4">
        <v>-10730</v>
      </c>
      <c r="K533" s="4">
        <v>-10998</v>
      </c>
      <c r="L533" s="4">
        <v>-505</v>
      </c>
      <c r="M533" s="4">
        <f t="shared" si="81"/>
        <v>-24306</v>
      </c>
      <c r="N533" s="4">
        <v>0</v>
      </c>
      <c r="O533" s="4">
        <v>-10005</v>
      </c>
      <c r="P533" s="4">
        <v>-10555</v>
      </c>
      <c r="Q533" s="4">
        <v>-500</v>
      </c>
      <c r="R533" s="4">
        <f t="shared" si="82"/>
        <v>-21060</v>
      </c>
      <c r="S533" s="4">
        <v>0</v>
      </c>
      <c r="T533" s="4">
        <v>-1100</v>
      </c>
      <c r="U533" s="4">
        <f t="shared" si="83"/>
        <v>-691</v>
      </c>
      <c r="V533" s="4">
        <f t="shared" si="84"/>
        <v>-691</v>
      </c>
      <c r="W533" s="4">
        <f t="shared" si="85"/>
        <v>-10367.5</v>
      </c>
      <c r="X533" s="4">
        <f t="shared" si="86"/>
        <v>-10776.5</v>
      </c>
      <c r="Y533" s="4">
        <f t="shared" si="87"/>
        <v>-502.5</v>
      </c>
      <c r="Z533" s="4">
        <f t="shared" si="88"/>
        <v>-22337.5</v>
      </c>
      <c r="AA533" s="4">
        <f t="shared" si="89"/>
        <v>-1277.5</v>
      </c>
    </row>
    <row r="534" spans="1:27" x14ac:dyDescent="0.25">
      <c r="A534" t="s">
        <v>191</v>
      </c>
      <c r="B534" t="s">
        <v>210</v>
      </c>
      <c r="C534" t="s">
        <v>211</v>
      </c>
      <c r="D534" t="s">
        <v>625</v>
      </c>
      <c r="E534" t="str">
        <f>VLOOKUP(C534,'Natural Accounts'!$A$3:$D$250,2,FALSE)</f>
        <v>Other Operating Revenue</v>
      </c>
      <c r="F534" t="str">
        <f t="shared" si="80"/>
        <v>B4400 Other Operating Revenue</v>
      </c>
      <c r="G534" t="s">
        <v>0</v>
      </c>
      <c r="H534" t="s">
        <v>148</v>
      </c>
      <c r="I534" s="4">
        <v>0</v>
      </c>
      <c r="J534" s="4">
        <v>0</v>
      </c>
      <c r="K534" s="4">
        <v>0</v>
      </c>
      <c r="L534" s="4">
        <v>0</v>
      </c>
      <c r="M534" s="4">
        <f t="shared" si="81"/>
        <v>0</v>
      </c>
      <c r="N534" s="4">
        <v>0</v>
      </c>
      <c r="O534" s="4">
        <v>0</v>
      </c>
      <c r="P534" s="4">
        <v>0</v>
      </c>
      <c r="Q534" s="4">
        <v>-16650.55</v>
      </c>
      <c r="R534" s="4">
        <f t="shared" si="82"/>
        <v>-16650.55</v>
      </c>
      <c r="S534" s="4">
        <v>-25.82</v>
      </c>
      <c r="T534" s="4">
        <v>-1560</v>
      </c>
      <c r="U534" s="4">
        <f t="shared" si="83"/>
        <v>-8.6066666666666674</v>
      </c>
      <c r="V534" s="4">
        <f t="shared" si="84"/>
        <v>-8.6066666666666674</v>
      </c>
      <c r="W534" s="4">
        <f t="shared" si="85"/>
        <v>0</v>
      </c>
      <c r="X534" s="4">
        <f t="shared" si="86"/>
        <v>0</v>
      </c>
      <c r="Y534" s="4">
        <f t="shared" si="87"/>
        <v>-8325.2749999999996</v>
      </c>
      <c r="Z534" s="4">
        <f t="shared" si="88"/>
        <v>-8333.8816666666662</v>
      </c>
      <c r="AA534" s="4">
        <f t="shared" si="89"/>
        <v>8316.6683333333331</v>
      </c>
    </row>
    <row r="535" spans="1:27" x14ac:dyDescent="0.25">
      <c r="A535" t="s">
        <v>191</v>
      </c>
      <c r="B535" t="s">
        <v>210</v>
      </c>
      <c r="C535" t="s">
        <v>211</v>
      </c>
      <c r="D535" t="s">
        <v>625</v>
      </c>
      <c r="E535" t="str">
        <f>VLOOKUP(C535,'Natural Accounts'!$A$3:$D$250,2,FALSE)</f>
        <v>Other Operating Revenue</v>
      </c>
      <c r="F535" t="str">
        <f t="shared" si="80"/>
        <v>B4400 Other Operating Revenue</v>
      </c>
      <c r="G535" t="s">
        <v>0</v>
      </c>
      <c r="H535" t="s">
        <v>149</v>
      </c>
      <c r="I535" s="4">
        <v>-13669.35</v>
      </c>
      <c r="J535" s="4">
        <v>-12369.93</v>
      </c>
      <c r="K535" s="4">
        <v>-6864.27</v>
      </c>
      <c r="L535" s="4">
        <v>-963.5</v>
      </c>
      <c r="M535" s="4">
        <f t="shared" si="81"/>
        <v>-33867.050000000003</v>
      </c>
      <c r="N535" s="4">
        <v>-16413.54</v>
      </c>
      <c r="O535" s="4">
        <v>-5891.11</v>
      </c>
      <c r="P535" s="4">
        <v>-13023.970000000001</v>
      </c>
      <c r="Q535" s="4">
        <v>-7785.92</v>
      </c>
      <c r="R535" s="4">
        <f t="shared" si="82"/>
        <v>-43114.54</v>
      </c>
      <c r="S535" s="4">
        <v>-10288.59</v>
      </c>
      <c r="T535" s="4">
        <v>-3025.98</v>
      </c>
      <c r="U535" s="4">
        <f t="shared" si="83"/>
        <v>-13457.159999999998</v>
      </c>
      <c r="V535" s="4">
        <f t="shared" si="84"/>
        <v>-13457.159999999998</v>
      </c>
      <c r="W535" s="4">
        <f t="shared" si="85"/>
        <v>-9130.52</v>
      </c>
      <c r="X535" s="4">
        <f t="shared" si="86"/>
        <v>-9944.1200000000008</v>
      </c>
      <c r="Y535" s="4">
        <f t="shared" si="87"/>
        <v>-4374.71</v>
      </c>
      <c r="Z535" s="4">
        <f t="shared" si="88"/>
        <v>-36906.51</v>
      </c>
      <c r="AA535" s="4">
        <f t="shared" si="89"/>
        <v>6208.0299999999988</v>
      </c>
    </row>
    <row r="536" spans="1:27" x14ac:dyDescent="0.25">
      <c r="A536" t="s">
        <v>191</v>
      </c>
      <c r="B536" t="s">
        <v>210</v>
      </c>
      <c r="C536" t="s">
        <v>211</v>
      </c>
      <c r="D536" t="s">
        <v>625</v>
      </c>
      <c r="E536" t="str">
        <f>VLOOKUP(C536,'Natural Accounts'!$A$3:$D$250,2,FALSE)</f>
        <v>Other Operating Revenue</v>
      </c>
      <c r="F536" t="str">
        <f t="shared" si="80"/>
        <v>B4400 Other Operating Revenue</v>
      </c>
      <c r="G536" t="s">
        <v>0</v>
      </c>
      <c r="H536" t="s">
        <v>3</v>
      </c>
      <c r="I536" s="4">
        <v>-400</v>
      </c>
      <c r="J536" s="4">
        <v>-240</v>
      </c>
      <c r="K536" s="4">
        <v>80</v>
      </c>
      <c r="L536" s="4">
        <v>-160</v>
      </c>
      <c r="M536" s="4">
        <f t="shared" si="81"/>
        <v>-720</v>
      </c>
      <c r="N536" s="4">
        <v>-480</v>
      </c>
      <c r="O536" s="4">
        <v>-560</v>
      </c>
      <c r="P536" s="4">
        <v>-80</v>
      </c>
      <c r="Q536" s="4">
        <v>0</v>
      </c>
      <c r="R536" s="4">
        <f t="shared" si="82"/>
        <v>-1120</v>
      </c>
      <c r="S536" s="4">
        <v>-320</v>
      </c>
      <c r="T536" s="4">
        <v>0</v>
      </c>
      <c r="U536" s="4">
        <f t="shared" si="83"/>
        <v>-400</v>
      </c>
      <c r="V536" s="4">
        <f t="shared" si="84"/>
        <v>-400</v>
      </c>
      <c r="W536" s="4">
        <f t="shared" si="85"/>
        <v>-400</v>
      </c>
      <c r="X536" s="4">
        <f t="shared" si="86"/>
        <v>0</v>
      </c>
      <c r="Y536" s="4">
        <f t="shared" si="87"/>
        <v>-80</v>
      </c>
      <c r="Z536" s="4">
        <f t="shared" si="88"/>
        <v>-880</v>
      </c>
      <c r="AA536" s="4">
        <f t="shared" si="89"/>
        <v>240</v>
      </c>
    </row>
    <row r="537" spans="1:27" x14ac:dyDescent="0.25">
      <c r="A537" t="s">
        <v>191</v>
      </c>
      <c r="B537" t="s">
        <v>210</v>
      </c>
      <c r="C537" t="s">
        <v>211</v>
      </c>
      <c r="D537" t="s">
        <v>625</v>
      </c>
      <c r="E537" t="str">
        <f>VLOOKUP(C537,'Natural Accounts'!$A$3:$D$250,2,FALSE)</f>
        <v>Other Operating Revenue</v>
      </c>
      <c r="F537" t="str">
        <f t="shared" si="80"/>
        <v>B4400 Other Operating Revenue</v>
      </c>
      <c r="G537" t="s">
        <v>0</v>
      </c>
      <c r="H537" t="s">
        <v>20</v>
      </c>
      <c r="I537" s="4">
        <v>-39400</v>
      </c>
      <c r="J537" s="4">
        <v>-3380</v>
      </c>
      <c r="K537" s="4">
        <v>-11990</v>
      </c>
      <c r="L537" s="4">
        <v>-4910</v>
      </c>
      <c r="M537" s="4">
        <f t="shared" si="81"/>
        <v>-59680</v>
      </c>
      <c r="N537" s="4">
        <v>-21560</v>
      </c>
      <c r="O537" s="4">
        <v>-475</v>
      </c>
      <c r="P537" s="4">
        <v>-3800</v>
      </c>
      <c r="Q537" s="4">
        <v>-175</v>
      </c>
      <c r="R537" s="4">
        <f t="shared" si="82"/>
        <v>-26010</v>
      </c>
      <c r="S537" s="4">
        <v>-16630</v>
      </c>
      <c r="T537" s="4">
        <v>150</v>
      </c>
      <c r="U537" s="4">
        <f t="shared" si="83"/>
        <v>-25863.333333333332</v>
      </c>
      <c r="V537" s="4">
        <f t="shared" si="84"/>
        <v>-25863.333333333332</v>
      </c>
      <c r="W537" s="4">
        <f t="shared" si="85"/>
        <v>-1927.5</v>
      </c>
      <c r="X537" s="4">
        <f t="shared" si="86"/>
        <v>-7895</v>
      </c>
      <c r="Y537" s="4">
        <f t="shared" si="87"/>
        <v>-2542.5</v>
      </c>
      <c r="Z537" s="4">
        <f t="shared" si="88"/>
        <v>-38228.333333333328</v>
      </c>
      <c r="AA537" s="4">
        <f t="shared" si="89"/>
        <v>-12218.333333333328</v>
      </c>
    </row>
    <row r="538" spans="1:27" x14ac:dyDescent="0.25">
      <c r="A538" t="s">
        <v>191</v>
      </c>
      <c r="B538" t="s">
        <v>210</v>
      </c>
      <c r="C538" t="s">
        <v>211</v>
      </c>
      <c r="D538" t="s">
        <v>625</v>
      </c>
      <c r="E538" t="str">
        <f>VLOOKUP(C538,'Natural Accounts'!$A$3:$D$250,2,FALSE)</f>
        <v>Other Operating Revenue</v>
      </c>
      <c r="F538" t="str">
        <f t="shared" si="80"/>
        <v>B4400 Other Operating Revenue</v>
      </c>
      <c r="G538" t="s">
        <v>0</v>
      </c>
      <c r="H538" t="s">
        <v>21</v>
      </c>
      <c r="I538" s="4">
        <v>-7200</v>
      </c>
      <c r="J538" s="4">
        <v>-378.83</v>
      </c>
      <c r="K538" s="4">
        <v>-136.29000000000002</v>
      </c>
      <c r="L538" s="4">
        <v>-234.82</v>
      </c>
      <c r="M538" s="4">
        <f t="shared" si="81"/>
        <v>-7949.94</v>
      </c>
      <c r="N538" s="4">
        <v>-796.75</v>
      </c>
      <c r="O538" s="4">
        <v>-120</v>
      </c>
      <c r="P538" s="4">
        <v>-2100.0299999999997</v>
      </c>
      <c r="Q538" s="4">
        <v>-536.94000000000005</v>
      </c>
      <c r="R538" s="4">
        <f t="shared" si="82"/>
        <v>-3553.72</v>
      </c>
      <c r="S538" s="4">
        <v>-325.63</v>
      </c>
      <c r="T538" s="4">
        <v>0</v>
      </c>
      <c r="U538" s="4">
        <f t="shared" si="83"/>
        <v>-2774.1266666666666</v>
      </c>
      <c r="V538" s="4">
        <f t="shared" si="84"/>
        <v>-2774.1266666666666</v>
      </c>
      <c r="W538" s="4">
        <f t="shared" si="85"/>
        <v>-249.41499999999999</v>
      </c>
      <c r="X538" s="4">
        <f t="shared" si="86"/>
        <v>-1118.1599999999999</v>
      </c>
      <c r="Y538" s="4">
        <f t="shared" si="87"/>
        <v>-385.88</v>
      </c>
      <c r="Z538" s="4">
        <f t="shared" si="88"/>
        <v>-4527.581666666666</v>
      </c>
      <c r="AA538" s="4">
        <f t="shared" si="89"/>
        <v>-973.86166666666622</v>
      </c>
    </row>
    <row r="539" spans="1:27" x14ac:dyDescent="0.25">
      <c r="A539" t="s">
        <v>191</v>
      </c>
      <c r="B539" t="s">
        <v>210</v>
      </c>
      <c r="C539" t="s">
        <v>211</v>
      </c>
      <c r="D539" t="s">
        <v>625</v>
      </c>
      <c r="E539" t="str">
        <f>VLOOKUP(C539,'Natural Accounts'!$A$3:$D$250,2,FALSE)</f>
        <v>Other Operating Revenue</v>
      </c>
      <c r="F539" t="str">
        <f t="shared" si="80"/>
        <v>B4400 Other Operating Revenue</v>
      </c>
      <c r="G539" t="s">
        <v>0</v>
      </c>
      <c r="H539" t="s">
        <v>150</v>
      </c>
      <c r="I539" s="4">
        <v>0</v>
      </c>
      <c r="J539" s="4">
        <v>0</v>
      </c>
      <c r="K539" s="4">
        <v>0</v>
      </c>
      <c r="L539" s="4">
        <v>0</v>
      </c>
      <c r="M539" s="4">
        <f t="shared" si="81"/>
        <v>0</v>
      </c>
      <c r="N539" s="4">
        <v>0</v>
      </c>
      <c r="O539" s="4">
        <v>0</v>
      </c>
      <c r="P539" s="4">
        <v>-35180</v>
      </c>
      <c r="Q539" s="4">
        <v>-30340</v>
      </c>
      <c r="R539" s="4">
        <f t="shared" si="82"/>
        <v>-65520</v>
      </c>
      <c r="S539" s="4">
        <v>0</v>
      </c>
      <c r="T539" s="4">
        <v>-60</v>
      </c>
      <c r="U539" s="4">
        <f t="shared" si="83"/>
        <v>0</v>
      </c>
      <c r="V539" s="4">
        <f t="shared" si="84"/>
        <v>0</v>
      </c>
      <c r="W539" s="4">
        <f t="shared" si="85"/>
        <v>0</v>
      </c>
      <c r="X539" s="4">
        <f t="shared" si="86"/>
        <v>-17590</v>
      </c>
      <c r="Y539" s="4">
        <f t="shared" si="87"/>
        <v>-15170</v>
      </c>
      <c r="Z539" s="4">
        <f t="shared" si="88"/>
        <v>-32760</v>
      </c>
      <c r="AA539" s="4">
        <f t="shared" si="89"/>
        <v>32760</v>
      </c>
    </row>
    <row r="540" spans="1:27" x14ac:dyDescent="0.25">
      <c r="A540" t="s">
        <v>191</v>
      </c>
      <c r="B540" t="s">
        <v>210</v>
      </c>
      <c r="C540" t="s">
        <v>211</v>
      </c>
      <c r="D540" t="s">
        <v>625</v>
      </c>
      <c r="E540" t="str">
        <f>VLOOKUP(C540,'Natural Accounts'!$A$3:$D$250,2,FALSE)</f>
        <v>Other Operating Revenue</v>
      </c>
      <c r="F540" t="str">
        <f t="shared" si="80"/>
        <v>B4400 Other Operating Revenue</v>
      </c>
      <c r="G540" t="s">
        <v>0</v>
      </c>
      <c r="H540" t="s">
        <v>151</v>
      </c>
      <c r="I540" s="4">
        <v>-22175</v>
      </c>
      <c r="J540" s="4">
        <v>-16781.740000000002</v>
      </c>
      <c r="K540" s="4">
        <v>-31118.48</v>
      </c>
      <c r="L540" s="4">
        <v>-2996.21</v>
      </c>
      <c r="M540" s="4">
        <f t="shared" si="81"/>
        <v>-73071.430000000008</v>
      </c>
      <c r="N540" s="4">
        <v>-40974.240000000005</v>
      </c>
      <c r="O540" s="4">
        <v>-29684.38</v>
      </c>
      <c r="P540" s="4">
        <v>-33666.159999999996</v>
      </c>
      <c r="Q540" s="4">
        <v>-650.79</v>
      </c>
      <c r="R540" s="4">
        <f t="shared" si="82"/>
        <v>-104975.56999999999</v>
      </c>
      <c r="S540" s="4">
        <v>-46101.69</v>
      </c>
      <c r="T540" s="4">
        <v>-4712.59</v>
      </c>
      <c r="U540" s="4">
        <f t="shared" si="83"/>
        <v>-36416.976666666669</v>
      </c>
      <c r="V540" s="4">
        <f t="shared" si="84"/>
        <v>-36416.976666666669</v>
      </c>
      <c r="W540" s="4">
        <f t="shared" si="85"/>
        <v>-23233.06</v>
      </c>
      <c r="X540" s="4">
        <f t="shared" si="86"/>
        <v>-32392.32</v>
      </c>
      <c r="Y540" s="4">
        <f t="shared" si="87"/>
        <v>-1823.5</v>
      </c>
      <c r="Z540" s="4">
        <f t="shared" si="88"/>
        <v>-93865.856666666659</v>
      </c>
      <c r="AA540" s="4">
        <f t="shared" si="89"/>
        <v>11109.713333333333</v>
      </c>
    </row>
    <row r="541" spans="1:27" x14ac:dyDescent="0.25">
      <c r="A541" t="s">
        <v>191</v>
      </c>
      <c r="B541" t="s">
        <v>210</v>
      </c>
      <c r="C541" t="s">
        <v>211</v>
      </c>
      <c r="D541" t="s">
        <v>625</v>
      </c>
      <c r="E541" t="str">
        <f>VLOOKUP(C541,'Natural Accounts'!$A$3:$D$250,2,FALSE)</f>
        <v>Other Operating Revenue</v>
      </c>
      <c r="F541" t="str">
        <f t="shared" si="80"/>
        <v>B4400 Other Operating Revenue</v>
      </c>
      <c r="G541" t="s">
        <v>0</v>
      </c>
      <c r="H541" t="s">
        <v>152</v>
      </c>
      <c r="I541" s="4">
        <v>1613.44</v>
      </c>
      <c r="J541" s="4">
        <v>-4300</v>
      </c>
      <c r="K541" s="4">
        <v>-4785.5200000000004</v>
      </c>
      <c r="L541" s="4">
        <v>3274</v>
      </c>
      <c r="M541" s="4">
        <f t="shared" si="81"/>
        <v>-4198.08</v>
      </c>
      <c r="N541" s="4">
        <v>0</v>
      </c>
      <c r="O541" s="4">
        <v>-2485.6</v>
      </c>
      <c r="P541" s="4">
        <v>2268.62</v>
      </c>
      <c r="Q541" s="4">
        <v>216.98000000000002</v>
      </c>
      <c r="R541" s="4">
        <f t="shared" si="82"/>
        <v>0</v>
      </c>
      <c r="S541" s="4">
        <v>0</v>
      </c>
      <c r="T541" s="4">
        <v>0</v>
      </c>
      <c r="U541" s="4">
        <f t="shared" si="83"/>
        <v>537.81333333333339</v>
      </c>
      <c r="V541" s="4">
        <f t="shared" si="84"/>
        <v>537.81333333333339</v>
      </c>
      <c r="W541" s="4">
        <f t="shared" si="85"/>
        <v>-3392.8</v>
      </c>
      <c r="X541" s="4">
        <f t="shared" si="86"/>
        <v>-1258.4500000000003</v>
      </c>
      <c r="Y541" s="4">
        <f t="shared" si="87"/>
        <v>1745.49</v>
      </c>
      <c r="Z541" s="4">
        <f t="shared" si="88"/>
        <v>-2367.9466666666667</v>
      </c>
      <c r="AA541" s="4">
        <f t="shared" si="89"/>
        <v>-2367.9466666666667</v>
      </c>
    </row>
    <row r="542" spans="1:27" x14ac:dyDescent="0.25">
      <c r="A542" t="s">
        <v>191</v>
      </c>
      <c r="B542" t="s">
        <v>210</v>
      </c>
      <c r="C542" t="s">
        <v>211</v>
      </c>
      <c r="D542" t="s">
        <v>625</v>
      </c>
      <c r="E542" t="str">
        <f>VLOOKUP(C542,'Natural Accounts'!$A$3:$D$250,2,FALSE)</f>
        <v>Other Operating Revenue</v>
      </c>
      <c r="F542" t="str">
        <f t="shared" si="80"/>
        <v>B4400 Other Operating Revenue</v>
      </c>
      <c r="G542" t="s">
        <v>0</v>
      </c>
      <c r="H542" t="s">
        <v>153</v>
      </c>
      <c r="I542" s="4">
        <v>-7374.1</v>
      </c>
      <c r="J542" s="4">
        <v>0</v>
      </c>
      <c r="K542" s="4">
        <v>0</v>
      </c>
      <c r="L542" s="4">
        <v>0</v>
      </c>
      <c r="M542" s="4">
        <f t="shared" si="81"/>
        <v>-7374.1</v>
      </c>
      <c r="N542" s="4">
        <v>-5943.05</v>
      </c>
      <c r="O542" s="4">
        <v>0</v>
      </c>
      <c r="P542" s="4">
        <v>0</v>
      </c>
      <c r="Q542" s="4">
        <v>0</v>
      </c>
      <c r="R542" s="4">
        <f t="shared" si="82"/>
        <v>-5943.05</v>
      </c>
      <c r="S542" s="4">
        <v>0</v>
      </c>
      <c r="T542" s="4">
        <v>0</v>
      </c>
      <c r="U542" s="4">
        <f t="shared" si="83"/>
        <v>-4439.05</v>
      </c>
      <c r="V542" s="4">
        <f t="shared" si="84"/>
        <v>-4439.05</v>
      </c>
      <c r="W542" s="4">
        <f t="shared" si="85"/>
        <v>0</v>
      </c>
      <c r="X542" s="4">
        <f t="shared" si="86"/>
        <v>0</v>
      </c>
      <c r="Y542" s="4">
        <f t="shared" si="87"/>
        <v>0</v>
      </c>
      <c r="Z542" s="4">
        <f t="shared" si="88"/>
        <v>-4439.05</v>
      </c>
      <c r="AA542" s="4">
        <f t="shared" si="89"/>
        <v>1504</v>
      </c>
    </row>
    <row r="543" spans="1:27" x14ac:dyDescent="0.25">
      <c r="A543" t="s">
        <v>191</v>
      </c>
      <c r="B543" t="s">
        <v>210</v>
      </c>
      <c r="C543" t="s">
        <v>211</v>
      </c>
      <c r="D543" t="s">
        <v>625</v>
      </c>
      <c r="E543" t="str">
        <f>VLOOKUP(C543,'Natural Accounts'!$A$3:$D$250,2,FALSE)</f>
        <v>Other Operating Revenue</v>
      </c>
      <c r="F543" t="str">
        <f t="shared" si="80"/>
        <v>B4400 Other Operating Revenue</v>
      </c>
      <c r="G543" t="s">
        <v>0</v>
      </c>
      <c r="H543" t="s">
        <v>22</v>
      </c>
      <c r="I543" s="4">
        <v>-450</v>
      </c>
      <c r="J543" s="4">
        <v>0</v>
      </c>
      <c r="K543" s="4">
        <v>-450</v>
      </c>
      <c r="L543" s="4">
        <v>-2400</v>
      </c>
      <c r="M543" s="4">
        <f t="shared" si="81"/>
        <v>-3300</v>
      </c>
      <c r="N543" s="4">
        <v>-75</v>
      </c>
      <c r="O543" s="4">
        <v>-150</v>
      </c>
      <c r="P543" s="4">
        <v>-1650</v>
      </c>
      <c r="Q543" s="4">
        <v>-2550</v>
      </c>
      <c r="R543" s="4">
        <f t="shared" si="82"/>
        <v>-4425</v>
      </c>
      <c r="S543" s="4">
        <v>0</v>
      </c>
      <c r="T543" s="4">
        <v>0</v>
      </c>
      <c r="U543" s="4">
        <f t="shared" si="83"/>
        <v>-175</v>
      </c>
      <c r="V543" s="4">
        <f t="shared" si="84"/>
        <v>-175</v>
      </c>
      <c r="W543" s="4">
        <f t="shared" si="85"/>
        <v>-75</v>
      </c>
      <c r="X543" s="4">
        <f t="shared" si="86"/>
        <v>-1050</v>
      </c>
      <c r="Y543" s="4">
        <f t="shared" si="87"/>
        <v>-2475</v>
      </c>
      <c r="Z543" s="4">
        <f t="shared" si="88"/>
        <v>-3775</v>
      </c>
      <c r="AA543" s="4">
        <f t="shared" si="89"/>
        <v>650</v>
      </c>
    </row>
    <row r="544" spans="1:27" x14ac:dyDescent="0.25">
      <c r="A544" t="s">
        <v>191</v>
      </c>
      <c r="B544" t="s">
        <v>210</v>
      </c>
      <c r="C544" t="s">
        <v>211</v>
      </c>
      <c r="D544" t="s">
        <v>625</v>
      </c>
      <c r="E544" t="str">
        <f>VLOOKUP(C544,'Natural Accounts'!$A$3:$D$250,2,FALSE)</f>
        <v>Other Operating Revenue</v>
      </c>
      <c r="F544" t="str">
        <f t="shared" si="80"/>
        <v>B4400 Other Operating Revenue</v>
      </c>
      <c r="G544" t="s">
        <v>0</v>
      </c>
      <c r="H544" t="s">
        <v>23</v>
      </c>
      <c r="I544" s="4">
        <v>-1804.8</v>
      </c>
      <c r="J544" s="4">
        <v>0</v>
      </c>
      <c r="K544" s="4">
        <v>-76644.829999999987</v>
      </c>
      <c r="L544" s="4">
        <v>41874.1</v>
      </c>
      <c r="M544" s="4">
        <f t="shared" si="81"/>
        <v>-36575.529999999992</v>
      </c>
      <c r="N544" s="4">
        <v>-26756.850000000002</v>
      </c>
      <c r="O544" s="4">
        <v>-17243.740000000002</v>
      </c>
      <c r="P544" s="4">
        <v>-61125.32</v>
      </c>
      <c r="Q544" s="4">
        <v>-18698.810000000001</v>
      </c>
      <c r="R544" s="4">
        <f t="shared" si="82"/>
        <v>-123824.72</v>
      </c>
      <c r="S544" s="4">
        <v>-28726.29</v>
      </c>
      <c r="T544" s="4">
        <v>12218.3</v>
      </c>
      <c r="U544" s="4">
        <f t="shared" si="83"/>
        <v>-19095.98</v>
      </c>
      <c r="V544" s="4">
        <f t="shared" si="84"/>
        <v>-19095.98</v>
      </c>
      <c r="W544" s="4">
        <f t="shared" si="85"/>
        <v>-8621.8700000000008</v>
      </c>
      <c r="X544" s="4">
        <f t="shared" si="86"/>
        <v>-68885.074999999997</v>
      </c>
      <c r="Y544" s="4">
        <f t="shared" si="87"/>
        <v>11587.644999999999</v>
      </c>
      <c r="Z544" s="4">
        <f t="shared" si="88"/>
        <v>-85015.279999999984</v>
      </c>
      <c r="AA544" s="4">
        <f t="shared" si="89"/>
        <v>38809.440000000017</v>
      </c>
    </row>
    <row r="545" spans="1:27" x14ac:dyDescent="0.25">
      <c r="A545" t="s">
        <v>191</v>
      </c>
      <c r="B545" t="s">
        <v>210</v>
      </c>
      <c r="C545" t="s">
        <v>211</v>
      </c>
      <c r="D545" t="s">
        <v>625</v>
      </c>
      <c r="E545" t="str">
        <f>VLOOKUP(C545,'Natural Accounts'!$A$3:$D$250,2,FALSE)</f>
        <v>Other Operating Revenue</v>
      </c>
      <c r="F545" t="str">
        <f t="shared" si="80"/>
        <v>B4400 Other Operating Revenue</v>
      </c>
      <c r="G545" t="s">
        <v>0</v>
      </c>
      <c r="H545" t="s">
        <v>154</v>
      </c>
      <c r="I545" s="4">
        <v>514400</v>
      </c>
      <c r="J545" s="4">
        <v>-89400</v>
      </c>
      <c r="K545" s="4">
        <v>-224500</v>
      </c>
      <c r="L545" s="4">
        <v>-203900</v>
      </c>
      <c r="M545" s="4">
        <f t="shared" si="81"/>
        <v>-3400</v>
      </c>
      <c r="N545" s="4">
        <v>510200</v>
      </c>
      <c r="O545" s="4">
        <v>-126000</v>
      </c>
      <c r="P545" s="4">
        <v>-163800</v>
      </c>
      <c r="Q545" s="4">
        <v>-173425</v>
      </c>
      <c r="R545" s="4">
        <f t="shared" si="82"/>
        <v>46975</v>
      </c>
      <c r="S545" s="4">
        <v>-1000</v>
      </c>
      <c r="T545" s="4">
        <v>0</v>
      </c>
      <c r="U545" s="4">
        <f t="shared" si="83"/>
        <v>341200</v>
      </c>
      <c r="V545" s="4">
        <f t="shared" si="84"/>
        <v>341200</v>
      </c>
      <c r="W545" s="4">
        <f t="shared" si="85"/>
        <v>-107700</v>
      </c>
      <c r="X545" s="4">
        <f t="shared" si="86"/>
        <v>-194150</v>
      </c>
      <c r="Y545" s="4">
        <f t="shared" si="87"/>
        <v>-188662.5</v>
      </c>
      <c r="Z545" s="4">
        <f t="shared" si="88"/>
        <v>-149312.5</v>
      </c>
      <c r="AA545" s="4">
        <f t="shared" si="89"/>
        <v>-196287.5</v>
      </c>
    </row>
    <row r="546" spans="1:27" x14ac:dyDescent="0.25">
      <c r="A546" t="s">
        <v>191</v>
      </c>
      <c r="B546" t="s">
        <v>210</v>
      </c>
      <c r="C546" t="s">
        <v>211</v>
      </c>
      <c r="D546" t="s">
        <v>625</v>
      </c>
      <c r="E546" t="str">
        <f>VLOOKUP(C546,'Natural Accounts'!$A$3:$D$250,2,FALSE)</f>
        <v>Other Operating Revenue</v>
      </c>
      <c r="F546" t="str">
        <f t="shared" si="80"/>
        <v>B4400 Other Operating Revenue</v>
      </c>
      <c r="G546" t="s">
        <v>0</v>
      </c>
      <c r="H546" t="s">
        <v>137</v>
      </c>
      <c r="I546" s="4">
        <v>-17801.719999999998</v>
      </c>
      <c r="J546" s="4">
        <v>-12192.71</v>
      </c>
      <c r="K546" s="4">
        <v>-4252.3799999999992</v>
      </c>
      <c r="L546" s="4">
        <v>-5793.87</v>
      </c>
      <c r="M546" s="4">
        <f t="shared" si="81"/>
        <v>-40040.68</v>
      </c>
      <c r="N546" s="4">
        <v>-3378.82</v>
      </c>
      <c r="O546" s="4">
        <v>-4069.1099999999997</v>
      </c>
      <c r="P546" s="4">
        <v>-7295.03</v>
      </c>
      <c r="Q546" s="4">
        <v>-9632.42</v>
      </c>
      <c r="R546" s="4">
        <f t="shared" si="82"/>
        <v>-24375.379999999997</v>
      </c>
      <c r="S546" s="4">
        <v>-13299.9</v>
      </c>
      <c r="T546" s="4">
        <v>-1593.02</v>
      </c>
      <c r="U546" s="4">
        <f t="shared" si="83"/>
        <v>-11493.479999999998</v>
      </c>
      <c r="V546" s="4">
        <f t="shared" si="84"/>
        <v>-11493.479999999998</v>
      </c>
      <c r="W546" s="4">
        <f t="shared" si="85"/>
        <v>-8130.91</v>
      </c>
      <c r="X546" s="4">
        <f t="shared" si="86"/>
        <v>-5773.7049999999999</v>
      </c>
      <c r="Y546" s="4">
        <f t="shared" si="87"/>
        <v>-7713.1450000000004</v>
      </c>
      <c r="Z546" s="4">
        <f t="shared" si="88"/>
        <v>-33111.240000000005</v>
      </c>
      <c r="AA546" s="4">
        <f t="shared" si="89"/>
        <v>-8735.8600000000079</v>
      </c>
    </row>
    <row r="547" spans="1:27" x14ac:dyDescent="0.25">
      <c r="A547" t="s">
        <v>191</v>
      </c>
      <c r="B547" t="s">
        <v>210</v>
      </c>
      <c r="C547" t="s">
        <v>211</v>
      </c>
      <c r="D547" t="s">
        <v>625</v>
      </c>
      <c r="E547" t="str">
        <f>VLOOKUP(C547,'Natural Accounts'!$A$3:$D$250,2,FALSE)</f>
        <v>Other Operating Revenue</v>
      </c>
      <c r="F547" t="str">
        <f t="shared" si="80"/>
        <v>B4400 Other Operating Revenue</v>
      </c>
      <c r="G547" t="s">
        <v>0</v>
      </c>
      <c r="H547" t="s">
        <v>96</v>
      </c>
      <c r="I547" s="4">
        <v>-4221.5</v>
      </c>
      <c r="J547" s="4">
        <v>0</v>
      </c>
      <c r="K547" s="4">
        <v>-150</v>
      </c>
      <c r="L547" s="4">
        <v>-2684</v>
      </c>
      <c r="M547" s="4">
        <f t="shared" si="81"/>
        <v>-7055.5</v>
      </c>
      <c r="N547" s="4">
        <v>-180</v>
      </c>
      <c r="O547" s="4">
        <v>0</v>
      </c>
      <c r="P547" s="4">
        <v>0</v>
      </c>
      <c r="Q547" s="4">
        <v>-2050</v>
      </c>
      <c r="R547" s="4">
        <f t="shared" si="82"/>
        <v>-2230</v>
      </c>
      <c r="S547" s="4">
        <v>-800</v>
      </c>
      <c r="T547" s="4">
        <v>-100</v>
      </c>
      <c r="U547" s="4">
        <f t="shared" si="83"/>
        <v>-1733.8333333333333</v>
      </c>
      <c r="V547" s="4">
        <f t="shared" si="84"/>
        <v>-1733.8333333333333</v>
      </c>
      <c r="W547" s="4">
        <f t="shared" si="85"/>
        <v>0</v>
      </c>
      <c r="X547" s="4">
        <f t="shared" si="86"/>
        <v>-75</v>
      </c>
      <c r="Y547" s="4">
        <f t="shared" si="87"/>
        <v>-2367</v>
      </c>
      <c r="Z547" s="4">
        <f t="shared" si="88"/>
        <v>-4175.833333333333</v>
      </c>
      <c r="AA547" s="4">
        <f t="shared" si="89"/>
        <v>-1945.833333333333</v>
      </c>
    </row>
    <row r="548" spans="1:27" x14ac:dyDescent="0.25">
      <c r="A548" t="s">
        <v>191</v>
      </c>
      <c r="B548" t="s">
        <v>210</v>
      </c>
      <c r="C548" t="s">
        <v>211</v>
      </c>
      <c r="D548" t="s">
        <v>625</v>
      </c>
      <c r="E548" t="str">
        <f>VLOOKUP(C548,'Natural Accounts'!$A$3:$D$250,2,FALSE)</f>
        <v>Other Operating Revenue</v>
      </c>
      <c r="F548" t="str">
        <f t="shared" si="80"/>
        <v>B4400 Other Operating Revenue</v>
      </c>
      <c r="G548" t="s">
        <v>0</v>
      </c>
      <c r="H548" t="s">
        <v>5</v>
      </c>
      <c r="I548" s="4">
        <v>-21000</v>
      </c>
      <c r="J548" s="4">
        <v>0</v>
      </c>
      <c r="K548" s="4">
        <v>0</v>
      </c>
      <c r="L548" s="4">
        <v>0</v>
      </c>
      <c r="M548" s="4">
        <f t="shared" si="81"/>
        <v>-21000</v>
      </c>
      <c r="N548" s="4">
        <v>0</v>
      </c>
      <c r="O548" s="4">
        <v>0</v>
      </c>
      <c r="P548" s="4">
        <v>0</v>
      </c>
      <c r="Q548" s="4">
        <v>0</v>
      </c>
      <c r="R548" s="4">
        <f t="shared" si="82"/>
        <v>0</v>
      </c>
      <c r="S548" s="4">
        <v>0</v>
      </c>
      <c r="T548" s="4">
        <v>0</v>
      </c>
      <c r="U548" s="4">
        <f t="shared" si="83"/>
        <v>-7000</v>
      </c>
      <c r="V548" s="4">
        <f t="shared" si="84"/>
        <v>-7000</v>
      </c>
      <c r="W548" s="4">
        <f t="shared" si="85"/>
        <v>0</v>
      </c>
      <c r="X548" s="4">
        <f t="shared" si="86"/>
        <v>0</v>
      </c>
      <c r="Y548" s="4">
        <f t="shared" si="87"/>
        <v>0</v>
      </c>
      <c r="Z548" s="4">
        <f t="shared" si="88"/>
        <v>-7000</v>
      </c>
      <c r="AA548" s="4">
        <f t="shared" si="89"/>
        <v>-7000</v>
      </c>
    </row>
    <row r="549" spans="1:27" x14ac:dyDescent="0.25">
      <c r="A549" t="s">
        <v>191</v>
      </c>
      <c r="B549" t="s">
        <v>210</v>
      </c>
      <c r="C549" t="s">
        <v>211</v>
      </c>
      <c r="D549" t="s">
        <v>625</v>
      </c>
      <c r="E549" t="str">
        <f>VLOOKUP(C549,'Natural Accounts'!$A$3:$D$250,2,FALSE)</f>
        <v>Other Operating Revenue</v>
      </c>
      <c r="F549" t="str">
        <f t="shared" si="80"/>
        <v>B4400 Other Operating Revenue</v>
      </c>
      <c r="G549" t="s">
        <v>0</v>
      </c>
      <c r="H549" t="s">
        <v>27</v>
      </c>
      <c r="I549" s="4">
        <v>0</v>
      </c>
      <c r="J549" s="4">
        <v>0</v>
      </c>
      <c r="K549" s="4">
        <v>0</v>
      </c>
      <c r="L549" s="4">
        <v>0</v>
      </c>
      <c r="M549" s="4">
        <f t="shared" si="81"/>
        <v>0</v>
      </c>
      <c r="N549" s="4">
        <v>-73.66</v>
      </c>
      <c r="O549" s="4">
        <v>0</v>
      </c>
      <c r="P549" s="4">
        <v>0</v>
      </c>
      <c r="Q549" s="4">
        <v>0</v>
      </c>
      <c r="R549" s="4">
        <f t="shared" si="82"/>
        <v>-73.66</v>
      </c>
      <c r="S549" s="4">
        <v>0</v>
      </c>
      <c r="T549" s="4">
        <v>0</v>
      </c>
      <c r="U549" s="4">
        <f t="shared" si="83"/>
        <v>-24.553333333333331</v>
      </c>
      <c r="V549" s="4">
        <f t="shared" si="84"/>
        <v>-24.553333333333331</v>
      </c>
      <c r="W549" s="4">
        <f t="shared" si="85"/>
        <v>0</v>
      </c>
      <c r="X549" s="4">
        <f t="shared" si="86"/>
        <v>0</v>
      </c>
      <c r="Y549" s="4">
        <f t="shared" si="87"/>
        <v>0</v>
      </c>
      <c r="Z549" s="4">
        <f t="shared" si="88"/>
        <v>-24.553333333333331</v>
      </c>
      <c r="AA549" s="4">
        <f t="shared" si="89"/>
        <v>49.106666666666669</v>
      </c>
    </row>
    <row r="550" spans="1:27" x14ac:dyDescent="0.25">
      <c r="A550" t="s">
        <v>191</v>
      </c>
      <c r="B550" t="s">
        <v>210</v>
      </c>
      <c r="C550" t="s">
        <v>211</v>
      </c>
      <c r="D550" t="s">
        <v>625</v>
      </c>
      <c r="E550" t="str">
        <f>VLOOKUP(C550,'Natural Accounts'!$A$3:$D$250,2,FALSE)</f>
        <v>Other Operating Revenue</v>
      </c>
      <c r="F550" t="str">
        <f t="shared" si="80"/>
        <v>B4400 Other Operating Revenue</v>
      </c>
      <c r="G550" t="s">
        <v>0</v>
      </c>
      <c r="H550" t="s">
        <v>133</v>
      </c>
      <c r="I550" s="4">
        <v>-150</v>
      </c>
      <c r="J550" s="4">
        <v>-2746</v>
      </c>
      <c r="K550" s="4">
        <v>-1340</v>
      </c>
      <c r="L550" s="4">
        <v>-226</v>
      </c>
      <c r="M550" s="4">
        <f t="shared" si="81"/>
        <v>-4462</v>
      </c>
      <c r="N550" s="4">
        <v>-150</v>
      </c>
      <c r="O550" s="4">
        <v>-40</v>
      </c>
      <c r="P550" s="4">
        <v>160</v>
      </c>
      <c r="Q550" s="4">
        <v>0</v>
      </c>
      <c r="R550" s="4">
        <f t="shared" si="82"/>
        <v>-30</v>
      </c>
      <c r="S550" s="4">
        <v>-8700</v>
      </c>
      <c r="T550" s="4">
        <v>-209155.84</v>
      </c>
      <c r="U550" s="4">
        <f t="shared" si="83"/>
        <v>-3000</v>
      </c>
      <c r="V550" s="4">
        <f t="shared" si="84"/>
        <v>-3000</v>
      </c>
      <c r="W550" s="4">
        <f t="shared" si="85"/>
        <v>-1393</v>
      </c>
      <c r="X550" s="4">
        <f t="shared" si="86"/>
        <v>-590</v>
      </c>
      <c r="Y550" s="4">
        <f t="shared" si="87"/>
        <v>-113</v>
      </c>
      <c r="Z550" s="4">
        <f t="shared" si="88"/>
        <v>-5096</v>
      </c>
      <c r="AA550" s="4">
        <f t="shared" si="89"/>
        <v>-5066</v>
      </c>
    </row>
    <row r="551" spans="1:27" x14ac:dyDescent="0.25">
      <c r="A551" t="s">
        <v>191</v>
      </c>
      <c r="B551" t="s">
        <v>210</v>
      </c>
      <c r="C551" t="s">
        <v>211</v>
      </c>
      <c r="D551" t="s">
        <v>625</v>
      </c>
      <c r="E551" t="str">
        <f>VLOOKUP(C551,'Natural Accounts'!$A$3:$D$250,2,FALSE)</f>
        <v>Other Operating Revenue</v>
      </c>
      <c r="F551" t="str">
        <f t="shared" si="80"/>
        <v>B4400 Other Operating Revenue</v>
      </c>
      <c r="G551" t="s">
        <v>0</v>
      </c>
      <c r="H551" t="s">
        <v>1462</v>
      </c>
      <c r="I551" s="4">
        <v>0</v>
      </c>
      <c r="J551" s="4">
        <v>-2730</v>
      </c>
      <c r="K551" s="4">
        <v>0</v>
      </c>
      <c r="L551" s="4">
        <v>0</v>
      </c>
      <c r="M551" s="4">
        <f t="shared" si="81"/>
        <v>-2730</v>
      </c>
      <c r="N551" s="4">
        <v>0</v>
      </c>
      <c r="O551" s="4">
        <v>0</v>
      </c>
      <c r="P551" s="4">
        <v>0</v>
      </c>
      <c r="Q551" s="4">
        <v>0</v>
      </c>
      <c r="R551" s="4">
        <f t="shared" si="82"/>
        <v>0</v>
      </c>
      <c r="S551" s="4">
        <v>0</v>
      </c>
      <c r="T551" s="4">
        <v>0</v>
      </c>
      <c r="U551" s="4">
        <f t="shared" si="83"/>
        <v>0</v>
      </c>
      <c r="V551" s="4">
        <f t="shared" si="84"/>
        <v>0</v>
      </c>
      <c r="W551" s="4">
        <f t="shared" si="85"/>
        <v>-1365</v>
      </c>
      <c r="X551" s="4">
        <f t="shared" si="86"/>
        <v>0</v>
      </c>
      <c r="Y551" s="4">
        <f t="shared" si="87"/>
        <v>0</v>
      </c>
      <c r="Z551" s="4">
        <f t="shared" si="88"/>
        <v>-1365</v>
      </c>
      <c r="AA551" s="4">
        <f t="shared" si="89"/>
        <v>-1365</v>
      </c>
    </row>
    <row r="552" spans="1:27" x14ac:dyDescent="0.25">
      <c r="A552" t="s">
        <v>191</v>
      </c>
      <c r="B552" t="s">
        <v>210</v>
      </c>
      <c r="C552" t="s">
        <v>211</v>
      </c>
      <c r="D552" t="s">
        <v>625</v>
      </c>
      <c r="E552" t="str">
        <f>VLOOKUP(C552,'Natural Accounts'!$A$3:$D$250,2,FALSE)</f>
        <v>Other Operating Revenue</v>
      </c>
      <c r="F552" t="str">
        <f t="shared" si="80"/>
        <v>B4400 Other Operating Revenue</v>
      </c>
      <c r="G552" t="s">
        <v>0</v>
      </c>
      <c r="H552" t="s">
        <v>155</v>
      </c>
      <c r="I552" s="4">
        <v>-3235</v>
      </c>
      <c r="J552" s="4">
        <v>-2479.46</v>
      </c>
      <c r="K552" s="4">
        <v>0</v>
      </c>
      <c r="L552" s="4">
        <v>-90</v>
      </c>
      <c r="M552" s="4">
        <f t="shared" si="81"/>
        <v>-5804.46</v>
      </c>
      <c r="N552" s="4">
        <v>-25</v>
      </c>
      <c r="O552" s="4">
        <v>0</v>
      </c>
      <c r="P552" s="4">
        <v>0.39</v>
      </c>
      <c r="Q552" s="4">
        <v>0.41</v>
      </c>
      <c r="R552" s="4">
        <f t="shared" si="82"/>
        <v>-24.2</v>
      </c>
      <c r="S552" s="4">
        <v>1.28</v>
      </c>
      <c r="T552" s="4">
        <v>0</v>
      </c>
      <c r="U552" s="4">
        <f t="shared" si="83"/>
        <v>-1086.24</v>
      </c>
      <c r="V552" s="4">
        <f t="shared" si="84"/>
        <v>-1086.24</v>
      </c>
      <c r="W552" s="4">
        <f t="shared" si="85"/>
        <v>-1239.73</v>
      </c>
      <c r="X552" s="4">
        <f t="shared" si="86"/>
        <v>0.19500000000000001</v>
      </c>
      <c r="Y552" s="4">
        <f t="shared" si="87"/>
        <v>-44.795000000000002</v>
      </c>
      <c r="Z552" s="4">
        <f t="shared" si="88"/>
        <v>-2370.5700000000002</v>
      </c>
      <c r="AA552" s="4">
        <f t="shared" si="89"/>
        <v>-2346.3700000000003</v>
      </c>
    </row>
    <row r="553" spans="1:27" x14ac:dyDescent="0.25">
      <c r="A553" t="s">
        <v>191</v>
      </c>
      <c r="B553" t="s">
        <v>210</v>
      </c>
      <c r="C553" t="s">
        <v>211</v>
      </c>
      <c r="D553" t="s">
        <v>625</v>
      </c>
      <c r="E553" t="str">
        <f>VLOOKUP(C553,'Natural Accounts'!$A$3:$D$250,2,FALSE)</f>
        <v>Other Operating Revenue</v>
      </c>
      <c r="F553" t="str">
        <f t="shared" si="80"/>
        <v>B4400 Other Operating Revenue</v>
      </c>
      <c r="G553" t="s">
        <v>0</v>
      </c>
      <c r="H553" t="s">
        <v>56</v>
      </c>
      <c r="I553" s="4">
        <v>-310</v>
      </c>
      <c r="J553" s="4">
        <v>-70</v>
      </c>
      <c r="K553" s="4">
        <v>-100</v>
      </c>
      <c r="L553" s="4">
        <v>-60</v>
      </c>
      <c r="M553" s="4">
        <f t="shared" si="81"/>
        <v>-540</v>
      </c>
      <c r="N553" s="4">
        <v>-120</v>
      </c>
      <c r="O553" s="4">
        <v>-40</v>
      </c>
      <c r="P553" s="4">
        <v>0</v>
      </c>
      <c r="Q553" s="4">
        <v>-4630.26</v>
      </c>
      <c r="R553" s="4">
        <f t="shared" si="82"/>
        <v>-4790.26</v>
      </c>
      <c r="S553" s="4">
        <v>0</v>
      </c>
      <c r="T553" s="4">
        <v>0</v>
      </c>
      <c r="U553" s="4">
        <f t="shared" si="83"/>
        <v>-143.33333333333334</v>
      </c>
      <c r="V553" s="4">
        <f t="shared" si="84"/>
        <v>-143.33333333333334</v>
      </c>
      <c r="W553" s="4">
        <f t="shared" si="85"/>
        <v>-55</v>
      </c>
      <c r="X553" s="4">
        <f t="shared" si="86"/>
        <v>-50</v>
      </c>
      <c r="Y553" s="4">
        <f t="shared" si="87"/>
        <v>-2345.13</v>
      </c>
      <c r="Z553" s="4">
        <f t="shared" si="88"/>
        <v>-2593.4633333333336</v>
      </c>
      <c r="AA553" s="4">
        <f t="shared" si="89"/>
        <v>2196.7966666666666</v>
      </c>
    </row>
    <row r="554" spans="1:27" x14ac:dyDescent="0.25">
      <c r="A554" t="s">
        <v>191</v>
      </c>
      <c r="B554" t="s">
        <v>210</v>
      </c>
      <c r="C554" t="s">
        <v>211</v>
      </c>
      <c r="D554" t="s">
        <v>625</v>
      </c>
      <c r="E554" t="str">
        <f>VLOOKUP(C554,'Natural Accounts'!$A$3:$D$250,2,FALSE)</f>
        <v>Other Operating Revenue</v>
      </c>
      <c r="F554" t="str">
        <f t="shared" si="80"/>
        <v>B4400 Other Operating Revenue</v>
      </c>
      <c r="G554" t="s">
        <v>0</v>
      </c>
      <c r="H554" t="s">
        <v>58</v>
      </c>
      <c r="I554" s="4">
        <v>-45308.099999999991</v>
      </c>
      <c r="J554" s="4">
        <v>-36607.550000000003</v>
      </c>
      <c r="K554" s="4">
        <v>-26771.199999999997</v>
      </c>
      <c r="L554" s="4">
        <v>-45</v>
      </c>
      <c r="M554" s="4">
        <f t="shared" si="81"/>
        <v>-108731.84999999999</v>
      </c>
      <c r="N554" s="4">
        <v>-195</v>
      </c>
      <c r="O554" s="4">
        <v>-60</v>
      </c>
      <c r="P554" s="4">
        <v>255</v>
      </c>
      <c r="Q554" s="4">
        <v>0</v>
      </c>
      <c r="R554" s="4">
        <f t="shared" si="82"/>
        <v>0</v>
      </c>
      <c r="S554" s="4">
        <v>0</v>
      </c>
      <c r="T554" s="4">
        <v>0</v>
      </c>
      <c r="U554" s="4">
        <f t="shared" si="83"/>
        <v>-15167.699999999997</v>
      </c>
      <c r="V554" s="4">
        <f t="shared" si="84"/>
        <v>-15167.699999999997</v>
      </c>
      <c r="W554" s="4">
        <f t="shared" si="85"/>
        <v>-18333.775000000001</v>
      </c>
      <c r="X554" s="4">
        <f t="shared" si="86"/>
        <v>-13258.099999999999</v>
      </c>
      <c r="Y554" s="4">
        <f t="shared" si="87"/>
        <v>-22.5</v>
      </c>
      <c r="Z554" s="4">
        <f t="shared" si="88"/>
        <v>-46782.074999999997</v>
      </c>
      <c r="AA554" s="4">
        <f t="shared" si="89"/>
        <v>-46782.074999999997</v>
      </c>
    </row>
    <row r="555" spans="1:27" x14ac:dyDescent="0.25">
      <c r="A555" t="s">
        <v>191</v>
      </c>
      <c r="B555" t="s">
        <v>210</v>
      </c>
      <c r="C555" t="s">
        <v>211</v>
      </c>
      <c r="D555" t="s">
        <v>625</v>
      </c>
      <c r="E555" t="str">
        <f>VLOOKUP(C555,'Natural Accounts'!$A$3:$D$250,2,FALSE)</f>
        <v>Other Operating Revenue</v>
      </c>
      <c r="F555" t="str">
        <f t="shared" si="80"/>
        <v>B4400 Other Operating Revenue</v>
      </c>
      <c r="G555" t="s">
        <v>0</v>
      </c>
      <c r="H555" t="s">
        <v>1463</v>
      </c>
      <c r="I555" s="4">
        <v>0</v>
      </c>
      <c r="J555" s="4">
        <v>-3715</v>
      </c>
      <c r="K555" s="4">
        <v>0</v>
      </c>
      <c r="L555" s="4">
        <v>0</v>
      </c>
      <c r="M555" s="4">
        <f t="shared" si="81"/>
        <v>-3715</v>
      </c>
      <c r="N555" s="4">
        <v>0</v>
      </c>
      <c r="O555" s="4">
        <v>0</v>
      </c>
      <c r="P555" s="4">
        <v>0</v>
      </c>
      <c r="Q555" s="4">
        <v>0</v>
      </c>
      <c r="R555" s="4">
        <f t="shared" si="82"/>
        <v>0</v>
      </c>
      <c r="S555" s="4">
        <v>0</v>
      </c>
      <c r="T555" s="4">
        <v>0</v>
      </c>
      <c r="U555" s="4">
        <f t="shared" si="83"/>
        <v>0</v>
      </c>
      <c r="V555" s="4">
        <f t="shared" si="84"/>
        <v>0</v>
      </c>
      <c r="W555" s="4">
        <f t="shared" si="85"/>
        <v>-1857.5</v>
      </c>
      <c r="X555" s="4">
        <f t="shared" si="86"/>
        <v>0</v>
      </c>
      <c r="Y555" s="4">
        <f t="shared" si="87"/>
        <v>0</v>
      </c>
      <c r="Z555" s="4">
        <f t="shared" si="88"/>
        <v>-1857.5</v>
      </c>
      <c r="AA555" s="4">
        <f t="shared" si="89"/>
        <v>-1857.5</v>
      </c>
    </row>
    <row r="556" spans="1:27" x14ac:dyDescent="0.25">
      <c r="A556" t="s">
        <v>191</v>
      </c>
      <c r="B556" t="s">
        <v>210</v>
      </c>
      <c r="C556" t="s">
        <v>211</v>
      </c>
      <c r="D556" t="s">
        <v>625</v>
      </c>
      <c r="E556" t="str">
        <f>VLOOKUP(C556,'Natural Accounts'!$A$3:$D$250,2,FALSE)</f>
        <v>Other Operating Revenue</v>
      </c>
      <c r="F556" t="str">
        <f t="shared" si="80"/>
        <v>B4400 Other Operating Revenue</v>
      </c>
      <c r="G556" t="s">
        <v>0</v>
      </c>
      <c r="H556" t="s">
        <v>97</v>
      </c>
      <c r="I556" s="4">
        <v>0</v>
      </c>
      <c r="J556" s="4">
        <v>-513.21</v>
      </c>
      <c r="K556" s="4">
        <v>-441.5</v>
      </c>
      <c r="L556" s="4">
        <v>0</v>
      </c>
      <c r="M556" s="4">
        <f t="shared" si="81"/>
        <v>-954.71</v>
      </c>
      <c r="N556" s="4">
        <v>0</v>
      </c>
      <c r="O556" s="4">
        <v>0</v>
      </c>
      <c r="P556" s="4">
        <v>0</v>
      </c>
      <c r="Q556" s="4">
        <v>0</v>
      </c>
      <c r="R556" s="4">
        <f t="shared" si="82"/>
        <v>0</v>
      </c>
      <c r="S556" s="4">
        <v>0</v>
      </c>
      <c r="T556" s="4">
        <v>0</v>
      </c>
      <c r="U556" s="4">
        <f t="shared" si="83"/>
        <v>0</v>
      </c>
      <c r="V556" s="4">
        <f t="shared" si="84"/>
        <v>0</v>
      </c>
      <c r="W556" s="4">
        <f t="shared" si="85"/>
        <v>-256.60500000000002</v>
      </c>
      <c r="X556" s="4">
        <f t="shared" si="86"/>
        <v>-220.75</v>
      </c>
      <c r="Y556" s="4">
        <f t="shared" si="87"/>
        <v>0</v>
      </c>
      <c r="Z556" s="4">
        <f t="shared" si="88"/>
        <v>-477.35500000000002</v>
      </c>
      <c r="AA556" s="4">
        <f t="shared" si="89"/>
        <v>-477.35500000000002</v>
      </c>
    </row>
    <row r="557" spans="1:27" x14ac:dyDescent="0.25">
      <c r="A557" t="s">
        <v>191</v>
      </c>
      <c r="B557" t="s">
        <v>210</v>
      </c>
      <c r="C557" t="s">
        <v>211</v>
      </c>
      <c r="D557" t="s">
        <v>625</v>
      </c>
      <c r="E557" t="str">
        <f>VLOOKUP(C557,'Natural Accounts'!$A$3:$D$250,2,FALSE)</f>
        <v>Other Operating Revenue</v>
      </c>
      <c r="F557" t="str">
        <f t="shared" si="80"/>
        <v>B4400 Other Operating Revenue</v>
      </c>
      <c r="G557" t="s">
        <v>0</v>
      </c>
      <c r="H557" t="s">
        <v>59</v>
      </c>
      <c r="I557" s="4">
        <v>0</v>
      </c>
      <c r="J557" s="4">
        <v>-235.87</v>
      </c>
      <c r="K557" s="4">
        <v>0</v>
      </c>
      <c r="L557" s="4">
        <v>0</v>
      </c>
      <c r="M557" s="4">
        <f t="shared" si="81"/>
        <v>-235.87</v>
      </c>
      <c r="N557" s="4">
        <v>0</v>
      </c>
      <c r="O557" s="4">
        <v>0</v>
      </c>
      <c r="P557" s="4">
        <v>0</v>
      </c>
      <c r="Q557" s="4">
        <v>0</v>
      </c>
      <c r="R557" s="4">
        <f t="shared" si="82"/>
        <v>0</v>
      </c>
      <c r="S557" s="4">
        <v>0</v>
      </c>
      <c r="T557" s="4">
        <v>0</v>
      </c>
      <c r="U557" s="4">
        <f t="shared" si="83"/>
        <v>0</v>
      </c>
      <c r="V557" s="4">
        <f t="shared" si="84"/>
        <v>0</v>
      </c>
      <c r="W557" s="4">
        <f t="shared" si="85"/>
        <v>-117.935</v>
      </c>
      <c r="X557" s="4">
        <f t="shared" si="86"/>
        <v>0</v>
      </c>
      <c r="Y557" s="4">
        <f t="shared" si="87"/>
        <v>0</v>
      </c>
      <c r="Z557" s="4">
        <f t="shared" si="88"/>
        <v>-117.935</v>
      </c>
      <c r="AA557" s="4">
        <f t="shared" si="89"/>
        <v>-117.935</v>
      </c>
    </row>
    <row r="558" spans="1:27" x14ac:dyDescent="0.25">
      <c r="A558" t="s">
        <v>191</v>
      </c>
      <c r="B558" t="s">
        <v>210</v>
      </c>
      <c r="C558" t="s">
        <v>211</v>
      </c>
      <c r="D558" t="s">
        <v>625</v>
      </c>
      <c r="E558" t="str">
        <f>VLOOKUP(C558,'Natural Accounts'!$A$3:$D$250,2,FALSE)</f>
        <v>Other Operating Revenue</v>
      </c>
      <c r="F558" t="str">
        <f t="shared" si="80"/>
        <v>B4400 Other Operating Revenue</v>
      </c>
      <c r="G558" t="s">
        <v>0</v>
      </c>
      <c r="H558" t="s">
        <v>135</v>
      </c>
      <c r="I558" s="4">
        <v>0</v>
      </c>
      <c r="J558" s="4">
        <v>0</v>
      </c>
      <c r="K558" s="4">
        <v>585</v>
      </c>
      <c r="L558" s="4">
        <v>0</v>
      </c>
      <c r="M558" s="4">
        <f t="shared" si="81"/>
        <v>585</v>
      </c>
      <c r="N558" s="4">
        <v>0</v>
      </c>
      <c r="O558" s="4">
        <v>0</v>
      </c>
      <c r="P558" s="4">
        <v>0</v>
      </c>
      <c r="Q558" s="4">
        <v>0</v>
      </c>
      <c r="R558" s="4">
        <f t="shared" si="82"/>
        <v>0</v>
      </c>
      <c r="S558" s="4">
        <v>0</v>
      </c>
      <c r="T558" s="4">
        <v>0</v>
      </c>
      <c r="U558" s="4">
        <f t="shared" si="83"/>
        <v>0</v>
      </c>
      <c r="V558" s="4">
        <f t="shared" si="84"/>
        <v>0</v>
      </c>
      <c r="W558" s="4">
        <f t="shared" si="85"/>
        <v>0</v>
      </c>
      <c r="X558" s="4">
        <f t="shared" si="86"/>
        <v>292.5</v>
      </c>
      <c r="Y558" s="4">
        <f t="shared" si="87"/>
        <v>0</v>
      </c>
      <c r="Z558" s="4">
        <f t="shared" si="88"/>
        <v>0</v>
      </c>
      <c r="AA558" s="4">
        <f t="shared" si="89"/>
        <v>0</v>
      </c>
    </row>
    <row r="559" spans="1:27" x14ac:dyDescent="0.25">
      <c r="A559" t="s">
        <v>191</v>
      </c>
      <c r="B559" t="s">
        <v>210</v>
      </c>
      <c r="C559" t="s">
        <v>211</v>
      </c>
      <c r="D559" t="s">
        <v>625</v>
      </c>
      <c r="E559" t="str">
        <f>VLOOKUP(C559,'Natural Accounts'!$A$3:$D$250,2,FALSE)</f>
        <v>Other Operating Revenue</v>
      </c>
      <c r="F559" t="str">
        <f t="shared" si="80"/>
        <v>B4400 Other Operating Revenue</v>
      </c>
      <c r="G559" t="s">
        <v>0</v>
      </c>
      <c r="H559" t="s">
        <v>1458</v>
      </c>
      <c r="I559" s="4">
        <v>0</v>
      </c>
      <c r="J559" s="4">
        <v>-801.97</v>
      </c>
      <c r="K559" s="4">
        <v>-5095.38</v>
      </c>
      <c r="L559" s="4">
        <v>5833.97</v>
      </c>
      <c r="M559" s="4">
        <f t="shared" si="81"/>
        <v>-63.380000000000109</v>
      </c>
      <c r="N559" s="4">
        <v>0</v>
      </c>
      <c r="O559" s="4">
        <v>0</v>
      </c>
      <c r="P559" s="4">
        <v>0</v>
      </c>
      <c r="Q559" s="4">
        <v>0</v>
      </c>
      <c r="R559" s="4">
        <f t="shared" si="82"/>
        <v>0</v>
      </c>
      <c r="S559" s="4">
        <v>0</v>
      </c>
      <c r="T559" s="4">
        <v>0</v>
      </c>
      <c r="U559" s="4">
        <f t="shared" si="83"/>
        <v>0</v>
      </c>
      <c r="V559" s="4">
        <f t="shared" si="84"/>
        <v>0</v>
      </c>
      <c r="W559" s="4">
        <f t="shared" si="85"/>
        <v>-400.98500000000001</v>
      </c>
      <c r="X559" s="4">
        <f t="shared" si="86"/>
        <v>-2547.69</v>
      </c>
      <c r="Y559" s="4">
        <f t="shared" si="87"/>
        <v>2916.9850000000001</v>
      </c>
      <c r="Z559" s="4">
        <f t="shared" si="88"/>
        <v>-31.690000000000055</v>
      </c>
      <c r="AA559" s="4">
        <f t="shared" si="89"/>
        <v>-31.690000000000055</v>
      </c>
    </row>
    <row r="560" spans="1:27" x14ac:dyDescent="0.25">
      <c r="A560" t="s">
        <v>191</v>
      </c>
      <c r="B560" t="s">
        <v>210</v>
      </c>
      <c r="C560" t="s">
        <v>211</v>
      </c>
      <c r="D560" t="s">
        <v>625</v>
      </c>
      <c r="E560" t="str">
        <f>VLOOKUP(C560,'Natural Accounts'!$A$3:$D$250,2,FALSE)</f>
        <v>Other Operating Revenue</v>
      </c>
      <c r="F560" t="str">
        <f t="shared" si="80"/>
        <v>B4400 Other Operating Revenue</v>
      </c>
      <c r="G560" t="s">
        <v>0</v>
      </c>
      <c r="H560" t="s">
        <v>8</v>
      </c>
      <c r="I560" s="4">
        <v>0</v>
      </c>
      <c r="J560" s="4">
        <v>0</v>
      </c>
      <c r="K560" s="4">
        <v>-490</v>
      </c>
      <c r="L560" s="4">
        <v>-2450</v>
      </c>
      <c r="M560" s="4">
        <f t="shared" si="81"/>
        <v>-2940</v>
      </c>
      <c r="N560" s="4">
        <v>0</v>
      </c>
      <c r="O560" s="4">
        <v>0</v>
      </c>
      <c r="P560" s="4">
        <v>-35</v>
      </c>
      <c r="Q560" s="4">
        <v>-2525</v>
      </c>
      <c r="R560" s="4">
        <f t="shared" si="82"/>
        <v>-2560</v>
      </c>
      <c r="S560" s="4">
        <v>0</v>
      </c>
      <c r="T560" s="4">
        <v>0</v>
      </c>
      <c r="U560" s="4">
        <f t="shared" si="83"/>
        <v>0</v>
      </c>
      <c r="V560" s="4">
        <f t="shared" si="84"/>
        <v>0</v>
      </c>
      <c r="W560" s="4">
        <f t="shared" si="85"/>
        <v>0</v>
      </c>
      <c r="X560" s="4">
        <f t="shared" si="86"/>
        <v>-262.5</v>
      </c>
      <c r="Y560" s="4">
        <f t="shared" si="87"/>
        <v>-2487.5</v>
      </c>
      <c r="Z560" s="4">
        <f t="shared" si="88"/>
        <v>-2750</v>
      </c>
      <c r="AA560" s="4">
        <f t="shared" si="89"/>
        <v>-190</v>
      </c>
    </row>
    <row r="561" spans="1:27" x14ac:dyDescent="0.25">
      <c r="A561" t="s">
        <v>191</v>
      </c>
      <c r="B561" t="s">
        <v>210</v>
      </c>
      <c r="C561" t="s">
        <v>211</v>
      </c>
      <c r="D561" t="s">
        <v>625</v>
      </c>
      <c r="E561" t="str">
        <f>VLOOKUP(C561,'Natural Accounts'!$A$3:$D$250,2,FALSE)</f>
        <v>Other Operating Revenue</v>
      </c>
      <c r="F561" t="str">
        <f t="shared" si="80"/>
        <v>B4400 Other Operating Revenue</v>
      </c>
      <c r="G561" t="s">
        <v>0</v>
      </c>
      <c r="H561" t="s">
        <v>60</v>
      </c>
      <c r="I561" s="4">
        <v>0</v>
      </c>
      <c r="J561" s="4">
        <v>0</v>
      </c>
      <c r="K561" s="4">
        <v>0</v>
      </c>
      <c r="L561" s="4">
        <v>0</v>
      </c>
      <c r="M561" s="4">
        <f t="shared" si="81"/>
        <v>0</v>
      </c>
      <c r="N561" s="4">
        <v>0</v>
      </c>
      <c r="O561" s="4">
        <v>0</v>
      </c>
      <c r="P561" s="4">
        <v>0</v>
      </c>
      <c r="Q561" s="4">
        <v>0</v>
      </c>
      <c r="R561" s="4">
        <f t="shared" si="82"/>
        <v>0</v>
      </c>
      <c r="S561" s="4">
        <v>-380</v>
      </c>
      <c r="T561" s="4">
        <v>0</v>
      </c>
      <c r="U561" s="4">
        <f t="shared" si="83"/>
        <v>-126.66666666666667</v>
      </c>
      <c r="V561" s="4">
        <f t="shared" si="84"/>
        <v>-126.66666666666667</v>
      </c>
      <c r="W561" s="4">
        <f t="shared" si="85"/>
        <v>0</v>
      </c>
      <c r="X561" s="4">
        <f t="shared" si="86"/>
        <v>0</v>
      </c>
      <c r="Y561" s="4">
        <f t="shared" si="87"/>
        <v>0</v>
      </c>
      <c r="Z561" s="4">
        <f t="shared" si="88"/>
        <v>0</v>
      </c>
      <c r="AA561" s="4">
        <f t="shared" si="89"/>
        <v>0</v>
      </c>
    </row>
    <row r="562" spans="1:27" x14ac:dyDescent="0.25">
      <c r="A562" t="s">
        <v>191</v>
      </c>
      <c r="B562" t="s">
        <v>210</v>
      </c>
      <c r="C562" t="s">
        <v>211</v>
      </c>
      <c r="D562" t="s">
        <v>625</v>
      </c>
      <c r="E562" t="str">
        <f>VLOOKUP(C562,'Natural Accounts'!$A$3:$D$250,2,FALSE)</f>
        <v>Other Operating Revenue</v>
      </c>
      <c r="F562" t="str">
        <f t="shared" si="80"/>
        <v>B4400 Other Operating Revenue</v>
      </c>
      <c r="G562" t="s">
        <v>0</v>
      </c>
      <c r="H562" t="s">
        <v>28</v>
      </c>
      <c r="I562" s="4">
        <v>0</v>
      </c>
      <c r="J562" s="4">
        <v>0</v>
      </c>
      <c r="K562" s="4">
        <v>0</v>
      </c>
      <c r="L562" s="4">
        <v>66.39</v>
      </c>
      <c r="M562" s="4">
        <f t="shared" si="81"/>
        <v>66.39</v>
      </c>
      <c r="N562" s="4">
        <v>0</v>
      </c>
      <c r="O562" s="4">
        <v>0</v>
      </c>
      <c r="P562" s="4">
        <v>0</v>
      </c>
      <c r="Q562" s="4">
        <v>0</v>
      </c>
      <c r="R562" s="4">
        <f t="shared" si="82"/>
        <v>0</v>
      </c>
      <c r="S562" s="4">
        <v>0</v>
      </c>
      <c r="T562" s="4">
        <v>0</v>
      </c>
      <c r="U562" s="4">
        <f t="shared" si="83"/>
        <v>0</v>
      </c>
      <c r="V562" s="4">
        <f t="shared" si="84"/>
        <v>0</v>
      </c>
      <c r="W562" s="4">
        <f t="shared" si="85"/>
        <v>0</v>
      </c>
      <c r="X562" s="4">
        <f t="shared" si="86"/>
        <v>0</v>
      </c>
      <c r="Y562" s="4">
        <f t="shared" si="87"/>
        <v>33.195</v>
      </c>
      <c r="Z562" s="4">
        <f t="shared" si="88"/>
        <v>0</v>
      </c>
      <c r="AA562" s="4">
        <f t="shared" si="89"/>
        <v>0</v>
      </c>
    </row>
    <row r="563" spans="1:27" x14ac:dyDescent="0.25">
      <c r="A563" t="s">
        <v>191</v>
      </c>
      <c r="B563" t="s">
        <v>210</v>
      </c>
      <c r="C563" t="s">
        <v>211</v>
      </c>
      <c r="D563" t="s">
        <v>625</v>
      </c>
      <c r="E563" t="str">
        <f>VLOOKUP(C563,'Natural Accounts'!$A$3:$D$250,2,FALSE)</f>
        <v>Other Operating Revenue</v>
      </c>
      <c r="F563" t="str">
        <f t="shared" si="80"/>
        <v>B4400 Other Operating Revenue</v>
      </c>
      <c r="G563" t="s">
        <v>0</v>
      </c>
      <c r="H563" t="s">
        <v>29</v>
      </c>
      <c r="I563" s="4">
        <v>-1144.3399999999999</v>
      </c>
      <c r="J563" s="4">
        <v>-3440.2700000000004</v>
      </c>
      <c r="K563" s="4">
        <v>-3201.6800000000003</v>
      </c>
      <c r="L563" s="4">
        <v>-2603.66</v>
      </c>
      <c r="M563" s="4">
        <f t="shared" si="81"/>
        <v>-10389.950000000001</v>
      </c>
      <c r="N563" s="4">
        <v>-846.56</v>
      </c>
      <c r="O563" s="4">
        <v>-1211.1999999999998</v>
      </c>
      <c r="P563" s="4">
        <v>-5610.0099999999993</v>
      </c>
      <c r="Q563" s="4">
        <v>-3338.71</v>
      </c>
      <c r="R563" s="4">
        <f t="shared" si="82"/>
        <v>-11006.48</v>
      </c>
      <c r="S563" s="4">
        <v>-2781.9300000000003</v>
      </c>
      <c r="T563" s="4">
        <v>2764.11</v>
      </c>
      <c r="U563" s="4">
        <f t="shared" si="83"/>
        <v>-1590.9433333333334</v>
      </c>
      <c r="V563" s="4">
        <f t="shared" si="84"/>
        <v>-1590.9433333333334</v>
      </c>
      <c r="W563" s="4">
        <f t="shared" si="85"/>
        <v>-2325.7350000000001</v>
      </c>
      <c r="X563" s="4">
        <f t="shared" si="86"/>
        <v>-4405.8449999999993</v>
      </c>
      <c r="Y563" s="4">
        <f t="shared" si="87"/>
        <v>-2971.1849999999999</v>
      </c>
      <c r="Z563" s="4">
        <f t="shared" si="88"/>
        <v>-11293.708333333332</v>
      </c>
      <c r="AA563" s="4">
        <f t="shared" si="89"/>
        <v>-287.22833333333256</v>
      </c>
    </row>
    <row r="564" spans="1:27" x14ac:dyDescent="0.25">
      <c r="A564" t="s">
        <v>191</v>
      </c>
      <c r="B564" t="s">
        <v>210</v>
      </c>
      <c r="C564" t="s">
        <v>211</v>
      </c>
      <c r="D564" t="s">
        <v>625</v>
      </c>
      <c r="E564" t="str">
        <f>VLOOKUP(C564,'Natural Accounts'!$A$3:$D$250,2,FALSE)</f>
        <v>Other Operating Revenue</v>
      </c>
      <c r="F564" t="str">
        <f t="shared" si="80"/>
        <v>B4400 Other Operating Revenue</v>
      </c>
      <c r="G564" t="s">
        <v>0</v>
      </c>
      <c r="H564" t="s">
        <v>62</v>
      </c>
      <c r="I564" s="4">
        <v>0</v>
      </c>
      <c r="J564" s="4">
        <v>0</v>
      </c>
      <c r="K564" s="4">
        <v>0</v>
      </c>
      <c r="L564" s="4">
        <v>0</v>
      </c>
      <c r="M564" s="4">
        <f t="shared" si="81"/>
        <v>0</v>
      </c>
      <c r="N564" s="4">
        <v>0</v>
      </c>
      <c r="O564" s="4">
        <v>0</v>
      </c>
      <c r="P564" s="4">
        <v>-10</v>
      </c>
      <c r="Q564" s="4">
        <v>0</v>
      </c>
      <c r="R564" s="4">
        <f t="shared" si="82"/>
        <v>-10</v>
      </c>
      <c r="S564" s="4">
        <v>0</v>
      </c>
      <c r="T564" s="4">
        <v>0</v>
      </c>
      <c r="U564" s="4">
        <f t="shared" si="83"/>
        <v>0</v>
      </c>
      <c r="V564" s="4">
        <f t="shared" si="84"/>
        <v>0</v>
      </c>
      <c r="W564" s="4">
        <f t="shared" si="85"/>
        <v>0</v>
      </c>
      <c r="X564" s="4">
        <f t="shared" si="86"/>
        <v>-5</v>
      </c>
      <c r="Y564" s="4">
        <f t="shared" si="87"/>
        <v>0</v>
      </c>
      <c r="Z564" s="4">
        <f t="shared" si="88"/>
        <v>-5</v>
      </c>
      <c r="AA564" s="4">
        <f t="shared" si="89"/>
        <v>5</v>
      </c>
    </row>
    <row r="565" spans="1:27" x14ac:dyDescent="0.25">
      <c r="A565" t="s">
        <v>191</v>
      </c>
      <c r="B565" t="s">
        <v>210</v>
      </c>
      <c r="C565" t="s">
        <v>211</v>
      </c>
      <c r="D565" t="s">
        <v>625</v>
      </c>
      <c r="E565" t="str">
        <f>VLOOKUP(C565,'Natural Accounts'!$A$3:$D$250,2,FALSE)</f>
        <v>Other Operating Revenue</v>
      </c>
      <c r="F565" t="str">
        <f t="shared" si="80"/>
        <v>B4400 Other Operating Revenue</v>
      </c>
      <c r="G565" t="s">
        <v>0</v>
      </c>
      <c r="H565" t="s">
        <v>63</v>
      </c>
      <c r="I565" s="4">
        <v>-9900</v>
      </c>
      <c r="J565" s="4">
        <v>0</v>
      </c>
      <c r="K565" s="4">
        <v>0</v>
      </c>
      <c r="L565" s="4">
        <v>0</v>
      </c>
      <c r="M565" s="4">
        <f t="shared" si="81"/>
        <v>-9900</v>
      </c>
      <c r="N565" s="4">
        <v>0</v>
      </c>
      <c r="O565" s="4">
        <v>0</v>
      </c>
      <c r="P565" s="4">
        <v>0</v>
      </c>
      <c r="Q565" s="4">
        <v>0</v>
      </c>
      <c r="R565" s="4">
        <f t="shared" si="82"/>
        <v>0</v>
      </c>
      <c r="S565" s="4">
        <v>0</v>
      </c>
      <c r="T565" s="4">
        <v>0</v>
      </c>
      <c r="U565" s="4">
        <f t="shared" si="83"/>
        <v>-3300</v>
      </c>
      <c r="V565" s="4">
        <f t="shared" si="84"/>
        <v>-3300</v>
      </c>
      <c r="W565" s="4">
        <f t="shared" si="85"/>
        <v>0</v>
      </c>
      <c r="X565" s="4">
        <f t="shared" si="86"/>
        <v>0</v>
      </c>
      <c r="Y565" s="4">
        <f t="shared" si="87"/>
        <v>0</v>
      </c>
      <c r="Z565" s="4">
        <f t="shared" si="88"/>
        <v>-3300</v>
      </c>
      <c r="AA565" s="4">
        <f t="shared" si="89"/>
        <v>-3300</v>
      </c>
    </row>
    <row r="566" spans="1:27" x14ac:dyDescent="0.25">
      <c r="A566" t="s">
        <v>191</v>
      </c>
      <c r="B566" t="s">
        <v>210</v>
      </c>
      <c r="C566" t="s">
        <v>211</v>
      </c>
      <c r="D566" t="s">
        <v>625</v>
      </c>
      <c r="E566" t="str">
        <f>VLOOKUP(C566,'Natural Accounts'!$A$3:$D$250,2,FALSE)</f>
        <v>Other Operating Revenue</v>
      </c>
      <c r="F566" t="str">
        <f t="shared" si="80"/>
        <v>B4400 Other Operating Revenue</v>
      </c>
      <c r="G566" t="s">
        <v>0</v>
      </c>
      <c r="H566" t="s">
        <v>102</v>
      </c>
      <c r="I566" s="4">
        <v>-50</v>
      </c>
      <c r="J566" s="4">
        <v>0</v>
      </c>
      <c r="K566" s="4">
        <v>-25</v>
      </c>
      <c r="L566" s="4">
        <v>0</v>
      </c>
      <c r="M566" s="4">
        <f t="shared" si="81"/>
        <v>-75</v>
      </c>
      <c r="N566" s="4">
        <v>0</v>
      </c>
      <c r="O566" s="4">
        <v>0</v>
      </c>
      <c r="P566" s="4">
        <v>0</v>
      </c>
      <c r="Q566" s="4">
        <v>0</v>
      </c>
      <c r="R566" s="4">
        <f t="shared" si="82"/>
        <v>0</v>
      </c>
      <c r="S566" s="4">
        <v>0</v>
      </c>
      <c r="T566" s="4">
        <v>0</v>
      </c>
      <c r="U566" s="4">
        <f t="shared" si="83"/>
        <v>-16.666666666666668</v>
      </c>
      <c r="V566" s="4">
        <f t="shared" si="84"/>
        <v>-16.666666666666668</v>
      </c>
      <c r="W566" s="4">
        <f t="shared" si="85"/>
        <v>0</v>
      </c>
      <c r="X566" s="4">
        <f t="shared" si="86"/>
        <v>-12.5</v>
      </c>
      <c r="Y566" s="4">
        <f t="shared" si="87"/>
        <v>0</v>
      </c>
      <c r="Z566" s="4">
        <f t="shared" si="88"/>
        <v>-29.166666666666668</v>
      </c>
      <c r="AA566" s="4">
        <f t="shared" si="89"/>
        <v>-29.166666666666668</v>
      </c>
    </row>
    <row r="567" spans="1:27" x14ac:dyDescent="0.25">
      <c r="A567" t="s">
        <v>191</v>
      </c>
      <c r="B567" t="s">
        <v>210</v>
      </c>
      <c r="C567" t="s">
        <v>211</v>
      </c>
      <c r="D567" t="s">
        <v>625</v>
      </c>
      <c r="E567" t="str">
        <f>VLOOKUP(C567,'Natural Accounts'!$A$3:$D$250,2,FALSE)</f>
        <v>Other Operating Revenue</v>
      </c>
      <c r="F567" t="str">
        <f t="shared" si="80"/>
        <v>B4400 Other Operating Revenue</v>
      </c>
      <c r="G567" t="s">
        <v>0</v>
      </c>
      <c r="H567" t="s">
        <v>65</v>
      </c>
      <c r="I567" s="4">
        <v>0</v>
      </c>
      <c r="J567" s="4">
        <v>0</v>
      </c>
      <c r="K567" s="4">
        <v>0</v>
      </c>
      <c r="L567" s="4">
        <v>0</v>
      </c>
      <c r="M567" s="4">
        <f t="shared" si="81"/>
        <v>0</v>
      </c>
      <c r="N567" s="4">
        <v>0</v>
      </c>
      <c r="O567" s="4">
        <v>0</v>
      </c>
      <c r="P567" s="4">
        <v>-235</v>
      </c>
      <c r="Q567" s="4">
        <v>0</v>
      </c>
      <c r="R567" s="4">
        <f t="shared" si="82"/>
        <v>-235</v>
      </c>
      <c r="S567" s="4">
        <v>0</v>
      </c>
      <c r="T567" s="4">
        <v>0</v>
      </c>
      <c r="U567" s="4">
        <f t="shared" si="83"/>
        <v>0</v>
      </c>
      <c r="V567" s="4">
        <f t="shared" si="84"/>
        <v>0</v>
      </c>
      <c r="W567" s="4">
        <f t="shared" si="85"/>
        <v>0</v>
      </c>
      <c r="X567" s="4">
        <f t="shared" si="86"/>
        <v>-117.5</v>
      </c>
      <c r="Y567" s="4">
        <f t="shared" si="87"/>
        <v>0</v>
      </c>
      <c r="Z567" s="4">
        <f t="shared" si="88"/>
        <v>-117.5</v>
      </c>
      <c r="AA567" s="4">
        <f t="shared" si="89"/>
        <v>117.5</v>
      </c>
    </row>
    <row r="568" spans="1:27" x14ac:dyDescent="0.25">
      <c r="A568" t="s">
        <v>191</v>
      </c>
      <c r="B568" t="s">
        <v>210</v>
      </c>
      <c r="C568" t="s">
        <v>211</v>
      </c>
      <c r="D568" t="s">
        <v>625</v>
      </c>
      <c r="E568" t="str">
        <f>VLOOKUP(C568,'Natural Accounts'!$A$3:$D$250,2,FALSE)</f>
        <v>Other Operating Revenue</v>
      </c>
      <c r="F568" t="str">
        <f t="shared" si="80"/>
        <v>B4400 Other Operating Revenue</v>
      </c>
      <c r="G568" t="s">
        <v>0</v>
      </c>
      <c r="H568" t="s">
        <v>146</v>
      </c>
      <c r="I568" s="4">
        <v>0</v>
      </c>
      <c r="J568" s="4">
        <v>0</v>
      </c>
      <c r="K568" s="4">
        <v>-300</v>
      </c>
      <c r="L568" s="4">
        <v>-3600</v>
      </c>
      <c r="M568" s="4">
        <f t="shared" si="81"/>
        <v>-3900</v>
      </c>
      <c r="N568" s="4">
        <v>0</v>
      </c>
      <c r="O568" s="4">
        <v>0</v>
      </c>
      <c r="P568" s="4">
        <v>0</v>
      </c>
      <c r="Q568" s="4">
        <v>0</v>
      </c>
      <c r="R568" s="4">
        <f t="shared" si="82"/>
        <v>0</v>
      </c>
      <c r="S568" s="4">
        <v>0</v>
      </c>
      <c r="T568" s="4">
        <v>0</v>
      </c>
      <c r="U568" s="4">
        <f t="shared" si="83"/>
        <v>0</v>
      </c>
      <c r="V568" s="4">
        <f t="shared" si="84"/>
        <v>0</v>
      </c>
      <c r="W568" s="4">
        <f t="shared" si="85"/>
        <v>0</v>
      </c>
      <c r="X568" s="4">
        <f t="shared" si="86"/>
        <v>-150</v>
      </c>
      <c r="Y568" s="4">
        <f t="shared" si="87"/>
        <v>-1800</v>
      </c>
      <c r="Z568" s="4">
        <f t="shared" si="88"/>
        <v>-1950</v>
      </c>
      <c r="AA568" s="4">
        <f t="shared" si="89"/>
        <v>-1950</v>
      </c>
    </row>
    <row r="569" spans="1:27" x14ac:dyDescent="0.25">
      <c r="A569" t="s">
        <v>191</v>
      </c>
      <c r="B569" t="s">
        <v>210</v>
      </c>
      <c r="C569" t="s">
        <v>211</v>
      </c>
      <c r="D569" t="s">
        <v>625</v>
      </c>
      <c r="E569" t="str">
        <f>VLOOKUP(C569,'Natural Accounts'!$A$3:$D$250,2,FALSE)</f>
        <v>Other Operating Revenue</v>
      </c>
      <c r="F569" t="str">
        <f t="shared" si="80"/>
        <v>B4400 Other Operating Revenue</v>
      </c>
      <c r="G569" t="s">
        <v>0</v>
      </c>
      <c r="H569" t="s">
        <v>66</v>
      </c>
      <c r="I569" s="4">
        <v>-8256</v>
      </c>
      <c r="J569" s="4">
        <v>-54181</v>
      </c>
      <c r="K569" s="4">
        <v>-438</v>
      </c>
      <c r="L569" s="4">
        <v>-571</v>
      </c>
      <c r="M569" s="4">
        <f t="shared" si="81"/>
        <v>-63446</v>
      </c>
      <c r="N569" s="4">
        <v>-3784</v>
      </c>
      <c r="O569" s="4">
        <v>-576</v>
      </c>
      <c r="P569" s="4">
        <v>-658</v>
      </c>
      <c r="Q569" s="4">
        <v>-451</v>
      </c>
      <c r="R569" s="4">
        <f t="shared" si="82"/>
        <v>-5469</v>
      </c>
      <c r="S569" s="4">
        <v>-578</v>
      </c>
      <c r="T569" s="4">
        <v>-34</v>
      </c>
      <c r="U569" s="4">
        <f t="shared" si="83"/>
        <v>-4206</v>
      </c>
      <c r="V569" s="4">
        <f t="shared" si="84"/>
        <v>-4206</v>
      </c>
      <c r="W569" s="4">
        <f t="shared" si="85"/>
        <v>-27378.5</v>
      </c>
      <c r="X569" s="4">
        <f t="shared" si="86"/>
        <v>-548</v>
      </c>
      <c r="Y569" s="4">
        <f t="shared" si="87"/>
        <v>-511</v>
      </c>
      <c r="Z569" s="4">
        <f t="shared" si="88"/>
        <v>-32643.5</v>
      </c>
      <c r="AA569" s="4">
        <f t="shared" si="89"/>
        <v>-27174.5</v>
      </c>
    </row>
    <row r="570" spans="1:27" x14ac:dyDescent="0.25">
      <c r="A570" t="s">
        <v>191</v>
      </c>
      <c r="B570" t="s">
        <v>210</v>
      </c>
      <c r="C570" t="s">
        <v>211</v>
      </c>
      <c r="D570" t="s">
        <v>625</v>
      </c>
      <c r="E570" t="str">
        <f>VLOOKUP(C570,'Natural Accounts'!$A$3:$D$250,2,FALSE)</f>
        <v>Other Operating Revenue</v>
      </c>
      <c r="F570" t="str">
        <f t="shared" si="80"/>
        <v>B4400 Other Operating Revenue</v>
      </c>
      <c r="G570" t="s">
        <v>0</v>
      </c>
      <c r="H570" t="s">
        <v>67</v>
      </c>
      <c r="I570" s="4">
        <v>0</v>
      </c>
      <c r="J570" s="4">
        <v>0</v>
      </c>
      <c r="K570" s="4">
        <v>355</v>
      </c>
      <c r="L570" s="4">
        <v>0</v>
      </c>
      <c r="M570" s="4">
        <f t="shared" si="81"/>
        <v>355</v>
      </c>
      <c r="N570" s="4">
        <v>0</v>
      </c>
      <c r="O570" s="4">
        <v>0</v>
      </c>
      <c r="P570" s="4">
        <v>0</v>
      </c>
      <c r="Q570" s="4">
        <v>0</v>
      </c>
      <c r="R570" s="4">
        <f t="shared" si="82"/>
        <v>0</v>
      </c>
      <c r="S570" s="4">
        <v>0</v>
      </c>
      <c r="T570" s="4">
        <v>0</v>
      </c>
      <c r="U570" s="4">
        <f t="shared" si="83"/>
        <v>0</v>
      </c>
      <c r="V570" s="4">
        <f t="shared" si="84"/>
        <v>0</v>
      </c>
      <c r="W570" s="4">
        <f t="shared" si="85"/>
        <v>0</v>
      </c>
      <c r="X570" s="4">
        <f t="shared" si="86"/>
        <v>177.5</v>
      </c>
      <c r="Y570" s="4">
        <f t="shared" si="87"/>
        <v>0</v>
      </c>
      <c r="Z570" s="4">
        <f t="shared" si="88"/>
        <v>0</v>
      </c>
      <c r="AA570" s="4">
        <f t="shared" si="89"/>
        <v>0</v>
      </c>
    </row>
    <row r="571" spans="1:27" x14ac:dyDescent="0.25">
      <c r="A571" t="s">
        <v>191</v>
      </c>
      <c r="B571" t="s">
        <v>210</v>
      </c>
      <c r="C571" t="s">
        <v>211</v>
      </c>
      <c r="D571" t="s">
        <v>625</v>
      </c>
      <c r="E571" t="str">
        <f>VLOOKUP(C571,'Natural Accounts'!$A$3:$D$250,2,FALSE)</f>
        <v>Other Operating Revenue</v>
      </c>
      <c r="F571" t="str">
        <f t="shared" si="80"/>
        <v>B4400 Other Operating Revenue</v>
      </c>
      <c r="G571" t="s">
        <v>0</v>
      </c>
      <c r="H571" t="s">
        <v>68</v>
      </c>
      <c r="I571" s="4">
        <v>-2117.1999999999998</v>
      </c>
      <c r="J571" s="4">
        <v>-5218.5499999999993</v>
      </c>
      <c r="K571" s="4">
        <v>-3930</v>
      </c>
      <c r="L571" s="4">
        <v>-5640</v>
      </c>
      <c r="M571" s="4">
        <f t="shared" si="81"/>
        <v>-16905.75</v>
      </c>
      <c r="N571" s="4">
        <v>-2140</v>
      </c>
      <c r="O571" s="4">
        <v>-4343.8999999999996</v>
      </c>
      <c r="P571" s="4">
        <v>-3936.05</v>
      </c>
      <c r="Q571" s="4">
        <v>-3454.25</v>
      </c>
      <c r="R571" s="4">
        <f t="shared" si="82"/>
        <v>-13874.2</v>
      </c>
      <c r="S571" s="4">
        <v>-61.4</v>
      </c>
      <c r="T571" s="4">
        <v>0</v>
      </c>
      <c r="U571" s="4">
        <f t="shared" si="83"/>
        <v>-1439.5333333333331</v>
      </c>
      <c r="V571" s="4">
        <f t="shared" si="84"/>
        <v>-1439.5333333333331</v>
      </c>
      <c r="W571" s="4">
        <f t="shared" si="85"/>
        <v>-4781.2249999999995</v>
      </c>
      <c r="X571" s="4">
        <f t="shared" si="86"/>
        <v>-3933.0250000000001</v>
      </c>
      <c r="Y571" s="4">
        <f t="shared" si="87"/>
        <v>-4547.125</v>
      </c>
      <c r="Z571" s="4">
        <f t="shared" si="88"/>
        <v>-14700.908333333333</v>
      </c>
      <c r="AA571" s="4">
        <f t="shared" si="89"/>
        <v>-826.70833333333212</v>
      </c>
    </row>
    <row r="572" spans="1:27" x14ac:dyDescent="0.25">
      <c r="A572" t="s">
        <v>191</v>
      </c>
      <c r="B572" t="s">
        <v>210</v>
      </c>
      <c r="C572" t="s">
        <v>211</v>
      </c>
      <c r="D572" t="s">
        <v>625</v>
      </c>
      <c r="E572" t="str">
        <f>VLOOKUP(C572,'Natural Accounts'!$A$3:$D$250,2,FALSE)</f>
        <v>Other Operating Revenue</v>
      </c>
      <c r="F572" t="str">
        <f t="shared" si="80"/>
        <v>B4400 Other Operating Revenue</v>
      </c>
      <c r="G572" t="s">
        <v>0</v>
      </c>
      <c r="H572" t="s">
        <v>1452</v>
      </c>
      <c r="I572" s="4">
        <v>-1500</v>
      </c>
      <c r="J572" s="4">
        <v>-850</v>
      </c>
      <c r="K572" s="4">
        <v>0</v>
      </c>
      <c r="L572" s="4">
        <v>0</v>
      </c>
      <c r="M572" s="4">
        <f t="shared" si="81"/>
        <v>-2350</v>
      </c>
      <c r="N572" s="4">
        <v>0</v>
      </c>
      <c r="O572" s="4">
        <v>0</v>
      </c>
      <c r="P572" s="4">
        <v>0</v>
      </c>
      <c r="Q572" s="4">
        <v>0</v>
      </c>
      <c r="R572" s="4">
        <f t="shared" si="82"/>
        <v>0</v>
      </c>
      <c r="S572" s="4">
        <v>0</v>
      </c>
      <c r="T572" s="4">
        <v>0</v>
      </c>
      <c r="U572" s="4">
        <f t="shared" si="83"/>
        <v>-500</v>
      </c>
      <c r="V572" s="4">
        <f t="shared" si="84"/>
        <v>-500</v>
      </c>
      <c r="W572" s="4">
        <f t="shared" si="85"/>
        <v>-425</v>
      </c>
      <c r="X572" s="4">
        <f t="shared" si="86"/>
        <v>0</v>
      </c>
      <c r="Y572" s="4">
        <f t="shared" si="87"/>
        <v>0</v>
      </c>
      <c r="Z572" s="4">
        <f t="shared" si="88"/>
        <v>-925</v>
      </c>
      <c r="AA572" s="4">
        <f t="shared" si="89"/>
        <v>-925</v>
      </c>
    </row>
    <row r="573" spans="1:27" x14ac:dyDescent="0.25">
      <c r="A573" t="s">
        <v>191</v>
      </c>
      <c r="B573" t="s">
        <v>210</v>
      </c>
      <c r="C573" t="s">
        <v>211</v>
      </c>
      <c r="D573" t="s">
        <v>625</v>
      </c>
      <c r="E573" t="str">
        <f>VLOOKUP(C573,'Natural Accounts'!$A$3:$D$250,2,FALSE)</f>
        <v>Other Operating Revenue</v>
      </c>
      <c r="F573" t="str">
        <f t="shared" si="80"/>
        <v>B4400 Other Operating Revenue</v>
      </c>
      <c r="G573" t="s">
        <v>0</v>
      </c>
      <c r="H573" t="s">
        <v>99</v>
      </c>
      <c r="I573" s="4">
        <v>-19204.34</v>
      </c>
      <c r="J573" s="4">
        <v>-6795</v>
      </c>
      <c r="K573" s="4">
        <v>-1175</v>
      </c>
      <c r="L573" s="4">
        <v>-5460</v>
      </c>
      <c r="M573" s="4">
        <f t="shared" si="81"/>
        <v>-32634.34</v>
      </c>
      <c r="N573" s="4">
        <v>-24281.98</v>
      </c>
      <c r="O573" s="4">
        <v>258.75</v>
      </c>
      <c r="P573" s="4">
        <v>30.96</v>
      </c>
      <c r="Q573" s="4">
        <v>26851.15</v>
      </c>
      <c r="R573" s="4">
        <f t="shared" si="82"/>
        <v>2858.880000000001</v>
      </c>
      <c r="S573" s="4">
        <v>266.71000000000004</v>
      </c>
      <c r="T573" s="4">
        <v>97.15</v>
      </c>
      <c r="U573" s="4">
        <f t="shared" si="83"/>
        <v>-14406.536666666667</v>
      </c>
      <c r="V573" s="4">
        <f t="shared" si="84"/>
        <v>-14406.536666666667</v>
      </c>
      <c r="W573" s="4">
        <f t="shared" si="85"/>
        <v>-3268.125</v>
      </c>
      <c r="X573" s="4">
        <f t="shared" si="86"/>
        <v>-572.02</v>
      </c>
      <c r="Y573" s="4">
        <f t="shared" si="87"/>
        <v>10695.575000000001</v>
      </c>
      <c r="Z573" s="4">
        <f t="shared" si="88"/>
        <v>-7551.1066666666666</v>
      </c>
      <c r="AA573" s="4">
        <f t="shared" si="89"/>
        <v>-10409.986666666668</v>
      </c>
    </row>
    <row r="574" spans="1:27" x14ac:dyDescent="0.25">
      <c r="A574" t="s">
        <v>191</v>
      </c>
      <c r="B574" t="s">
        <v>210</v>
      </c>
      <c r="C574" t="s">
        <v>211</v>
      </c>
      <c r="D574" t="s">
        <v>625</v>
      </c>
      <c r="E574" t="str">
        <f>VLOOKUP(C574,'Natural Accounts'!$A$3:$D$250,2,FALSE)</f>
        <v>Other Operating Revenue</v>
      </c>
      <c r="F574" t="str">
        <f t="shared" si="80"/>
        <v>B4400 Other Operating Revenue</v>
      </c>
      <c r="G574" t="s">
        <v>0</v>
      </c>
      <c r="H574" t="s">
        <v>1464</v>
      </c>
      <c r="I574" s="4">
        <v>-508.51</v>
      </c>
      <c r="J574" s="4">
        <v>0</v>
      </c>
      <c r="K574" s="4">
        <v>0</v>
      </c>
      <c r="L574" s="4">
        <v>0</v>
      </c>
      <c r="M574" s="4">
        <f t="shared" si="81"/>
        <v>-508.51</v>
      </c>
      <c r="N574" s="4">
        <v>0</v>
      </c>
      <c r="O574" s="4">
        <v>0</v>
      </c>
      <c r="P574" s="4">
        <v>0</v>
      </c>
      <c r="Q574" s="4">
        <v>0</v>
      </c>
      <c r="R574" s="4">
        <f t="shared" si="82"/>
        <v>0</v>
      </c>
      <c r="S574" s="4">
        <v>0</v>
      </c>
      <c r="T574" s="4">
        <v>0</v>
      </c>
      <c r="U574" s="4">
        <f t="shared" si="83"/>
        <v>-169.50333333333333</v>
      </c>
      <c r="V574" s="4">
        <f t="shared" si="84"/>
        <v>-169.50333333333333</v>
      </c>
      <c r="W574" s="4">
        <f t="shared" si="85"/>
        <v>0</v>
      </c>
      <c r="X574" s="4">
        <f t="shared" si="86"/>
        <v>0</v>
      </c>
      <c r="Y574" s="4">
        <f t="shared" si="87"/>
        <v>0</v>
      </c>
      <c r="Z574" s="4">
        <f t="shared" si="88"/>
        <v>-169.50333333333333</v>
      </c>
      <c r="AA574" s="4">
        <f t="shared" si="89"/>
        <v>-169.50333333333333</v>
      </c>
    </row>
    <row r="575" spans="1:27" x14ac:dyDescent="0.25">
      <c r="A575" t="s">
        <v>191</v>
      </c>
      <c r="B575" t="s">
        <v>210</v>
      </c>
      <c r="C575" t="s">
        <v>211</v>
      </c>
      <c r="D575" t="s">
        <v>625</v>
      </c>
      <c r="E575" t="str">
        <f>VLOOKUP(C575,'Natural Accounts'!$A$3:$D$250,2,FALSE)</f>
        <v>Other Operating Revenue</v>
      </c>
      <c r="F575" t="str">
        <f t="shared" si="80"/>
        <v>B4400 Other Operating Revenue</v>
      </c>
      <c r="G575" t="s">
        <v>0</v>
      </c>
      <c r="H575" t="s">
        <v>9</v>
      </c>
      <c r="I575" s="4">
        <v>0</v>
      </c>
      <c r="J575" s="4">
        <v>0</v>
      </c>
      <c r="K575" s="4">
        <v>0</v>
      </c>
      <c r="L575" s="4">
        <v>-377</v>
      </c>
      <c r="M575" s="4">
        <f t="shared" si="81"/>
        <v>-377</v>
      </c>
      <c r="N575" s="4">
        <v>0</v>
      </c>
      <c r="O575" s="4">
        <v>0</v>
      </c>
      <c r="P575" s="4">
        <v>-302.5</v>
      </c>
      <c r="Q575" s="4">
        <v>-128.5</v>
      </c>
      <c r="R575" s="4">
        <f t="shared" si="82"/>
        <v>-431</v>
      </c>
      <c r="S575" s="4">
        <v>0</v>
      </c>
      <c r="T575" s="4">
        <v>0</v>
      </c>
      <c r="U575" s="4">
        <f t="shared" si="83"/>
        <v>0</v>
      </c>
      <c r="V575" s="4">
        <f t="shared" si="84"/>
        <v>0</v>
      </c>
      <c r="W575" s="4">
        <f t="shared" si="85"/>
        <v>0</v>
      </c>
      <c r="X575" s="4">
        <f t="shared" si="86"/>
        <v>-151.25</v>
      </c>
      <c r="Y575" s="4">
        <f t="shared" si="87"/>
        <v>-252.75</v>
      </c>
      <c r="Z575" s="4">
        <f t="shared" si="88"/>
        <v>-404</v>
      </c>
      <c r="AA575" s="4">
        <f t="shared" si="89"/>
        <v>27</v>
      </c>
    </row>
    <row r="576" spans="1:27" x14ac:dyDescent="0.25">
      <c r="A576" t="s">
        <v>191</v>
      </c>
      <c r="B576" t="s">
        <v>210</v>
      </c>
      <c r="C576" t="s">
        <v>211</v>
      </c>
      <c r="D576" t="s">
        <v>625</v>
      </c>
      <c r="E576" t="str">
        <f>VLOOKUP(C576,'Natural Accounts'!$A$3:$D$250,2,FALSE)</f>
        <v>Other Operating Revenue</v>
      </c>
      <c r="F576" t="str">
        <f t="shared" si="80"/>
        <v>B4400 Other Operating Revenue</v>
      </c>
      <c r="G576" t="s">
        <v>0</v>
      </c>
      <c r="H576" t="s">
        <v>32</v>
      </c>
      <c r="I576" s="4">
        <v>-1300</v>
      </c>
      <c r="J576" s="4">
        <v>-4035</v>
      </c>
      <c r="K576" s="4">
        <v>-1300</v>
      </c>
      <c r="L576" s="4">
        <v>-2200</v>
      </c>
      <c r="M576" s="4">
        <f t="shared" si="81"/>
        <v>-8835</v>
      </c>
      <c r="N576" s="4">
        <v>0</v>
      </c>
      <c r="O576" s="4">
        <v>0</v>
      </c>
      <c r="P576" s="4">
        <v>0</v>
      </c>
      <c r="Q576" s="4">
        <v>0</v>
      </c>
      <c r="R576" s="4">
        <f t="shared" si="82"/>
        <v>0</v>
      </c>
      <c r="S576" s="4">
        <v>-100</v>
      </c>
      <c r="T576" s="4">
        <v>0</v>
      </c>
      <c r="U576" s="4">
        <f t="shared" si="83"/>
        <v>-466.66666666666669</v>
      </c>
      <c r="V576" s="4">
        <f t="shared" si="84"/>
        <v>-466.66666666666669</v>
      </c>
      <c r="W576" s="4">
        <f t="shared" si="85"/>
        <v>-2017.5</v>
      </c>
      <c r="X576" s="4">
        <f t="shared" si="86"/>
        <v>-650</v>
      </c>
      <c r="Y576" s="4">
        <f t="shared" si="87"/>
        <v>-1100</v>
      </c>
      <c r="Z576" s="4">
        <f t="shared" si="88"/>
        <v>-4234.1666666666661</v>
      </c>
      <c r="AA576" s="4">
        <f t="shared" si="89"/>
        <v>-4234.1666666666661</v>
      </c>
    </row>
    <row r="577" spans="1:27" x14ac:dyDescent="0.25">
      <c r="A577" t="s">
        <v>191</v>
      </c>
      <c r="B577" t="s">
        <v>210</v>
      </c>
      <c r="C577" t="s">
        <v>211</v>
      </c>
      <c r="D577" t="s">
        <v>625</v>
      </c>
      <c r="E577" t="str">
        <f>VLOOKUP(C577,'Natural Accounts'!$A$3:$D$250,2,FALSE)</f>
        <v>Other Operating Revenue</v>
      </c>
      <c r="F577" t="str">
        <f t="shared" si="80"/>
        <v>B4400 Other Operating Revenue</v>
      </c>
      <c r="G577" t="s">
        <v>0</v>
      </c>
      <c r="H577" t="s">
        <v>10</v>
      </c>
      <c r="I577" s="4">
        <v>-3249</v>
      </c>
      <c r="J577" s="4">
        <v>-458.57000000000005</v>
      </c>
      <c r="K577" s="4">
        <v>-7000</v>
      </c>
      <c r="L577" s="4">
        <v>-1940</v>
      </c>
      <c r="M577" s="4">
        <f t="shared" si="81"/>
        <v>-12647.57</v>
      </c>
      <c r="N577" s="4">
        <v>0</v>
      </c>
      <c r="O577" s="4">
        <v>-112</v>
      </c>
      <c r="P577" s="4">
        <v>-274.04000000000002</v>
      </c>
      <c r="Q577" s="4">
        <v>0</v>
      </c>
      <c r="R577" s="4">
        <f t="shared" si="82"/>
        <v>-386.04</v>
      </c>
      <c r="S577" s="4">
        <v>0</v>
      </c>
      <c r="T577" s="4">
        <v>0</v>
      </c>
      <c r="U577" s="4">
        <f t="shared" si="83"/>
        <v>-1083</v>
      </c>
      <c r="V577" s="4">
        <f t="shared" si="84"/>
        <v>-1083</v>
      </c>
      <c r="W577" s="4">
        <f t="shared" si="85"/>
        <v>-285.28500000000003</v>
      </c>
      <c r="X577" s="4">
        <f t="shared" si="86"/>
        <v>-3637.02</v>
      </c>
      <c r="Y577" s="4">
        <f t="shared" si="87"/>
        <v>-970</v>
      </c>
      <c r="Z577" s="4">
        <f t="shared" si="88"/>
        <v>-5975.3050000000003</v>
      </c>
      <c r="AA577" s="4">
        <f t="shared" si="89"/>
        <v>-5589.2650000000003</v>
      </c>
    </row>
    <row r="578" spans="1:27" x14ac:dyDescent="0.25">
      <c r="A578" t="s">
        <v>191</v>
      </c>
      <c r="B578" t="s">
        <v>210</v>
      </c>
      <c r="C578" t="s">
        <v>211</v>
      </c>
      <c r="D578" t="s">
        <v>625</v>
      </c>
      <c r="E578" t="str">
        <f>VLOOKUP(C578,'Natural Accounts'!$A$3:$D$250,2,FALSE)</f>
        <v>Other Operating Revenue</v>
      </c>
      <c r="F578" t="str">
        <f t="shared" si="80"/>
        <v>B4400 Other Operating Revenue</v>
      </c>
      <c r="G578" t="s">
        <v>0</v>
      </c>
      <c r="H578" t="s">
        <v>74</v>
      </c>
      <c r="I578" s="4">
        <v>-744.17</v>
      </c>
      <c r="J578" s="4">
        <v>-260</v>
      </c>
      <c r="K578" s="4">
        <v>-5382.79</v>
      </c>
      <c r="L578" s="4">
        <v>0</v>
      </c>
      <c r="M578" s="4">
        <f t="shared" si="81"/>
        <v>-6386.96</v>
      </c>
      <c r="N578" s="4">
        <v>0</v>
      </c>
      <c r="O578" s="4">
        <v>0</v>
      </c>
      <c r="P578" s="4">
        <v>0</v>
      </c>
      <c r="Q578" s="4">
        <v>0</v>
      </c>
      <c r="R578" s="4">
        <f t="shared" si="82"/>
        <v>0</v>
      </c>
      <c r="S578" s="4">
        <v>0</v>
      </c>
      <c r="T578" s="4">
        <v>0</v>
      </c>
      <c r="U578" s="4">
        <f t="shared" si="83"/>
        <v>-248.05666666666664</v>
      </c>
      <c r="V578" s="4">
        <f t="shared" si="84"/>
        <v>-248.05666666666664</v>
      </c>
      <c r="W578" s="4">
        <f t="shared" si="85"/>
        <v>-130</v>
      </c>
      <c r="X578" s="4">
        <f t="shared" si="86"/>
        <v>-2691.395</v>
      </c>
      <c r="Y578" s="4">
        <f t="shared" si="87"/>
        <v>0</v>
      </c>
      <c r="Z578" s="4">
        <f t="shared" si="88"/>
        <v>-3069.4516666666668</v>
      </c>
      <c r="AA578" s="4">
        <f t="shared" si="89"/>
        <v>-3069.4516666666668</v>
      </c>
    </row>
    <row r="579" spans="1:27" x14ac:dyDescent="0.25">
      <c r="A579" t="s">
        <v>191</v>
      </c>
      <c r="B579" t="s">
        <v>210</v>
      </c>
      <c r="C579" t="s">
        <v>211</v>
      </c>
      <c r="D579" t="s">
        <v>625</v>
      </c>
      <c r="E579" t="str">
        <f>VLOOKUP(C579,'Natural Accounts'!$A$3:$D$250,2,FALSE)</f>
        <v>Other Operating Revenue</v>
      </c>
      <c r="F579" t="str">
        <f t="shared" ref="F579:F642" si="90">CONCATENATE(C579,D579,E579)</f>
        <v>B4400 Other Operating Revenue</v>
      </c>
      <c r="G579" t="s">
        <v>0</v>
      </c>
      <c r="H579" t="s">
        <v>75</v>
      </c>
      <c r="I579" s="4">
        <v>0</v>
      </c>
      <c r="J579" s="4">
        <v>0</v>
      </c>
      <c r="K579" s="4">
        <v>0</v>
      </c>
      <c r="L579" s="4">
        <v>0</v>
      </c>
      <c r="M579" s="4">
        <f t="shared" ref="M579:M642" si="91">SUM(I579:L579)</f>
        <v>0</v>
      </c>
      <c r="N579" s="4">
        <v>0</v>
      </c>
      <c r="O579" s="4">
        <v>-120</v>
      </c>
      <c r="P579" s="4">
        <v>0</v>
      </c>
      <c r="Q579" s="4">
        <v>-32000</v>
      </c>
      <c r="R579" s="4">
        <f t="shared" ref="R579:R642" si="92">SUM(N579:Q579)</f>
        <v>-32120</v>
      </c>
      <c r="S579" s="4">
        <v>0</v>
      </c>
      <c r="T579" s="4">
        <v>0</v>
      </c>
      <c r="U579" s="4">
        <f t="shared" ref="U579:U642" si="93">AVERAGE(I579,N579,S579)</f>
        <v>0</v>
      </c>
      <c r="V579" s="4">
        <f t="shared" ref="V579:V642" si="94">AVERAGE(I579,N579,S579)</f>
        <v>0</v>
      </c>
      <c r="W579" s="4">
        <f t="shared" ref="W579:W642" si="95">AVERAGE(J579,O579)</f>
        <v>-60</v>
      </c>
      <c r="X579" s="4">
        <f t="shared" ref="X579:X642" si="96">AVERAGE(K579,P579)</f>
        <v>0</v>
      </c>
      <c r="Y579" s="4">
        <f t="shared" ref="Y579:Y642" si="97">AVERAGE(Q579,L579)</f>
        <v>-16000</v>
      </c>
      <c r="Z579" s="4">
        <f t="shared" ref="Z579:Z642" si="98">IF(M579&gt;-1,IF(R579&gt;-1,R579,SUM(V579:Y579)),SUM(V579:Y579))</f>
        <v>-16060</v>
      </c>
      <c r="AA579" s="4">
        <f t="shared" ref="AA579:AA642" si="99">Z579-R579</f>
        <v>16060</v>
      </c>
    </row>
    <row r="580" spans="1:27" x14ac:dyDescent="0.25">
      <c r="A580" t="s">
        <v>191</v>
      </c>
      <c r="B580" t="s">
        <v>210</v>
      </c>
      <c r="C580" t="s">
        <v>211</v>
      </c>
      <c r="D580" t="s">
        <v>625</v>
      </c>
      <c r="E580" t="str">
        <f>VLOOKUP(C580,'Natural Accounts'!$A$3:$D$250,2,FALSE)</f>
        <v>Other Operating Revenue</v>
      </c>
      <c r="F580" t="str">
        <f t="shared" si="90"/>
        <v>B4400 Other Operating Revenue</v>
      </c>
      <c r="G580" t="s">
        <v>0</v>
      </c>
      <c r="H580" t="s">
        <v>156</v>
      </c>
      <c r="I580" s="4">
        <v>-53911</v>
      </c>
      <c r="J580" s="4">
        <v>-6500</v>
      </c>
      <c r="K580" s="4">
        <v>-5624</v>
      </c>
      <c r="L580" s="4">
        <v>-2014</v>
      </c>
      <c r="M580" s="4">
        <f t="shared" si="91"/>
        <v>-68049</v>
      </c>
      <c r="N580" s="4">
        <v>-38588</v>
      </c>
      <c r="O580" s="4">
        <v>42588</v>
      </c>
      <c r="P580" s="4">
        <v>0</v>
      </c>
      <c r="Q580" s="4">
        <v>0</v>
      </c>
      <c r="R580" s="4">
        <f t="shared" si="92"/>
        <v>4000</v>
      </c>
      <c r="S580" s="4">
        <v>0</v>
      </c>
      <c r="T580" s="4">
        <v>0</v>
      </c>
      <c r="U580" s="4">
        <f t="shared" si="93"/>
        <v>-30833</v>
      </c>
      <c r="V580" s="4">
        <f t="shared" si="94"/>
        <v>-30833</v>
      </c>
      <c r="W580" s="4">
        <f t="shared" si="95"/>
        <v>18044</v>
      </c>
      <c r="X580" s="4">
        <f t="shared" si="96"/>
        <v>-2812</v>
      </c>
      <c r="Y580" s="4">
        <f t="shared" si="97"/>
        <v>-1007</v>
      </c>
      <c r="Z580" s="4">
        <f t="shared" si="98"/>
        <v>-16608</v>
      </c>
      <c r="AA580" s="4">
        <f t="shared" si="99"/>
        <v>-20608</v>
      </c>
    </row>
    <row r="581" spans="1:27" x14ac:dyDescent="0.25">
      <c r="A581" t="s">
        <v>191</v>
      </c>
      <c r="B581" t="s">
        <v>210</v>
      </c>
      <c r="C581" t="s">
        <v>211</v>
      </c>
      <c r="D581" t="s">
        <v>625</v>
      </c>
      <c r="E581" t="str">
        <f>VLOOKUP(C581,'Natural Accounts'!$A$3:$D$250,2,FALSE)</f>
        <v>Other Operating Revenue</v>
      </c>
      <c r="F581" t="str">
        <f t="shared" si="90"/>
        <v>B4400 Other Operating Revenue</v>
      </c>
      <c r="G581" t="s">
        <v>0</v>
      </c>
      <c r="H581" t="s">
        <v>11</v>
      </c>
      <c r="I581" s="4">
        <v>-45</v>
      </c>
      <c r="J581" s="4">
        <v>-746.8</v>
      </c>
      <c r="K581" s="4">
        <v>-120</v>
      </c>
      <c r="L581" s="4">
        <v>0</v>
      </c>
      <c r="M581" s="4">
        <f t="shared" si="91"/>
        <v>-911.8</v>
      </c>
      <c r="N581" s="4">
        <v>0</v>
      </c>
      <c r="O581" s="4">
        <v>0</v>
      </c>
      <c r="P581" s="4">
        <v>0</v>
      </c>
      <c r="Q581" s="4">
        <v>0</v>
      </c>
      <c r="R581" s="4">
        <f t="shared" si="92"/>
        <v>0</v>
      </c>
      <c r="S581" s="4">
        <v>0</v>
      </c>
      <c r="T581" s="4">
        <v>0</v>
      </c>
      <c r="U581" s="4">
        <f t="shared" si="93"/>
        <v>-15</v>
      </c>
      <c r="V581" s="4">
        <f t="shared" si="94"/>
        <v>-15</v>
      </c>
      <c r="W581" s="4">
        <f t="shared" si="95"/>
        <v>-373.4</v>
      </c>
      <c r="X581" s="4">
        <f t="shared" si="96"/>
        <v>-60</v>
      </c>
      <c r="Y581" s="4">
        <f t="shared" si="97"/>
        <v>0</v>
      </c>
      <c r="Z581" s="4">
        <f t="shared" si="98"/>
        <v>-448.4</v>
      </c>
      <c r="AA581" s="4">
        <f t="shared" si="99"/>
        <v>-448.4</v>
      </c>
    </row>
    <row r="582" spans="1:27" x14ac:dyDescent="0.25">
      <c r="A582" t="s">
        <v>191</v>
      </c>
      <c r="B582" t="s">
        <v>210</v>
      </c>
      <c r="C582" t="s">
        <v>211</v>
      </c>
      <c r="D582" t="s">
        <v>625</v>
      </c>
      <c r="E582" t="str">
        <f>VLOOKUP(C582,'Natural Accounts'!$A$3:$D$250,2,FALSE)</f>
        <v>Other Operating Revenue</v>
      </c>
      <c r="F582" t="str">
        <f t="shared" si="90"/>
        <v>B4400 Other Operating Revenue</v>
      </c>
      <c r="G582" t="s">
        <v>0</v>
      </c>
      <c r="H582" t="s">
        <v>138</v>
      </c>
      <c r="I582" s="4">
        <v>-200</v>
      </c>
      <c r="J582" s="4">
        <v>-70</v>
      </c>
      <c r="K582" s="4">
        <v>-150</v>
      </c>
      <c r="L582" s="4">
        <v>-110</v>
      </c>
      <c r="M582" s="4">
        <f t="shared" si="91"/>
        <v>-530</v>
      </c>
      <c r="N582" s="4">
        <v>-300</v>
      </c>
      <c r="O582" s="4">
        <v>-80</v>
      </c>
      <c r="P582" s="4">
        <v>-220</v>
      </c>
      <c r="Q582" s="4">
        <v>-30</v>
      </c>
      <c r="R582" s="4">
        <f t="shared" si="92"/>
        <v>-630</v>
      </c>
      <c r="S582" s="4">
        <v>-100</v>
      </c>
      <c r="T582" s="4">
        <v>0</v>
      </c>
      <c r="U582" s="4">
        <f t="shared" si="93"/>
        <v>-200</v>
      </c>
      <c r="V582" s="4">
        <f t="shared" si="94"/>
        <v>-200</v>
      </c>
      <c r="W582" s="4">
        <f t="shared" si="95"/>
        <v>-75</v>
      </c>
      <c r="X582" s="4">
        <f t="shared" si="96"/>
        <v>-185</v>
      </c>
      <c r="Y582" s="4">
        <f t="shared" si="97"/>
        <v>-70</v>
      </c>
      <c r="Z582" s="4">
        <f t="shared" si="98"/>
        <v>-530</v>
      </c>
      <c r="AA582" s="4">
        <f t="shared" si="99"/>
        <v>100</v>
      </c>
    </row>
    <row r="583" spans="1:27" x14ac:dyDescent="0.25">
      <c r="A583" t="s">
        <v>191</v>
      </c>
      <c r="B583" t="s">
        <v>210</v>
      </c>
      <c r="C583" t="s">
        <v>211</v>
      </c>
      <c r="D583" t="s">
        <v>625</v>
      </c>
      <c r="E583" t="str">
        <f>VLOOKUP(C583,'Natural Accounts'!$A$3:$D$250,2,FALSE)</f>
        <v>Other Operating Revenue</v>
      </c>
      <c r="F583" t="str">
        <f t="shared" si="90"/>
        <v>B4400 Other Operating Revenue</v>
      </c>
      <c r="G583" t="s">
        <v>0</v>
      </c>
      <c r="H583" t="s">
        <v>139</v>
      </c>
      <c r="I583" s="4">
        <v>-170</v>
      </c>
      <c r="J583" s="4">
        <v>-30</v>
      </c>
      <c r="K583" s="4">
        <v>-220</v>
      </c>
      <c r="L583" s="4">
        <v>-100</v>
      </c>
      <c r="M583" s="4">
        <f t="shared" si="91"/>
        <v>-520</v>
      </c>
      <c r="N583" s="4">
        <v>-170</v>
      </c>
      <c r="O583" s="4">
        <v>-120</v>
      </c>
      <c r="P583" s="4">
        <v>-180</v>
      </c>
      <c r="Q583" s="4">
        <v>-110</v>
      </c>
      <c r="R583" s="4">
        <f t="shared" si="92"/>
        <v>-580</v>
      </c>
      <c r="S583" s="4">
        <v>-50</v>
      </c>
      <c r="T583" s="4">
        <v>0</v>
      </c>
      <c r="U583" s="4">
        <f t="shared" si="93"/>
        <v>-130</v>
      </c>
      <c r="V583" s="4">
        <f t="shared" si="94"/>
        <v>-130</v>
      </c>
      <c r="W583" s="4">
        <f t="shared" si="95"/>
        <v>-75</v>
      </c>
      <c r="X583" s="4">
        <f t="shared" si="96"/>
        <v>-200</v>
      </c>
      <c r="Y583" s="4">
        <f t="shared" si="97"/>
        <v>-105</v>
      </c>
      <c r="Z583" s="4">
        <f t="shared" si="98"/>
        <v>-510</v>
      </c>
      <c r="AA583" s="4">
        <f t="shared" si="99"/>
        <v>70</v>
      </c>
    </row>
    <row r="584" spans="1:27" x14ac:dyDescent="0.25">
      <c r="A584" t="s">
        <v>191</v>
      </c>
      <c r="B584" t="s">
        <v>210</v>
      </c>
      <c r="C584" t="s">
        <v>211</v>
      </c>
      <c r="D584" t="s">
        <v>625</v>
      </c>
      <c r="E584" t="str">
        <f>VLOOKUP(C584,'Natural Accounts'!$A$3:$D$250,2,FALSE)</f>
        <v>Other Operating Revenue</v>
      </c>
      <c r="F584" t="str">
        <f t="shared" si="90"/>
        <v>B4400 Other Operating Revenue</v>
      </c>
      <c r="G584" t="s">
        <v>0</v>
      </c>
      <c r="H584" t="s">
        <v>130</v>
      </c>
      <c r="I584" s="4">
        <v>0</v>
      </c>
      <c r="J584" s="4">
        <v>0</v>
      </c>
      <c r="K584" s="4">
        <v>0</v>
      </c>
      <c r="L584" s="4">
        <v>-509.35</v>
      </c>
      <c r="M584" s="4">
        <f t="shared" si="91"/>
        <v>-509.35</v>
      </c>
      <c r="N584" s="4">
        <v>0</v>
      </c>
      <c r="O584" s="4">
        <v>0</v>
      </c>
      <c r="P584" s="4">
        <v>0</v>
      </c>
      <c r="Q584" s="4">
        <v>0</v>
      </c>
      <c r="R584" s="4">
        <f t="shared" si="92"/>
        <v>0</v>
      </c>
      <c r="S584" s="4">
        <v>0</v>
      </c>
      <c r="T584" s="4">
        <v>0</v>
      </c>
      <c r="U584" s="4">
        <f t="shared" si="93"/>
        <v>0</v>
      </c>
      <c r="V584" s="4">
        <f t="shared" si="94"/>
        <v>0</v>
      </c>
      <c r="W584" s="4">
        <f t="shared" si="95"/>
        <v>0</v>
      </c>
      <c r="X584" s="4">
        <f t="shared" si="96"/>
        <v>0</v>
      </c>
      <c r="Y584" s="4">
        <f t="shared" si="97"/>
        <v>-254.67500000000001</v>
      </c>
      <c r="Z584" s="4">
        <f t="shared" si="98"/>
        <v>-254.67500000000001</v>
      </c>
      <c r="AA584" s="4">
        <f t="shared" si="99"/>
        <v>-254.67500000000001</v>
      </c>
    </row>
    <row r="585" spans="1:27" x14ac:dyDescent="0.25">
      <c r="A585" t="s">
        <v>191</v>
      </c>
      <c r="B585" t="s">
        <v>210</v>
      </c>
      <c r="C585" t="s">
        <v>211</v>
      </c>
      <c r="D585" t="s">
        <v>625</v>
      </c>
      <c r="E585" t="str">
        <f>VLOOKUP(C585,'Natural Accounts'!$A$3:$D$250,2,FALSE)</f>
        <v>Other Operating Revenue</v>
      </c>
      <c r="F585" t="str">
        <f t="shared" si="90"/>
        <v>B4400 Other Operating Revenue</v>
      </c>
      <c r="G585" t="s">
        <v>0</v>
      </c>
      <c r="H585" t="s">
        <v>12</v>
      </c>
      <c r="I585" s="4">
        <v>-70420</v>
      </c>
      <c r="J585" s="4">
        <v>-4351.08</v>
      </c>
      <c r="K585" s="4">
        <v>0</v>
      </c>
      <c r="L585" s="4">
        <v>0</v>
      </c>
      <c r="M585" s="4">
        <f t="shared" si="91"/>
        <v>-74771.08</v>
      </c>
      <c r="N585" s="4">
        <v>-1784.64</v>
      </c>
      <c r="O585" s="4">
        <v>-450</v>
      </c>
      <c r="P585" s="4">
        <v>0</v>
      </c>
      <c r="Q585" s="4">
        <v>0</v>
      </c>
      <c r="R585" s="4">
        <f t="shared" si="92"/>
        <v>-2234.6400000000003</v>
      </c>
      <c r="S585" s="4">
        <v>0</v>
      </c>
      <c r="T585" s="4">
        <v>0</v>
      </c>
      <c r="U585" s="4">
        <f t="shared" si="93"/>
        <v>-24068.213333333333</v>
      </c>
      <c r="V585" s="4">
        <f t="shared" si="94"/>
        <v>-24068.213333333333</v>
      </c>
      <c r="W585" s="4">
        <f t="shared" si="95"/>
        <v>-2400.54</v>
      </c>
      <c r="X585" s="4">
        <f t="shared" si="96"/>
        <v>0</v>
      </c>
      <c r="Y585" s="4">
        <f t="shared" si="97"/>
        <v>0</v>
      </c>
      <c r="Z585" s="4">
        <f t="shared" si="98"/>
        <v>-26468.753333333334</v>
      </c>
      <c r="AA585" s="4">
        <f t="shared" si="99"/>
        <v>-24234.113333333335</v>
      </c>
    </row>
    <row r="586" spans="1:27" x14ac:dyDescent="0.25">
      <c r="A586" t="s">
        <v>191</v>
      </c>
      <c r="B586" t="s">
        <v>210</v>
      </c>
      <c r="C586" t="s">
        <v>211</v>
      </c>
      <c r="D586" t="s">
        <v>625</v>
      </c>
      <c r="E586" t="str">
        <f>VLOOKUP(C586,'Natural Accounts'!$A$3:$D$250,2,FALSE)</f>
        <v>Other Operating Revenue</v>
      </c>
      <c r="F586" t="str">
        <f t="shared" si="90"/>
        <v>B4400 Other Operating Revenue</v>
      </c>
      <c r="G586" t="s">
        <v>0</v>
      </c>
      <c r="H586" t="s">
        <v>33</v>
      </c>
      <c r="I586" s="4">
        <v>0</v>
      </c>
      <c r="J586" s="4">
        <v>0</v>
      </c>
      <c r="K586" s="4">
        <v>0</v>
      </c>
      <c r="L586" s="4">
        <v>0</v>
      </c>
      <c r="M586" s="4">
        <f t="shared" si="91"/>
        <v>0</v>
      </c>
      <c r="N586" s="4">
        <v>0</v>
      </c>
      <c r="O586" s="4">
        <v>-2289.8000000000002</v>
      </c>
      <c r="P586" s="4">
        <v>0</v>
      </c>
      <c r="Q586" s="4">
        <v>0</v>
      </c>
      <c r="R586" s="4">
        <f t="shared" si="92"/>
        <v>-2289.8000000000002</v>
      </c>
      <c r="S586" s="4">
        <v>0</v>
      </c>
      <c r="T586" s="4">
        <v>0</v>
      </c>
      <c r="U586" s="4">
        <f t="shared" si="93"/>
        <v>0</v>
      </c>
      <c r="V586" s="4">
        <f t="shared" si="94"/>
        <v>0</v>
      </c>
      <c r="W586" s="4">
        <f t="shared" si="95"/>
        <v>-1144.9000000000001</v>
      </c>
      <c r="X586" s="4">
        <f t="shared" si="96"/>
        <v>0</v>
      </c>
      <c r="Y586" s="4">
        <f t="shared" si="97"/>
        <v>0</v>
      </c>
      <c r="Z586" s="4">
        <f t="shared" si="98"/>
        <v>-1144.9000000000001</v>
      </c>
      <c r="AA586" s="4">
        <f t="shared" si="99"/>
        <v>1144.9000000000001</v>
      </c>
    </row>
    <row r="587" spans="1:27" x14ac:dyDescent="0.25">
      <c r="A587" t="s">
        <v>191</v>
      </c>
      <c r="B587" t="s">
        <v>210</v>
      </c>
      <c r="C587" t="s">
        <v>211</v>
      </c>
      <c r="D587" t="s">
        <v>625</v>
      </c>
      <c r="E587" t="str">
        <f>VLOOKUP(C587,'Natural Accounts'!$A$3:$D$250,2,FALSE)</f>
        <v>Other Operating Revenue</v>
      </c>
      <c r="F587" t="str">
        <f t="shared" si="90"/>
        <v>B4400 Other Operating Revenue</v>
      </c>
      <c r="G587" t="s">
        <v>0</v>
      </c>
      <c r="H587" t="s">
        <v>15</v>
      </c>
      <c r="I587" s="4">
        <v>-1988</v>
      </c>
      <c r="J587" s="4">
        <v>-1792</v>
      </c>
      <c r="K587" s="4">
        <v>-140</v>
      </c>
      <c r="L587" s="4">
        <v>-560</v>
      </c>
      <c r="M587" s="4">
        <f t="shared" si="91"/>
        <v>-4480</v>
      </c>
      <c r="N587" s="4">
        <v>0</v>
      </c>
      <c r="O587" s="4">
        <v>0</v>
      </c>
      <c r="P587" s="4">
        <v>0</v>
      </c>
      <c r="Q587" s="4">
        <v>0</v>
      </c>
      <c r="R587" s="4">
        <f t="shared" si="92"/>
        <v>0</v>
      </c>
      <c r="S587" s="4">
        <v>0</v>
      </c>
      <c r="T587" s="4">
        <v>0</v>
      </c>
      <c r="U587" s="4">
        <f t="shared" si="93"/>
        <v>-662.66666666666663</v>
      </c>
      <c r="V587" s="4">
        <f t="shared" si="94"/>
        <v>-662.66666666666663</v>
      </c>
      <c r="W587" s="4">
        <f t="shared" si="95"/>
        <v>-896</v>
      </c>
      <c r="X587" s="4">
        <f t="shared" si="96"/>
        <v>-70</v>
      </c>
      <c r="Y587" s="4">
        <f t="shared" si="97"/>
        <v>-280</v>
      </c>
      <c r="Z587" s="4">
        <f t="shared" si="98"/>
        <v>-1908.6666666666665</v>
      </c>
      <c r="AA587" s="4">
        <f t="shared" si="99"/>
        <v>-1908.6666666666665</v>
      </c>
    </row>
    <row r="588" spans="1:27" x14ac:dyDescent="0.25">
      <c r="A588" t="s">
        <v>191</v>
      </c>
      <c r="B588" t="s">
        <v>210</v>
      </c>
      <c r="C588" t="s">
        <v>211</v>
      </c>
      <c r="D588" t="s">
        <v>625</v>
      </c>
      <c r="E588" t="str">
        <f>VLOOKUP(C588,'Natural Accounts'!$A$3:$D$250,2,FALSE)</f>
        <v>Other Operating Revenue</v>
      </c>
      <c r="F588" t="str">
        <f t="shared" si="90"/>
        <v>B4400 Other Operating Revenue</v>
      </c>
      <c r="G588" t="s">
        <v>0</v>
      </c>
      <c r="H588" t="s">
        <v>16</v>
      </c>
      <c r="I588" s="4">
        <v>-117847.95999999999</v>
      </c>
      <c r="J588" s="4">
        <v>-185421.81</v>
      </c>
      <c r="K588" s="4">
        <v>-219893.31</v>
      </c>
      <c r="L588" s="4">
        <v>-85386.37000000001</v>
      </c>
      <c r="M588" s="4">
        <f t="shared" si="91"/>
        <v>-608549.45000000007</v>
      </c>
      <c r="N588" s="4">
        <v>-109383.56999999999</v>
      </c>
      <c r="O588" s="4">
        <v>-148947.61000000002</v>
      </c>
      <c r="P588" s="4">
        <v>-111451.04000000001</v>
      </c>
      <c r="Q588" s="4">
        <v>-145494.59</v>
      </c>
      <c r="R588" s="4">
        <f t="shared" si="92"/>
        <v>-515276.80999999994</v>
      </c>
      <c r="S588" s="4">
        <v>605.47</v>
      </c>
      <c r="T588" s="4">
        <v>217.35</v>
      </c>
      <c r="U588" s="4">
        <f t="shared" si="93"/>
        <v>-75542.01999999999</v>
      </c>
      <c r="V588" s="4">
        <f t="shared" si="94"/>
        <v>-75542.01999999999</v>
      </c>
      <c r="W588" s="4">
        <f t="shared" si="95"/>
        <v>-167184.71000000002</v>
      </c>
      <c r="X588" s="4">
        <f t="shared" si="96"/>
        <v>-165672.17499999999</v>
      </c>
      <c r="Y588" s="4">
        <f t="shared" si="97"/>
        <v>-115440.48000000001</v>
      </c>
      <c r="Z588" s="4">
        <f t="shared" si="98"/>
        <v>-523839.38500000001</v>
      </c>
      <c r="AA588" s="4">
        <f t="shared" si="99"/>
        <v>-8562.5750000000698</v>
      </c>
    </row>
    <row r="589" spans="1:27" x14ac:dyDescent="0.25">
      <c r="A589" t="s">
        <v>191</v>
      </c>
      <c r="B589" t="s">
        <v>210</v>
      </c>
      <c r="C589" t="s">
        <v>211</v>
      </c>
      <c r="D589" t="s">
        <v>625</v>
      </c>
      <c r="E589" t="str">
        <f>VLOOKUP(C589,'Natural Accounts'!$A$3:$D$250,2,FALSE)</f>
        <v>Other Operating Revenue</v>
      </c>
      <c r="F589" t="str">
        <f t="shared" si="90"/>
        <v>B4400 Other Operating Revenue</v>
      </c>
      <c r="G589" t="s">
        <v>0</v>
      </c>
      <c r="H589" t="s">
        <v>157</v>
      </c>
      <c r="I589" s="4">
        <v>-430.39</v>
      </c>
      <c r="J589" s="4">
        <v>-77.19</v>
      </c>
      <c r="K589" s="4">
        <v>-783.66</v>
      </c>
      <c r="L589" s="4">
        <v>-5034.43</v>
      </c>
      <c r="M589" s="4">
        <f t="shared" si="91"/>
        <v>-6325.67</v>
      </c>
      <c r="N589" s="4">
        <v>-5177.84</v>
      </c>
      <c r="O589" s="4">
        <v>0</v>
      </c>
      <c r="P589" s="4">
        <v>0</v>
      </c>
      <c r="Q589" s="4">
        <v>0</v>
      </c>
      <c r="R589" s="4">
        <f t="shared" si="92"/>
        <v>-5177.84</v>
      </c>
      <c r="S589" s="4">
        <v>0</v>
      </c>
      <c r="T589" s="4">
        <v>0</v>
      </c>
      <c r="U589" s="4">
        <f t="shared" si="93"/>
        <v>-1869.41</v>
      </c>
      <c r="V589" s="4">
        <f t="shared" si="94"/>
        <v>-1869.41</v>
      </c>
      <c r="W589" s="4">
        <f t="shared" si="95"/>
        <v>-38.594999999999999</v>
      </c>
      <c r="X589" s="4">
        <f t="shared" si="96"/>
        <v>-391.83</v>
      </c>
      <c r="Y589" s="4">
        <f t="shared" si="97"/>
        <v>-2517.2150000000001</v>
      </c>
      <c r="Z589" s="4">
        <f t="shared" si="98"/>
        <v>-4817.05</v>
      </c>
      <c r="AA589" s="4">
        <f t="shared" si="99"/>
        <v>360.78999999999996</v>
      </c>
    </row>
    <row r="590" spans="1:27" x14ac:dyDescent="0.25">
      <c r="A590" t="s">
        <v>191</v>
      </c>
      <c r="B590" t="s">
        <v>210</v>
      </c>
      <c r="C590" t="s">
        <v>211</v>
      </c>
      <c r="D590" t="s">
        <v>625</v>
      </c>
      <c r="E590" t="str">
        <f>VLOOKUP(C590,'Natural Accounts'!$A$3:$D$250,2,FALSE)</f>
        <v>Other Operating Revenue</v>
      </c>
      <c r="F590" t="str">
        <f t="shared" si="90"/>
        <v>B4400 Other Operating Revenue</v>
      </c>
      <c r="G590" t="s">
        <v>0</v>
      </c>
      <c r="H590" t="s">
        <v>13</v>
      </c>
      <c r="I590" s="4">
        <v>-150.74</v>
      </c>
      <c r="J590" s="4">
        <v>0</v>
      </c>
      <c r="K590" s="4">
        <v>0</v>
      </c>
      <c r="L590" s="4">
        <v>0</v>
      </c>
      <c r="M590" s="4">
        <f t="shared" si="91"/>
        <v>-150.74</v>
      </c>
      <c r="N590" s="4">
        <v>0</v>
      </c>
      <c r="O590" s="4">
        <v>0</v>
      </c>
      <c r="P590" s="4">
        <v>0</v>
      </c>
      <c r="Q590" s="4">
        <v>0</v>
      </c>
      <c r="R590" s="4">
        <f t="shared" si="92"/>
        <v>0</v>
      </c>
      <c r="S590" s="4">
        <v>0</v>
      </c>
      <c r="T590" s="4">
        <v>0</v>
      </c>
      <c r="U590" s="4">
        <f t="shared" si="93"/>
        <v>-50.24666666666667</v>
      </c>
      <c r="V590" s="4">
        <f t="shared" si="94"/>
        <v>-50.24666666666667</v>
      </c>
      <c r="W590" s="4">
        <f t="shared" si="95"/>
        <v>0</v>
      </c>
      <c r="X590" s="4">
        <f t="shared" si="96"/>
        <v>0</v>
      </c>
      <c r="Y590" s="4">
        <f t="shared" si="97"/>
        <v>0</v>
      </c>
      <c r="Z590" s="4">
        <f t="shared" si="98"/>
        <v>-50.24666666666667</v>
      </c>
      <c r="AA590" s="4">
        <f t="shared" si="99"/>
        <v>-50.24666666666667</v>
      </c>
    </row>
    <row r="591" spans="1:27" x14ac:dyDescent="0.25">
      <c r="A591" t="s">
        <v>191</v>
      </c>
      <c r="B591" t="s">
        <v>210</v>
      </c>
      <c r="C591" t="s">
        <v>211</v>
      </c>
      <c r="D591" t="s">
        <v>625</v>
      </c>
      <c r="E591" t="str">
        <f>VLOOKUP(C591,'Natural Accounts'!$A$3:$D$250,2,FALSE)</f>
        <v>Other Operating Revenue</v>
      </c>
      <c r="F591" t="str">
        <f t="shared" si="90"/>
        <v>B4400 Other Operating Revenue</v>
      </c>
      <c r="G591" t="s">
        <v>0</v>
      </c>
      <c r="H591" t="s">
        <v>104</v>
      </c>
      <c r="I591" s="4">
        <v>0</v>
      </c>
      <c r="J591" s="4">
        <v>0</v>
      </c>
      <c r="K591" s="4">
        <v>-10</v>
      </c>
      <c r="L591" s="4">
        <v>0</v>
      </c>
      <c r="M591" s="4">
        <f t="shared" si="91"/>
        <v>-10</v>
      </c>
      <c r="N591" s="4">
        <v>0</v>
      </c>
      <c r="O591" s="4">
        <v>0</v>
      </c>
      <c r="P591" s="4">
        <v>0</v>
      </c>
      <c r="Q591" s="4">
        <v>0</v>
      </c>
      <c r="R591" s="4">
        <f t="shared" si="92"/>
        <v>0</v>
      </c>
      <c r="S591" s="4">
        <v>0</v>
      </c>
      <c r="T591" s="4">
        <v>0</v>
      </c>
      <c r="U591" s="4">
        <f t="shared" si="93"/>
        <v>0</v>
      </c>
      <c r="V591" s="4">
        <f t="shared" si="94"/>
        <v>0</v>
      </c>
      <c r="W591" s="4">
        <f t="shared" si="95"/>
        <v>0</v>
      </c>
      <c r="X591" s="4">
        <f t="shared" si="96"/>
        <v>-5</v>
      </c>
      <c r="Y591" s="4">
        <f t="shared" si="97"/>
        <v>0</v>
      </c>
      <c r="Z591" s="4">
        <f t="shared" si="98"/>
        <v>-5</v>
      </c>
      <c r="AA591" s="4">
        <f t="shared" si="99"/>
        <v>-5</v>
      </c>
    </row>
    <row r="592" spans="1:27" x14ac:dyDescent="0.25">
      <c r="A592" t="s">
        <v>191</v>
      </c>
      <c r="B592" t="s">
        <v>210</v>
      </c>
      <c r="C592" t="s">
        <v>211</v>
      </c>
      <c r="D592" t="s">
        <v>625</v>
      </c>
      <c r="E592" t="str">
        <f>VLOOKUP(C592,'Natural Accounts'!$A$3:$D$250,2,FALSE)</f>
        <v>Other Operating Revenue</v>
      </c>
      <c r="F592" t="str">
        <f t="shared" si="90"/>
        <v>B4400 Other Operating Revenue</v>
      </c>
      <c r="G592" t="s">
        <v>0</v>
      </c>
      <c r="H592" t="s">
        <v>95</v>
      </c>
      <c r="I592" s="4">
        <v>0</v>
      </c>
      <c r="J592" s="4">
        <v>0</v>
      </c>
      <c r="K592" s="4">
        <v>-35</v>
      </c>
      <c r="L592" s="4">
        <v>-3.2</v>
      </c>
      <c r="M592" s="4">
        <f t="shared" si="91"/>
        <v>-38.200000000000003</v>
      </c>
      <c r="N592" s="4">
        <v>0</v>
      </c>
      <c r="O592" s="4">
        <v>0</v>
      </c>
      <c r="P592" s="4">
        <v>0</v>
      </c>
      <c r="Q592" s="4">
        <v>0</v>
      </c>
      <c r="R592" s="4">
        <f t="shared" si="92"/>
        <v>0</v>
      </c>
      <c r="S592" s="4">
        <v>0</v>
      </c>
      <c r="T592" s="4">
        <v>0</v>
      </c>
      <c r="U592" s="4">
        <f t="shared" si="93"/>
        <v>0</v>
      </c>
      <c r="V592" s="4">
        <f t="shared" si="94"/>
        <v>0</v>
      </c>
      <c r="W592" s="4">
        <f t="shared" si="95"/>
        <v>0</v>
      </c>
      <c r="X592" s="4">
        <f t="shared" si="96"/>
        <v>-17.5</v>
      </c>
      <c r="Y592" s="4">
        <f t="shared" si="97"/>
        <v>-1.6</v>
      </c>
      <c r="Z592" s="4">
        <f t="shared" si="98"/>
        <v>-19.100000000000001</v>
      </c>
      <c r="AA592" s="4">
        <f t="shared" si="99"/>
        <v>-19.100000000000001</v>
      </c>
    </row>
    <row r="593" spans="1:27" x14ac:dyDescent="0.25">
      <c r="A593" t="s">
        <v>191</v>
      </c>
      <c r="B593" t="s">
        <v>210</v>
      </c>
      <c r="C593" t="s">
        <v>211</v>
      </c>
      <c r="D593" t="s">
        <v>625</v>
      </c>
      <c r="E593" t="str">
        <f>VLOOKUP(C593,'Natural Accounts'!$A$3:$D$250,2,FALSE)</f>
        <v>Other Operating Revenue</v>
      </c>
      <c r="F593" t="str">
        <f t="shared" si="90"/>
        <v>B4400 Other Operating Revenue</v>
      </c>
      <c r="G593" t="s">
        <v>0</v>
      </c>
      <c r="H593" t="s">
        <v>158</v>
      </c>
      <c r="I593" s="4">
        <v>-2876.6000000000004</v>
      </c>
      <c r="J593" s="4">
        <v>-1509.95</v>
      </c>
      <c r="K593" s="4">
        <v>-1188.0599999999997</v>
      </c>
      <c r="L593" s="4">
        <v>-1812.45</v>
      </c>
      <c r="M593" s="4">
        <f t="shared" si="91"/>
        <v>-7387.0599999999995</v>
      </c>
      <c r="N593" s="4">
        <v>-442.18000000000012</v>
      </c>
      <c r="O593" s="4">
        <v>-1067.2800000000002</v>
      </c>
      <c r="P593" s="4">
        <v>-2356.21</v>
      </c>
      <c r="Q593" s="4">
        <v>-4377.99</v>
      </c>
      <c r="R593" s="4">
        <f t="shared" si="92"/>
        <v>-8243.66</v>
      </c>
      <c r="S593" s="4">
        <v>-2099</v>
      </c>
      <c r="T593" s="4">
        <v>-511.89</v>
      </c>
      <c r="U593" s="4">
        <f t="shared" si="93"/>
        <v>-1805.926666666667</v>
      </c>
      <c r="V593" s="4">
        <f t="shared" si="94"/>
        <v>-1805.926666666667</v>
      </c>
      <c r="W593" s="4">
        <f t="shared" si="95"/>
        <v>-1288.6150000000002</v>
      </c>
      <c r="X593" s="4">
        <f t="shared" si="96"/>
        <v>-1772.1349999999998</v>
      </c>
      <c r="Y593" s="4">
        <f t="shared" si="97"/>
        <v>-3095.22</v>
      </c>
      <c r="Z593" s="4">
        <f t="shared" si="98"/>
        <v>-7961.8966666666656</v>
      </c>
      <c r="AA593" s="4">
        <f t="shared" si="99"/>
        <v>281.76333333333423</v>
      </c>
    </row>
    <row r="594" spans="1:27" x14ac:dyDescent="0.25">
      <c r="A594" t="s">
        <v>191</v>
      </c>
      <c r="B594" t="s">
        <v>210</v>
      </c>
      <c r="C594" t="s">
        <v>211</v>
      </c>
      <c r="D594" t="s">
        <v>625</v>
      </c>
      <c r="E594" t="str">
        <f>VLOOKUP(C594,'Natural Accounts'!$A$3:$D$250,2,FALSE)</f>
        <v>Other Operating Revenue</v>
      </c>
      <c r="F594" t="str">
        <f t="shared" si="90"/>
        <v>B4400 Other Operating Revenue</v>
      </c>
      <c r="G594" t="s">
        <v>0</v>
      </c>
      <c r="H594" t="s">
        <v>132</v>
      </c>
      <c r="I594" s="4">
        <v>2672.07</v>
      </c>
      <c r="J594" s="4">
        <v>-313.87</v>
      </c>
      <c r="K594" s="4">
        <v>0</v>
      </c>
      <c r="L594" s="4">
        <v>0</v>
      </c>
      <c r="M594" s="4">
        <f t="shared" si="91"/>
        <v>2358.2000000000003</v>
      </c>
      <c r="N594" s="4">
        <v>0</v>
      </c>
      <c r="O594" s="4">
        <v>0</v>
      </c>
      <c r="P594" s="4">
        <v>0</v>
      </c>
      <c r="Q594" s="4">
        <v>0</v>
      </c>
      <c r="R594" s="4">
        <f t="shared" si="92"/>
        <v>0</v>
      </c>
      <c r="S594" s="4">
        <v>0</v>
      </c>
      <c r="T594" s="4">
        <v>0</v>
      </c>
      <c r="U594" s="4">
        <f t="shared" si="93"/>
        <v>890.69</v>
      </c>
      <c r="V594" s="4">
        <f t="shared" si="94"/>
        <v>890.69</v>
      </c>
      <c r="W594" s="4">
        <f t="shared" si="95"/>
        <v>-156.935</v>
      </c>
      <c r="X594" s="4">
        <f t="shared" si="96"/>
        <v>0</v>
      </c>
      <c r="Y594" s="4">
        <f t="shared" si="97"/>
        <v>0</v>
      </c>
      <c r="Z594" s="4">
        <f t="shared" si="98"/>
        <v>0</v>
      </c>
      <c r="AA594" s="4">
        <f t="shared" si="99"/>
        <v>0</v>
      </c>
    </row>
    <row r="595" spans="1:27" x14ac:dyDescent="0.25">
      <c r="A595" t="s">
        <v>191</v>
      </c>
      <c r="B595" t="s">
        <v>210</v>
      </c>
      <c r="C595" t="s">
        <v>211</v>
      </c>
      <c r="D595" t="s">
        <v>625</v>
      </c>
      <c r="E595" t="str">
        <f>VLOOKUP(C595,'Natural Accounts'!$A$3:$D$250,2,FALSE)</f>
        <v>Other Operating Revenue</v>
      </c>
      <c r="F595" t="str">
        <f t="shared" si="90"/>
        <v>B4400 Other Operating Revenue</v>
      </c>
      <c r="G595" t="s">
        <v>0</v>
      </c>
      <c r="H595" t="s">
        <v>159</v>
      </c>
      <c r="I595" s="4">
        <v>-8.2799999999999994</v>
      </c>
      <c r="J595" s="4">
        <v>-8.2799999999999994</v>
      </c>
      <c r="K595" s="4">
        <v>-8.2799999999999994</v>
      </c>
      <c r="L595" s="4">
        <v>-13450547.08</v>
      </c>
      <c r="M595" s="4">
        <f t="shared" si="91"/>
        <v>-13450571.92</v>
      </c>
      <c r="N595" s="4">
        <v>-9.66</v>
      </c>
      <c r="O595" s="4">
        <v>85527.76</v>
      </c>
      <c r="P595" s="4">
        <v>-9.66</v>
      </c>
      <c r="Q595" s="4">
        <v>0</v>
      </c>
      <c r="R595" s="4">
        <f t="shared" si="92"/>
        <v>85508.439999999988</v>
      </c>
      <c r="S595" s="4">
        <v>0</v>
      </c>
      <c r="T595" s="4">
        <v>0</v>
      </c>
      <c r="U595" s="4">
        <f t="shared" si="93"/>
        <v>-5.9799999999999995</v>
      </c>
      <c r="V595" s="4">
        <f t="shared" si="94"/>
        <v>-5.9799999999999995</v>
      </c>
      <c r="W595" s="4">
        <f t="shared" si="95"/>
        <v>42759.74</v>
      </c>
      <c r="X595" s="4">
        <f t="shared" si="96"/>
        <v>-8.9699999999999989</v>
      </c>
      <c r="Y595" s="4">
        <f t="shared" si="97"/>
        <v>-6725273.54</v>
      </c>
      <c r="Z595" s="4">
        <f t="shared" si="98"/>
        <v>-6682528.75</v>
      </c>
      <c r="AA595" s="4">
        <f t="shared" si="99"/>
        <v>-6768037.1900000004</v>
      </c>
    </row>
    <row r="596" spans="1:27" x14ac:dyDescent="0.25">
      <c r="A596" t="s">
        <v>191</v>
      </c>
      <c r="B596" t="s">
        <v>210</v>
      </c>
      <c r="C596" t="s">
        <v>211</v>
      </c>
      <c r="D596" t="s">
        <v>625</v>
      </c>
      <c r="E596" t="str">
        <f>VLOOKUP(C596,'Natural Accounts'!$A$3:$D$250,2,FALSE)</f>
        <v>Other Operating Revenue</v>
      </c>
      <c r="F596" t="str">
        <f t="shared" si="90"/>
        <v>B4400 Other Operating Revenue</v>
      </c>
      <c r="G596" t="s">
        <v>0</v>
      </c>
      <c r="H596" t="s">
        <v>35</v>
      </c>
      <c r="I596" s="4">
        <v>-77489.56</v>
      </c>
      <c r="J596" s="4">
        <v>-19166.469999999998</v>
      </c>
      <c r="K596" s="4">
        <v>-177897.28</v>
      </c>
      <c r="L596" s="4">
        <v>-14576.650000000001</v>
      </c>
      <c r="M596" s="4">
        <f t="shared" si="91"/>
        <v>-289129.96000000002</v>
      </c>
      <c r="N596" s="4">
        <v>0</v>
      </c>
      <c r="O596" s="4">
        <v>0</v>
      </c>
      <c r="P596" s="4">
        <v>0</v>
      </c>
      <c r="Q596" s="4">
        <v>0</v>
      </c>
      <c r="R596" s="4">
        <f t="shared" si="92"/>
        <v>0</v>
      </c>
      <c r="S596" s="4">
        <v>0</v>
      </c>
      <c r="T596" s="4">
        <v>0</v>
      </c>
      <c r="U596" s="4">
        <f t="shared" si="93"/>
        <v>-25829.853333333333</v>
      </c>
      <c r="V596" s="4">
        <f t="shared" si="94"/>
        <v>-25829.853333333333</v>
      </c>
      <c r="W596" s="4">
        <f t="shared" si="95"/>
        <v>-9583.2349999999988</v>
      </c>
      <c r="X596" s="4">
        <f t="shared" si="96"/>
        <v>-88948.64</v>
      </c>
      <c r="Y596" s="4">
        <f t="shared" si="97"/>
        <v>-7288.3250000000007</v>
      </c>
      <c r="Z596" s="4">
        <f t="shared" si="98"/>
        <v>-131650.05333333334</v>
      </c>
      <c r="AA596" s="4">
        <f t="shared" si="99"/>
        <v>-131650.05333333334</v>
      </c>
    </row>
    <row r="597" spans="1:27" x14ac:dyDescent="0.25">
      <c r="A597" t="s">
        <v>191</v>
      </c>
      <c r="B597" t="s">
        <v>210</v>
      </c>
      <c r="C597" t="s">
        <v>211</v>
      </c>
      <c r="D597" t="s">
        <v>625</v>
      </c>
      <c r="E597" t="str">
        <f>VLOOKUP(C597,'Natural Accounts'!$A$3:$D$250,2,FALSE)</f>
        <v>Other Operating Revenue</v>
      </c>
      <c r="F597" t="str">
        <f t="shared" si="90"/>
        <v>B4400 Other Operating Revenue</v>
      </c>
      <c r="G597" t="s">
        <v>0</v>
      </c>
      <c r="H597" t="s">
        <v>160</v>
      </c>
      <c r="I597" s="4">
        <v>-128861.22000000002</v>
      </c>
      <c r="J597" s="4">
        <v>-56947.920000000006</v>
      </c>
      <c r="K597" s="4">
        <v>-59637.530000000072</v>
      </c>
      <c r="L597" s="4">
        <v>-39604.400000000009</v>
      </c>
      <c r="M597" s="4">
        <f t="shared" si="91"/>
        <v>-285051.07000000012</v>
      </c>
      <c r="N597" s="4">
        <v>-112645.73999999999</v>
      </c>
      <c r="O597" s="4">
        <v>-167035.31</v>
      </c>
      <c r="P597" s="4">
        <v>-191526.68</v>
      </c>
      <c r="Q597" s="4">
        <v>-172993.75</v>
      </c>
      <c r="R597" s="4">
        <f t="shared" si="92"/>
        <v>-644201.48</v>
      </c>
      <c r="S597" s="4">
        <v>-332857.48</v>
      </c>
      <c r="T597" s="4">
        <v>-44814.62000000001</v>
      </c>
      <c r="U597" s="4">
        <f t="shared" si="93"/>
        <v>-191454.81333333332</v>
      </c>
      <c r="V597" s="4">
        <f t="shared" si="94"/>
        <v>-191454.81333333332</v>
      </c>
      <c r="W597" s="4">
        <f t="shared" si="95"/>
        <v>-111991.61500000001</v>
      </c>
      <c r="X597" s="4">
        <f t="shared" si="96"/>
        <v>-125582.10500000004</v>
      </c>
      <c r="Y597" s="4">
        <f t="shared" si="97"/>
        <v>-106299.07500000001</v>
      </c>
      <c r="Z597" s="4">
        <f t="shared" si="98"/>
        <v>-535327.6083333334</v>
      </c>
      <c r="AA597" s="4">
        <f t="shared" si="99"/>
        <v>108873.87166666659</v>
      </c>
    </row>
    <row r="598" spans="1:27" x14ac:dyDescent="0.25">
      <c r="A598" t="s">
        <v>191</v>
      </c>
      <c r="B598" t="s">
        <v>210</v>
      </c>
      <c r="C598" t="s">
        <v>211</v>
      </c>
      <c r="D598" t="s">
        <v>625</v>
      </c>
      <c r="E598" t="str">
        <f>VLOOKUP(C598,'Natural Accounts'!$A$3:$D$250,2,FALSE)</f>
        <v>Other Operating Revenue</v>
      </c>
      <c r="F598" t="str">
        <f t="shared" si="90"/>
        <v>B4400 Other Operating Revenue</v>
      </c>
      <c r="G598" t="s">
        <v>0</v>
      </c>
      <c r="H598" t="s">
        <v>161</v>
      </c>
      <c r="I598" s="4">
        <v>0</v>
      </c>
      <c r="J598" s="4">
        <v>0</v>
      </c>
      <c r="K598" s="4">
        <v>0</v>
      </c>
      <c r="L598" s="4">
        <v>0</v>
      </c>
      <c r="M598" s="4">
        <f t="shared" si="91"/>
        <v>0</v>
      </c>
      <c r="N598" s="4">
        <v>0</v>
      </c>
      <c r="O598" s="4">
        <v>0</v>
      </c>
      <c r="P598" s="4">
        <v>0</v>
      </c>
      <c r="Q598" s="4">
        <v>0</v>
      </c>
      <c r="R598" s="4">
        <f t="shared" si="92"/>
        <v>0</v>
      </c>
      <c r="S598" s="4">
        <v>-0.01</v>
      </c>
      <c r="T598" s="4">
        <v>0</v>
      </c>
      <c r="U598" s="4">
        <f t="shared" si="93"/>
        <v>-3.3333333333333335E-3</v>
      </c>
      <c r="V598" s="4">
        <f t="shared" si="94"/>
        <v>-3.3333333333333335E-3</v>
      </c>
      <c r="W598" s="4">
        <f t="shared" si="95"/>
        <v>0</v>
      </c>
      <c r="X598" s="4">
        <f t="shared" si="96"/>
        <v>0</v>
      </c>
      <c r="Y598" s="4">
        <f t="shared" si="97"/>
        <v>0</v>
      </c>
      <c r="Z598" s="4">
        <f t="shared" si="98"/>
        <v>0</v>
      </c>
      <c r="AA598" s="4">
        <f t="shared" si="99"/>
        <v>0</v>
      </c>
    </row>
    <row r="599" spans="1:27" x14ac:dyDescent="0.25">
      <c r="A599" t="s">
        <v>191</v>
      </c>
      <c r="B599" t="s">
        <v>210</v>
      </c>
      <c r="C599" t="s">
        <v>211</v>
      </c>
      <c r="D599" t="s">
        <v>625</v>
      </c>
      <c r="E599" t="str">
        <f>VLOOKUP(C599,'Natural Accounts'!$A$3:$D$250,2,FALSE)</f>
        <v>Other Operating Revenue</v>
      </c>
      <c r="F599" t="str">
        <f t="shared" si="90"/>
        <v>B4400 Other Operating Revenue</v>
      </c>
      <c r="G599" t="s">
        <v>0</v>
      </c>
      <c r="H599" t="s">
        <v>162</v>
      </c>
      <c r="I599" s="4">
        <v>0</v>
      </c>
      <c r="J599" s="4">
        <v>0</v>
      </c>
      <c r="K599" s="4">
        <v>0</v>
      </c>
      <c r="L599" s="4">
        <v>0</v>
      </c>
      <c r="M599" s="4">
        <f t="shared" si="91"/>
        <v>0</v>
      </c>
      <c r="N599" s="4">
        <v>0</v>
      </c>
      <c r="O599" s="4">
        <v>0</v>
      </c>
      <c r="P599" s="4">
        <v>0</v>
      </c>
      <c r="Q599" s="4">
        <v>-383715.56</v>
      </c>
      <c r="R599" s="4">
        <f t="shared" si="92"/>
        <v>-383715.56</v>
      </c>
      <c r="S599" s="4">
        <v>0</v>
      </c>
      <c r="T599" s="4">
        <v>0</v>
      </c>
      <c r="U599" s="4">
        <f t="shared" si="93"/>
        <v>0</v>
      </c>
      <c r="V599" s="4">
        <f t="shared" si="94"/>
        <v>0</v>
      </c>
      <c r="W599" s="4">
        <f t="shared" si="95"/>
        <v>0</v>
      </c>
      <c r="X599" s="4">
        <f t="shared" si="96"/>
        <v>0</v>
      </c>
      <c r="Y599" s="4">
        <f t="shared" si="97"/>
        <v>-191857.78</v>
      </c>
      <c r="Z599" s="4">
        <f t="shared" si="98"/>
        <v>-191857.78</v>
      </c>
      <c r="AA599" s="4">
        <f t="shared" si="99"/>
        <v>191857.78</v>
      </c>
    </row>
    <row r="600" spans="1:27" x14ac:dyDescent="0.25">
      <c r="A600" t="s">
        <v>191</v>
      </c>
      <c r="B600" t="s">
        <v>210</v>
      </c>
      <c r="C600" t="s">
        <v>211</v>
      </c>
      <c r="D600" t="s">
        <v>625</v>
      </c>
      <c r="E600" t="str">
        <f>VLOOKUP(C600,'Natural Accounts'!$A$3:$D$250,2,FALSE)</f>
        <v>Other Operating Revenue</v>
      </c>
      <c r="F600" t="str">
        <f t="shared" si="90"/>
        <v>B4400 Other Operating Revenue</v>
      </c>
      <c r="G600" t="s">
        <v>0</v>
      </c>
      <c r="H600" t="s">
        <v>163</v>
      </c>
      <c r="I600" s="4">
        <v>-2230.3000000000002</v>
      </c>
      <c r="J600" s="4">
        <v>-1687.58</v>
      </c>
      <c r="K600" s="4">
        <v>-1856.1299999999999</v>
      </c>
      <c r="L600" s="4">
        <v>-1923.88</v>
      </c>
      <c r="M600" s="4">
        <f t="shared" si="91"/>
        <v>-7697.89</v>
      </c>
      <c r="N600" s="4">
        <v>-2037.77</v>
      </c>
      <c r="O600" s="4">
        <v>-1975.44</v>
      </c>
      <c r="P600" s="4">
        <v>-1779.68</v>
      </c>
      <c r="Q600" s="4">
        <v>-1717.22</v>
      </c>
      <c r="R600" s="4">
        <f t="shared" si="92"/>
        <v>-7510.1100000000006</v>
      </c>
      <c r="S600" s="4">
        <v>-1890.62</v>
      </c>
      <c r="T600" s="4">
        <v>-657.2</v>
      </c>
      <c r="U600" s="4">
        <f t="shared" si="93"/>
        <v>-2052.8966666666665</v>
      </c>
      <c r="V600" s="4">
        <f t="shared" si="94"/>
        <v>-2052.8966666666665</v>
      </c>
      <c r="W600" s="4">
        <f t="shared" si="95"/>
        <v>-1831.51</v>
      </c>
      <c r="X600" s="4">
        <f t="shared" si="96"/>
        <v>-1817.905</v>
      </c>
      <c r="Y600" s="4">
        <f t="shared" si="97"/>
        <v>-1820.5500000000002</v>
      </c>
      <c r="Z600" s="4">
        <f t="shared" si="98"/>
        <v>-7522.8616666666667</v>
      </c>
      <c r="AA600" s="4">
        <f t="shared" si="99"/>
        <v>-12.751666666666097</v>
      </c>
    </row>
    <row r="601" spans="1:27" x14ac:dyDescent="0.25">
      <c r="A601" t="s">
        <v>191</v>
      </c>
      <c r="B601" t="s">
        <v>210</v>
      </c>
      <c r="C601" t="s">
        <v>211</v>
      </c>
      <c r="D601" t="s">
        <v>625</v>
      </c>
      <c r="E601" t="str">
        <f>VLOOKUP(C601,'Natural Accounts'!$A$3:$D$250,2,FALSE)</f>
        <v>Other Operating Revenue</v>
      </c>
      <c r="F601" t="str">
        <f t="shared" si="90"/>
        <v>B4400 Other Operating Revenue</v>
      </c>
      <c r="G601" t="s">
        <v>0</v>
      </c>
      <c r="H601" t="s">
        <v>164</v>
      </c>
      <c r="I601" s="4">
        <v>-88079.09</v>
      </c>
      <c r="J601" s="4">
        <v>-34994</v>
      </c>
      <c r="K601" s="4">
        <v>-20917.730000000003</v>
      </c>
      <c r="L601" s="4">
        <v>-26443.06</v>
      </c>
      <c r="M601" s="4">
        <f t="shared" si="91"/>
        <v>-170433.88</v>
      </c>
      <c r="N601" s="4">
        <v>-91563.01</v>
      </c>
      <c r="O601" s="4">
        <v>-31585.58</v>
      </c>
      <c r="P601" s="4">
        <v>-9630.41</v>
      </c>
      <c r="Q601" s="4">
        <v>-37955.550000000003</v>
      </c>
      <c r="R601" s="4">
        <f t="shared" si="92"/>
        <v>-170734.55</v>
      </c>
      <c r="S601" s="4">
        <v>0</v>
      </c>
      <c r="T601" s="4">
        <v>0</v>
      </c>
      <c r="U601" s="4">
        <f t="shared" si="93"/>
        <v>-59880.69999999999</v>
      </c>
      <c r="V601" s="4">
        <f t="shared" si="94"/>
        <v>-59880.69999999999</v>
      </c>
      <c r="W601" s="4">
        <f t="shared" si="95"/>
        <v>-33289.79</v>
      </c>
      <c r="X601" s="4">
        <f t="shared" si="96"/>
        <v>-15274.070000000002</v>
      </c>
      <c r="Y601" s="4">
        <f t="shared" si="97"/>
        <v>-32199.305</v>
      </c>
      <c r="Z601" s="4">
        <f t="shared" si="98"/>
        <v>-140643.86499999999</v>
      </c>
      <c r="AA601" s="4">
        <f t="shared" si="99"/>
        <v>30090.684999999998</v>
      </c>
    </row>
    <row r="602" spans="1:27" x14ac:dyDescent="0.25">
      <c r="A602" t="s">
        <v>191</v>
      </c>
      <c r="B602" t="s">
        <v>210</v>
      </c>
      <c r="C602" t="s">
        <v>211</v>
      </c>
      <c r="D602" t="s">
        <v>625</v>
      </c>
      <c r="E602" t="str">
        <f>VLOOKUP(C602,'Natural Accounts'!$A$3:$D$250,2,FALSE)</f>
        <v>Other Operating Revenue</v>
      </c>
      <c r="F602" t="str">
        <f t="shared" si="90"/>
        <v>B4400 Other Operating Revenue</v>
      </c>
      <c r="G602" t="s">
        <v>0</v>
      </c>
      <c r="H602" t="s">
        <v>165</v>
      </c>
      <c r="I602" s="4">
        <v>-5441.26</v>
      </c>
      <c r="J602" s="4">
        <v>0</v>
      </c>
      <c r="K602" s="4">
        <v>0</v>
      </c>
      <c r="L602" s="4">
        <v>0</v>
      </c>
      <c r="M602" s="4">
        <f t="shared" si="91"/>
        <v>-5441.26</v>
      </c>
      <c r="N602" s="4">
        <v>-6612.65</v>
      </c>
      <c r="O602" s="4">
        <v>-714.6</v>
      </c>
      <c r="P602" s="4">
        <v>0</v>
      </c>
      <c r="Q602" s="4">
        <v>-295.36</v>
      </c>
      <c r="R602" s="4">
        <f t="shared" si="92"/>
        <v>-7622.61</v>
      </c>
      <c r="S602" s="4">
        <v>-556.54999999999995</v>
      </c>
      <c r="T602" s="4">
        <v>0</v>
      </c>
      <c r="U602" s="4">
        <f t="shared" si="93"/>
        <v>-4203.4866666666667</v>
      </c>
      <c r="V602" s="4">
        <f t="shared" si="94"/>
        <v>-4203.4866666666667</v>
      </c>
      <c r="W602" s="4">
        <f t="shared" si="95"/>
        <v>-357.3</v>
      </c>
      <c r="X602" s="4">
        <f t="shared" si="96"/>
        <v>0</v>
      </c>
      <c r="Y602" s="4">
        <f t="shared" si="97"/>
        <v>-147.68</v>
      </c>
      <c r="Z602" s="4">
        <f t="shared" si="98"/>
        <v>-4708.4666666666672</v>
      </c>
      <c r="AA602" s="4">
        <f t="shared" si="99"/>
        <v>2914.1433333333325</v>
      </c>
    </row>
    <row r="603" spans="1:27" x14ac:dyDescent="0.25">
      <c r="A603" t="s">
        <v>191</v>
      </c>
      <c r="B603" t="s">
        <v>210</v>
      </c>
      <c r="C603" t="s">
        <v>211</v>
      </c>
      <c r="D603" t="s">
        <v>625</v>
      </c>
      <c r="E603" t="str">
        <f>VLOOKUP(C603,'Natural Accounts'!$A$3:$D$250,2,FALSE)</f>
        <v>Other Operating Revenue</v>
      </c>
      <c r="F603" t="str">
        <f t="shared" si="90"/>
        <v>B4400 Other Operating Revenue</v>
      </c>
      <c r="G603" t="s">
        <v>0</v>
      </c>
      <c r="H603" t="s">
        <v>105</v>
      </c>
      <c r="I603" s="4">
        <v>-31344.36</v>
      </c>
      <c r="J603" s="4">
        <v>-87.3</v>
      </c>
      <c r="K603" s="4">
        <v>0</v>
      </c>
      <c r="L603" s="4">
        <v>-9220.39</v>
      </c>
      <c r="M603" s="4">
        <f t="shared" si="91"/>
        <v>-40652.050000000003</v>
      </c>
      <c r="N603" s="4">
        <v>-26537.42</v>
      </c>
      <c r="O603" s="4">
        <v>-801.97</v>
      </c>
      <c r="P603" s="4">
        <v>0</v>
      </c>
      <c r="Q603" s="4">
        <v>-6108.32</v>
      </c>
      <c r="R603" s="4">
        <f t="shared" si="92"/>
        <v>-33447.71</v>
      </c>
      <c r="S603" s="4">
        <v>-7549.0300000000007</v>
      </c>
      <c r="T603" s="4">
        <v>-2695</v>
      </c>
      <c r="U603" s="4">
        <f t="shared" si="93"/>
        <v>-21810.27</v>
      </c>
      <c r="V603" s="4">
        <f t="shared" si="94"/>
        <v>-21810.27</v>
      </c>
      <c r="W603" s="4">
        <f t="shared" si="95"/>
        <v>-444.63499999999999</v>
      </c>
      <c r="X603" s="4">
        <f t="shared" si="96"/>
        <v>0</v>
      </c>
      <c r="Y603" s="4">
        <f t="shared" si="97"/>
        <v>-7664.3549999999996</v>
      </c>
      <c r="Z603" s="4">
        <f t="shared" si="98"/>
        <v>-29919.26</v>
      </c>
      <c r="AA603" s="4">
        <f t="shared" si="99"/>
        <v>3528.4500000000007</v>
      </c>
    </row>
    <row r="604" spans="1:27" x14ac:dyDescent="0.25">
      <c r="A604" t="s">
        <v>191</v>
      </c>
      <c r="B604" t="s">
        <v>210</v>
      </c>
      <c r="C604" t="s">
        <v>211</v>
      </c>
      <c r="D604" t="s">
        <v>625</v>
      </c>
      <c r="E604" t="str">
        <f>VLOOKUP(C604,'Natural Accounts'!$A$3:$D$250,2,FALSE)</f>
        <v>Other Operating Revenue</v>
      </c>
      <c r="F604" t="str">
        <f t="shared" si="90"/>
        <v>B4400 Other Operating Revenue</v>
      </c>
      <c r="G604" t="s">
        <v>0</v>
      </c>
      <c r="H604" t="s">
        <v>114</v>
      </c>
      <c r="I604" s="4">
        <v>0</v>
      </c>
      <c r="J604" s="4">
        <v>0</v>
      </c>
      <c r="K604" s="4">
        <v>0</v>
      </c>
      <c r="L604" s="4">
        <v>0</v>
      </c>
      <c r="M604" s="4">
        <f t="shared" si="91"/>
        <v>0</v>
      </c>
      <c r="N604" s="4">
        <v>0</v>
      </c>
      <c r="O604" s="4">
        <v>0</v>
      </c>
      <c r="P604" s="4">
        <v>0</v>
      </c>
      <c r="Q604" s="4">
        <v>-11200</v>
      </c>
      <c r="R604" s="4">
        <f t="shared" si="92"/>
        <v>-11200</v>
      </c>
      <c r="S604" s="4">
        <v>0</v>
      </c>
      <c r="T604" s="4">
        <v>0</v>
      </c>
      <c r="U604" s="4">
        <f t="shared" si="93"/>
        <v>0</v>
      </c>
      <c r="V604" s="4">
        <f t="shared" si="94"/>
        <v>0</v>
      </c>
      <c r="W604" s="4">
        <f t="shared" si="95"/>
        <v>0</v>
      </c>
      <c r="X604" s="4">
        <f t="shared" si="96"/>
        <v>0</v>
      </c>
      <c r="Y604" s="4">
        <f t="shared" si="97"/>
        <v>-5600</v>
      </c>
      <c r="Z604" s="4">
        <f t="shared" si="98"/>
        <v>-5600</v>
      </c>
      <c r="AA604" s="4">
        <f t="shared" si="99"/>
        <v>5600</v>
      </c>
    </row>
    <row r="605" spans="1:27" x14ac:dyDescent="0.25">
      <c r="A605" t="s">
        <v>191</v>
      </c>
      <c r="B605" t="s">
        <v>210</v>
      </c>
      <c r="C605" t="s">
        <v>211</v>
      </c>
      <c r="D605" t="s">
        <v>625</v>
      </c>
      <c r="E605" t="str">
        <f>VLOOKUP(C605,'Natural Accounts'!$A$3:$D$250,2,FALSE)</f>
        <v>Other Operating Revenue</v>
      </c>
      <c r="F605" t="str">
        <f t="shared" si="90"/>
        <v>B4400 Other Operating Revenue</v>
      </c>
      <c r="G605" t="s">
        <v>0</v>
      </c>
      <c r="H605" t="s">
        <v>166</v>
      </c>
      <c r="I605" s="4">
        <v>0</v>
      </c>
      <c r="J605" s="4">
        <v>0</v>
      </c>
      <c r="K605" s="4">
        <v>0</v>
      </c>
      <c r="L605" s="4">
        <v>-2013.3</v>
      </c>
      <c r="M605" s="4">
        <f t="shared" si="91"/>
        <v>-2013.3</v>
      </c>
      <c r="N605" s="4">
        <v>-2013.3</v>
      </c>
      <c r="O605" s="4">
        <v>2013.3</v>
      </c>
      <c r="P605" s="4">
        <v>0</v>
      </c>
      <c r="Q605" s="4">
        <v>-150</v>
      </c>
      <c r="R605" s="4">
        <f t="shared" si="92"/>
        <v>-150</v>
      </c>
      <c r="S605" s="4">
        <v>-2417.3999999999996</v>
      </c>
      <c r="T605" s="4">
        <v>0</v>
      </c>
      <c r="U605" s="4">
        <f t="shared" si="93"/>
        <v>-1476.8999999999999</v>
      </c>
      <c r="V605" s="4">
        <f t="shared" si="94"/>
        <v>-1476.8999999999999</v>
      </c>
      <c r="W605" s="4">
        <f t="shared" si="95"/>
        <v>1006.65</v>
      </c>
      <c r="X605" s="4">
        <f t="shared" si="96"/>
        <v>0</v>
      </c>
      <c r="Y605" s="4">
        <f t="shared" si="97"/>
        <v>-1081.6500000000001</v>
      </c>
      <c r="Z605" s="4">
        <f t="shared" si="98"/>
        <v>-1551.9</v>
      </c>
      <c r="AA605" s="4">
        <f t="shared" si="99"/>
        <v>-1401.9</v>
      </c>
    </row>
    <row r="606" spans="1:27" x14ac:dyDescent="0.25">
      <c r="A606" t="s">
        <v>191</v>
      </c>
      <c r="B606" t="s">
        <v>210</v>
      </c>
      <c r="C606" t="s">
        <v>211</v>
      </c>
      <c r="D606" t="s">
        <v>625</v>
      </c>
      <c r="E606" t="str">
        <f>VLOOKUP(C606,'Natural Accounts'!$A$3:$D$250,2,FALSE)</f>
        <v>Other Operating Revenue</v>
      </c>
      <c r="F606" t="str">
        <f t="shared" si="90"/>
        <v>B4400 Other Operating Revenue</v>
      </c>
      <c r="G606" t="s">
        <v>0</v>
      </c>
      <c r="H606" t="s">
        <v>167</v>
      </c>
      <c r="I606" s="4">
        <v>0</v>
      </c>
      <c r="J606" s="4">
        <v>-323.04000000000002</v>
      </c>
      <c r="K606" s="4">
        <v>0</v>
      </c>
      <c r="L606" s="4">
        <v>-82.71</v>
      </c>
      <c r="M606" s="4">
        <f t="shared" si="91"/>
        <v>-405.75</v>
      </c>
      <c r="N606" s="4">
        <v>0</v>
      </c>
      <c r="O606" s="4">
        <v>0</v>
      </c>
      <c r="P606" s="4">
        <v>0</v>
      </c>
      <c r="Q606" s="4">
        <v>-9491.3000000000011</v>
      </c>
      <c r="R606" s="4">
        <f t="shared" si="92"/>
        <v>-9491.3000000000011</v>
      </c>
      <c r="S606" s="4">
        <v>-9670.8900000000012</v>
      </c>
      <c r="T606" s="4">
        <v>0</v>
      </c>
      <c r="U606" s="4">
        <f t="shared" si="93"/>
        <v>-3223.6300000000006</v>
      </c>
      <c r="V606" s="4">
        <f t="shared" si="94"/>
        <v>-3223.6300000000006</v>
      </c>
      <c r="W606" s="4">
        <f t="shared" si="95"/>
        <v>-161.52000000000001</v>
      </c>
      <c r="X606" s="4">
        <f t="shared" si="96"/>
        <v>0</v>
      </c>
      <c r="Y606" s="4">
        <f t="shared" si="97"/>
        <v>-4787.0050000000001</v>
      </c>
      <c r="Z606" s="4">
        <f t="shared" si="98"/>
        <v>-8172.1550000000007</v>
      </c>
      <c r="AA606" s="4">
        <f t="shared" si="99"/>
        <v>1319.1450000000004</v>
      </c>
    </row>
    <row r="607" spans="1:27" x14ac:dyDescent="0.25">
      <c r="A607" t="s">
        <v>191</v>
      </c>
      <c r="B607" t="s">
        <v>210</v>
      </c>
      <c r="C607" t="s">
        <v>211</v>
      </c>
      <c r="D607" t="s">
        <v>625</v>
      </c>
      <c r="E607" t="str">
        <f>VLOOKUP(C607,'Natural Accounts'!$A$3:$D$250,2,FALSE)</f>
        <v>Other Operating Revenue</v>
      </c>
      <c r="F607" t="str">
        <f t="shared" si="90"/>
        <v>B4400 Other Operating Revenue</v>
      </c>
      <c r="G607" t="s">
        <v>0</v>
      </c>
      <c r="H607" t="s">
        <v>168</v>
      </c>
      <c r="I607" s="4">
        <v>0</v>
      </c>
      <c r="J607" s="4">
        <v>0</v>
      </c>
      <c r="K607" s="4">
        <v>0</v>
      </c>
      <c r="L607" s="4">
        <v>-570</v>
      </c>
      <c r="M607" s="4">
        <f t="shared" si="91"/>
        <v>-570</v>
      </c>
      <c r="N607" s="4">
        <v>-342</v>
      </c>
      <c r="O607" s="4">
        <v>570</v>
      </c>
      <c r="P607" s="4">
        <v>0</v>
      </c>
      <c r="Q607" s="4">
        <v>-479</v>
      </c>
      <c r="R607" s="4">
        <f t="shared" si="92"/>
        <v>-251</v>
      </c>
      <c r="S607" s="4">
        <v>-186.95</v>
      </c>
      <c r="T607" s="4">
        <v>0</v>
      </c>
      <c r="U607" s="4">
        <f t="shared" si="93"/>
        <v>-176.31666666666669</v>
      </c>
      <c r="V607" s="4">
        <f t="shared" si="94"/>
        <v>-176.31666666666669</v>
      </c>
      <c r="W607" s="4">
        <f t="shared" si="95"/>
        <v>285</v>
      </c>
      <c r="X607" s="4">
        <f t="shared" si="96"/>
        <v>0</v>
      </c>
      <c r="Y607" s="4">
        <f t="shared" si="97"/>
        <v>-524.5</v>
      </c>
      <c r="Z607" s="4">
        <f t="shared" si="98"/>
        <v>-415.81666666666672</v>
      </c>
      <c r="AA607" s="4">
        <f t="shared" si="99"/>
        <v>-164.81666666666672</v>
      </c>
    </row>
    <row r="608" spans="1:27" x14ac:dyDescent="0.25">
      <c r="A608" t="s">
        <v>191</v>
      </c>
      <c r="B608" t="s">
        <v>210</v>
      </c>
      <c r="C608" t="s">
        <v>211</v>
      </c>
      <c r="D608" t="s">
        <v>625</v>
      </c>
      <c r="E608" t="str">
        <f>VLOOKUP(C608,'Natural Accounts'!$A$3:$D$250,2,FALSE)</f>
        <v>Other Operating Revenue</v>
      </c>
      <c r="F608" t="str">
        <f t="shared" si="90"/>
        <v>B4400 Other Operating Revenue</v>
      </c>
      <c r="G608" t="s">
        <v>0</v>
      </c>
      <c r="H608" t="s">
        <v>169</v>
      </c>
      <c r="I608" s="4">
        <v>0</v>
      </c>
      <c r="J608" s="4">
        <v>0</v>
      </c>
      <c r="K608" s="4">
        <v>0</v>
      </c>
      <c r="L608" s="4">
        <v>0</v>
      </c>
      <c r="M608" s="4">
        <f t="shared" si="91"/>
        <v>0</v>
      </c>
      <c r="N608" s="4">
        <v>0</v>
      </c>
      <c r="O608" s="4">
        <v>0</v>
      </c>
      <c r="P608" s="4">
        <v>0</v>
      </c>
      <c r="Q608" s="4">
        <v>0</v>
      </c>
      <c r="R608" s="4">
        <f t="shared" si="92"/>
        <v>0</v>
      </c>
      <c r="S608" s="4">
        <v>-498.47</v>
      </c>
      <c r="T608" s="4">
        <v>0</v>
      </c>
      <c r="U608" s="4">
        <f t="shared" si="93"/>
        <v>-166.15666666666667</v>
      </c>
      <c r="V608" s="4">
        <f t="shared" si="94"/>
        <v>-166.15666666666667</v>
      </c>
      <c r="W608" s="4">
        <f t="shared" si="95"/>
        <v>0</v>
      </c>
      <c r="X608" s="4">
        <f t="shared" si="96"/>
        <v>0</v>
      </c>
      <c r="Y608" s="4">
        <f t="shared" si="97"/>
        <v>0</v>
      </c>
      <c r="Z608" s="4">
        <f t="shared" si="98"/>
        <v>0</v>
      </c>
      <c r="AA608" s="4">
        <f t="shared" si="99"/>
        <v>0</v>
      </c>
    </row>
    <row r="609" spans="1:27" x14ac:dyDescent="0.25">
      <c r="A609" t="s">
        <v>191</v>
      </c>
      <c r="B609" t="s">
        <v>210</v>
      </c>
      <c r="C609" t="s">
        <v>211</v>
      </c>
      <c r="D609" t="s">
        <v>625</v>
      </c>
      <c r="E609" t="str">
        <f>VLOOKUP(C609,'Natural Accounts'!$A$3:$D$250,2,FALSE)</f>
        <v>Other Operating Revenue</v>
      </c>
      <c r="F609" t="str">
        <f t="shared" si="90"/>
        <v>B4400 Other Operating Revenue</v>
      </c>
      <c r="G609" t="s">
        <v>0</v>
      </c>
      <c r="H609" t="s">
        <v>170</v>
      </c>
      <c r="I609" s="4">
        <v>0</v>
      </c>
      <c r="J609" s="4">
        <v>0</v>
      </c>
      <c r="K609" s="4">
        <v>0</v>
      </c>
      <c r="L609" s="4">
        <v>-2402.06</v>
      </c>
      <c r="M609" s="4">
        <f t="shared" si="91"/>
        <v>-2402.06</v>
      </c>
      <c r="N609" s="4">
        <v>-2402.06</v>
      </c>
      <c r="O609" s="4">
        <v>2402.06</v>
      </c>
      <c r="P609" s="4">
        <v>-471.23</v>
      </c>
      <c r="Q609" s="4">
        <v>-70.5</v>
      </c>
      <c r="R609" s="4">
        <f t="shared" si="92"/>
        <v>-541.73</v>
      </c>
      <c r="S609" s="4">
        <v>-70.5</v>
      </c>
      <c r="T609" s="4">
        <v>0</v>
      </c>
      <c r="U609" s="4">
        <f t="shared" si="93"/>
        <v>-824.18666666666661</v>
      </c>
      <c r="V609" s="4">
        <f t="shared" si="94"/>
        <v>-824.18666666666661</v>
      </c>
      <c r="W609" s="4">
        <f t="shared" si="95"/>
        <v>1201.03</v>
      </c>
      <c r="X609" s="4">
        <f t="shared" si="96"/>
        <v>-235.61500000000001</v>
      </c>
      <c r="Y609" s="4">
        <f t="shared" si="97"/>
        <v>-1236.28</v>
      </c>
      <c r="Z609" s="4">
        <f t="shared" si="98"/>
        <v>-1095.0516666666667</v>
      </c>
      <c r="AA609" s="4">
        <f t="shared" si="99"/>
        <v>-553.32166666666672</v>
      </c>
    </row>
    <row r="610" spans="1:27" x14ac:dyDescent="0.25">
      <c r="A610" t="s">
        <v>191</v>
      </c>
      <c r="B610" t="s">
        <v>210</v>
      </c>
      <c r="C610" t="s">
        <v>211</v>
      </c>
      <c r="D610" t="s">
        <v>625</v>
      </c>
      <c r="E610" t="str">
        <f>VLOOKUP(C610,'Natural Accounts'!$A$3:$D$250,2,FALSE)</f>
        <v>Other Operating Revenue</v>
      </c>
      <c r="F610" t="str">
        <f t="shared" si="90"/>
        <v>B4400 Other Operating Revenue</v>
      </c>
      <c r="G610" t="s">
        <v>0</v>
      </c>
      <c r="H610" t="s">
        <v>171</v>
      </c>
      <c r="I610" s="4">
        <v>0</v>
      </c>
      <c r="J610" s="4">
        <v>0</v>
      </c>
      <c r="K610" s="4">
        <v>-94</v>
      </c>
      <c r="L610" s="4">
        <v>0</v>
      </c>
      <c r="M610" s="4">
        <f t="shared" si="91"/>
        <v>-94</v>
      </c>
      <c r="N610" s="4">
        <v>0</v>
      </c>
      <c r="O610" s="4">
        <v>0</v>
      </c>
      <c r="P610" s="4">
        <v>0</v>
      </c>
      <c r="Q610" s="4">
        <v>0</v>
      </c>
      <c r="R610" s="4">
        <f t="shared" si="92"/>
        <v>0</v>
      </c>
      <c r="S610" s="4">
        <v>-94</v>
      </c>
      <c r="T610" s="4">
        <v>-94</v>
      </c>
      <c r="U610" s="4">
        <f t="shared" si="93"/>
        <v>-31.333333333333332</v>
      </c>
      <c r="V610" s="4">
        <f t="shared" si="94"/>
        <v>-31.333333333333332</v>
      </c>
      <c r="W610" s="4">
        <f t="shared" si="95"/>
        <v>0</v>
      </c>
      <c r="X610" s="4">
        <f t="shared" si="96"/>
        <v>-47</v>
      </c>
      <c r="Y610" s="4">
        <f t="shared" si="97"/>
        <v>0</v>
      </c>
      <c r="Z610" s="4">
        <f t="shared" si="98"/>
        <v>-78.333333333333329</v>
      </c>
      <c r="AA610" s="4">
        <f t="shared" si="99"/>
        <v>-78.333333333333329</v>
      </c>
    </row>
    <row r="611" spans="1:27" x14ac:dyDescent="0.25">
      <c r="A611" t="s">
        <v>191</v>
      </c>
      <c r="B611" t="s">
        <v>210</v>
      </c>
      <c r="C611" t="s">
        <v>211</v>
      </c>
      <c r="D611" t="s">
        <v>625</v>
      </c>
      <c r="E611" t="str">
        <f>VLOOKUP(C611,'Natural Accounts'!$A$3:$D$250,2,FALSE)</f>
        <v>Other Operating Revenue</v>
      </c>
      <c r="F611" t="str">
        <f t="shared" si="90"/>
        <v>B4400 Other Operating Revenue</v>
      </c>
      <c r="G611" t="s">
        <v>0</v>
      </c>
      <c r="H611" t="s">
        <v>172</v>
      </c>
      <c r="I611" s="4">
        <v>0</v>
      </c>
      <c r="J611" s="4">
        <v>0</v>
      </c>
      <c r="K611" s="4">
        <v>0</v>
      </c>
      <c r="L611" s="4">
        <v>0</v>
      </c>
      <c r="M611" s="4">
        <f t="shared" si="91"/>
        <v>0</v>
      </c>
      <c r="N611" s="4">
        <v>-9750</v>
      </c>
      <c r="O611" s="4">
        <v>0</v>
      </c>
      <c r="P611" s="4">
        <v>0</v>
      </c>
      <c r="Q611" s="4">
        <v>0</v>
      </c>
      <c r="R611" s="4">
        <f t="shared" si="92"/>
        <v>-9750</v>
      </c>
      <c r="S611" s="4">
        <v>0</v>
      </c>
      <c r="T611" s="4">
        <v>0</v>
      </c>
      <c r="U611" s="4">
        <f t="shared" si="93"/>
        <v>-3250</v>
      </c>
      <c r="V611" s="4">
        <f t="shared" si="94"/>
        <v>-3250</v>
      </c>
      <c r="W611" s="4">
        <f t="shared" si="95"/>
        <v>0</v>
      </c>
      <c r="X611" s="4">
        <f t="shared" si="96"/>
        <v>0</v>
      </c>
      <c r="Y611" s="4">
        <f t="shared" si="97"/>
        <v>0</v>
      </c>
      <c r="Z611" s="4">
        <f t="shared" si="98"/>
        <v>-3250</v>
      </c>
      <c r="AA611" s="4">
        <f t="shared" si="99"/>
        <v>6500</v>
      </c>
    </row>
    <row r="612" spans="1:27" x14ac:dyDescent="0.25">
      <c r="A612" t="s">
        <v>191</v>
      </c>
      <c r="B612" t="s">
        <v>210</v>
      </c>
      <c r="C612" t="s">
        <v>211</v>
      </c>
      <c r="D612" t="s">
        <v>625</v>
      </c>
      <c r="E612" t="str">
        <f>VLOOKUP(C612,'Natural Accounts'!$A$3:$D$250,2,FALSE)</f>
        <v>Other Operating Revenue</v>
      </c>
      <c r="F612" t="str">
        <f t="shared" si="90"/>
        <v>B4400 Other Operating Revenue</v>
      </c>
      <c r="G612" t="s">
        <v>0</v>
      </c>
      <c r="H612" t="s">
        <v>173</v>
      </c>
      <c r="I612" s="4">
        <v>0</v>
      </c>
      <c r="J612" s="4">
        <v>-3558.6</v>
      </c>
      <c r="K612" s="4">
        <v>0</v>
      </c>
      <c r="L612" s="4">
        <v>-47</v>
      </c>
      <c r="M612" s="4">
        <f t="shared" si="91"/>
        <v>-3605.6</v>
      </c>
      <c r="N612" s="4">
        <v>0</v>
      </c>
      <c r="O612" s="4">
        <v>47</v>
      </c>
      <c r="P612" s="4">
        <v>0</v>
      </c>
      <c r="Q612" s="4">
        <v>0</v>
      </c>
      <c r="R612" s="4">
        <f t="shared" si="92"/>
        <v>47</v>
      </c>
      <c r="S612" s="4">
        <v>0</v>
      </c>
      <c r="T612" s="4">
        <v>0</v>
      </c>
      <c r="U612" s="4">
        <f t="shared" si="93"/>
        <v>0</v>
      </c>
      <c r="V612" s="4">
        <f t="shared" si="94"/>
        <v>0</v>
      </c>
      <c r="W612" s="4">
        <f t="shared" si="95"/>
        <v>-1755.8</v>
      </c>
      <c r="X612" s="4">
        <f t="shared" si="96"/>
        <v>0</v>
      </c>
      <c r="Y612" s="4">
        <f t="shared" si="97"/>
        <v>-23.5</v>
      </c>
      <c r="Z612" s="4">
        <f t="shared" si="98"/>
        <v>-1779.3</v>
      </c>
      <c r="AA612" s="4">
        <f t="shared" si="99"/>
        <v>-1826.3</v>
      </c>
    </row>
    <row r="613" spans="1:27" x14ac:dyDescent="0.25">
      <c r="A613" t="s">
        <v>191</v>
      </c>
      <c r="B613" t="s">
        <v>210</v>
      </c>
      <c r="C613" t="s">
        <v>211</v>
      </c>
      <c r="D613" t="s">
        <v>625</v>
      </c>
      <c r="E613" t="str">
        <f>VLOOKUP(C613,'Natural Accounts'!$A$3:$D$250,2,FALSE)</f>
        <v>Other Operating Revenue</v>
      </c>
      <c r="F613" t="str">
        <f t="shared" si="90"/>
        <v>B4400 Other Operating Revenue</v>
      </c>
      <c r="G613" t="s">
        <v>0</v>
      </c>
      <c r="H613" t="s">
        <v>131</v>
      </c>
      <c r="I613" s="4">
        <v>-23498.120000000003</v>
      </c>
      <c r="J613" s="4">
        <v>-5981.25</v>
      </c>
      <c r="K613" s="4">
        <v>-5614.15</v>
      </c>
      <c r="L613" s="4">
        <v>-15019.36</v>
      </c>
      <c r="M613" s="4">
        <f t="shared" si="91"/>
        <v>-50112.880000000005</v>
      </c>
      <c r="N613" s="4">
        <v>-18501.02</v>
      </c>
      <c r="O613" s="4">
        <v>-917.08</v>
      </c>
      <c r="P613" s="4">
        <v>-60139.85</v>
      </c>
      <c r="Q613" s="4">
        <v>-82938.14</v>
      </c>
      <c r="R613" s="4">
        <f t="shared" si="92"/>
        <v>-162496.09</v>
      </c>
      <c r="S613" s="4">
        <v>-21175.08</v>
      </c>
      <c r="T613" s="4">
        <v>-2956.8</v>
      </c>
      <c r="U613" s="4">
        <f t="shared" si="93"/>
        <v>-21058.073333333334</v>
      </c>
      <c r="V613" s="4">
        <f t="shared" si="94"/>
        <v>-21058.073333333334</v>
      </c>
      <c r="W613" s="4">
        <f t="shared" si="95"/>
        <v>-3449.165</v>
      </c>
      <c r="X613" s="4">
        <f t="shared" si="96"/>
        <v>-32877</v>
      </c>
      <c r="Y613" s="4">
        <f t="shared" si="97"/>
        <v>-48978.75</v>
      </c>
      <c r="Z613" s="4">
        <f t="shared" si="98"/>
        <v>-106362.98833333334</v>
      </c>
      <c r="AA613" s="4">
        <f t="shared" si="99"/>
        <v>56133.101666666655</v>
      </c>
    </row>
    <row r="614" spans="1:27" x14ac:dyDescent="0.25">
      <c r="A614" t="s">
        <v>191</v>
      </c>
      <c r="B614" t="s">
        <v>210</v>
      </c>
      <c r="C614" t="s">
        <v>211</v>
      </c>
      <c r="D614" t="s">
        <v>625</v>
      </c>
      <c r="E614" t="str">
        <f>VLOOKUP(C614,'Natural Accounts'!$A$3:$D$250,2,FALSE)</f>
        <v>Other Operating Revenue</v>
      </c>
      <c r="F614" t="str">
        <f t="shared" si="90"/>
        <v>B4400 Other Operating Revenue</v>
      </c>
      <c r="G614" t="s">
        <v>0</v>
      </c>
      <c r="H614" t="s">
        <v>106</v>
      </c>
      <c r="I614" s="4">
        <v>-26.22</v>
      </c>
      <c r="J614" s="4">
        <v>-23054.68</v>
      </c>
      <c r="K614" s="4">
        <v>-55363.79</v>
      </c>
      <c r="L614" s="4">
        <v>-31839.279999999999</v>
      </c>
      <c r="M614" s="4">
        <f t="shared" si="91"/>
        <v>-110283.97</v>
      </c>
      <c r="N614" s="4">
        <v>-23965.550000000003</v>
      </c>
      <c r="O614" s="4">
        <v>-31184.92</v>
      </c>
      <c r="P614" s="4">
        <v>-21500.1</v>
      </c>
      <c r="Q614" s="4">
        <v>-50084.46</v>
      </c>
      <c r="R614" s="4">
        <f t="shared" si="92"/>
        <v>-126735.03</v>
      </c>
      <c r="S614" s="4">
        <v>-11542.1</v>
      </c>
      <c r="T614" s="4">
        <v>0</v>
      </c>
      <c r="U614" s="4">
        <f t="shared" si="93"/>
        <v>-11844.623333333335</v>
      </c>
      <c r="V614" s="4">
        <f t="shared" si="94"/>
        <v>-11844.623333333335</v>
      </c>
      <c r="W614" s="4">
        <f t="shared" si="95"/>
        <v>-27119.8</v>
      </c>
      <c r="X614" s="4">
        <f t="shared" si="96"/>
        <v>-38431.945</v>
      </c>
      <c r="Y614" s="4">
        <f t="shared" si="97"/>
        <v>-40961.869999999995</v>
      </c>
      <c r="Z614" s="4">
        <f t="shared" si="98"/>
        <v>-118358.23833333333</v>
      </c>
      <c r="AA614" s="4">
        <f t="shared" si="99"/>
        <v>8376.7916666666715</v>
      </c>
    </row>
    <row r="615" spans="1:27" x14ac:dyDescent="0.25">
      <c r="A615" t="s">
        <v>191</v>
      </c>
      <c r="B615" t="s">
        <v>210</v>
      </c>
      <c r="C615" t="s">
        <v>211</v>
      </c>
      <c r="D615" t="s">
        <v>625</v>
      </c>
      <c r="E615" t="str">
        <f>VLOOKUP(C615,'Natural Accounts'!$A$3:$D$250,2,FALSE)</f>
        <v>Other Operating Revenue</v>
      </c>
      <c r="F615" t="str">
        <f t="shared" si="90"/>
        <v>B4400 Other Operating Revenue</v>
      </c>
      <c r="G615" t="s">
        <v>0</v>
      </c>
      <c r="H615" t="s">
        <v>174</v>
      </c>
      <c r="I615" s="4">
        <v>-4524.28</v>
      </c>
      <c r="J615" s="4">
        <v>-13885.13</v>
      </c>
      <c r="K615" s="4">
        <v>-39455.410000000003</v>
      </c>
      <c r="L615" s="4">
        <v>-13360.119999999999</v>
      </c>
      <c r="M615" s="4">
        <f t="shared" si="91"/>
        <v>-71224.94</v>
      </c>
      <c r="N615" s="4">
        <v>-12991.11</v>
      </c>
      <c r="O615" s="4">
        <v>-7552.9699999999993</v>
      </c>
      <c r="P615" s="4">
        <v>-9687.9699999999993</v>
      </c>
      <c r="Q615" s="4">
        <v>-11948.669999999998</v>
      </c>
      <c r="R615" s="4">
        <f t="shared" si="92"/>
        <v>-42180.72</v>
      </c>
      <c r="S615" s="4">
        <v>-19856.79</v>
      </c>
      <c r="T615" s="4">
        <v>-8501.74</v>
      </c>
      <c r="U615" s="4">
        <f t="shared" si="93"/>
        <v>-12457.393333333333</v>
      </c>
      <c r="V615" s="4">
        <f t="shared" si="94"/>
        <v>-12457.393333333333</v>
      </c>
      <c r="W615" s="4">
        <f t="shared" si="95"/>
        <v>-10719.05</v>
      </c>
      <c r="X615" s="4">
        <f t="shared" si="96"/>
        <v>-24571.690000000002</v>
      </c>
      <c r="Y615" s="4">
        <f t="shared" si="97"/>
        <v>-12654.394999999999</v>
      </c>
      <c r="Z615" s="4">
        <f t="shared" si="98"/>
        <v>-60402.528333333328</v>
      </c>
      <c r="AA615" s="4">
        <f t="shared" si="99"/>
        <v>-18221.808333333327</v>
      </c>
    </row>
    <row r="616" spans="1:27" x14ac:dyDescent="0.25">
      <c r="A616" t="s">
        <v>191</v>
      </c>
      <c r="B616" t="s">
        <v>210</v>
      </c>
      <c r="C616" t="s">
        <v>211</v>
      </c>
      <c r="D616" t="s">
        <v>625</v>
      </c>
      <c r="E616" t="str">
        <f>VLOOKUP(C616,'Natural Accounts'!$A$3:$D$250,2,FALSE)</f>
        <v>Other Operating Revenue</v>
      </c>
      <c r="F616" t="str">
        <f t="shared" si="90"/>
        <v>B4400 Other Operating Revenue</v>
      </c>
      <c r="G616" t="s">
        <v>0</v>
      </c>
      <c r="H616" t="s">
        <v>90</v>
      </c>
      <c r="I616" s="4">
        <v>-3649.77</v>
      </c>
      <c r="J616" s="4">
        <v>-8454.76</v>
      </c>
      <c r="K616" s="4">
        <v>-2553.09</v>
      </c>
      <c r="L616" s="4">
        <v>-2438.8000000000002</v>
      </c>
      <c r="M616" s="4">
        <f t="shared" si="91"/>
        <v>-17096.420000000002</v>
      </c>
      <c r="N616" s="4">
        <v>-5129.68</v>
      </c>
      <c r="O616" s="4">
        <v>-1736.55</v>
      </c>
      <c r="P616" s="4">
        <v>-3663.1000000000004</v>
      </c>
      <c r="Q616" s="4">
        <v>-5680.52</v>
      </c>
      <c r="R616" s="4">
        <f t="shared" si="92"/>
        <v>-16209.850000000002</v>
      </c>
      <c r="S616" s="4">
        <v>-2814.5</v>
      </c>
      <c r="T616" s="4">
        <v>-1085.3</v>
      </c>
      <c r="U616" s="4">
        <f t="shared" si="93"/>
        <v>-3864.65</v>
      </c>
      <c r="V616" s="4">
        <f t="shared" si="94"/>
        <v>-3864.65</v>
      </c>
      <c r="W616" s="4">
        <f t="shared" si="95"/>
        <v>-5095.6549999999997</v>
      </c>
      <c r="X616" s="4">
        <f t="shared" si="96"/>
        <v>-3108.0950000000003</v>
      </c>
      <c r="Y616" s="4">
        <f t="shared" si="97"/>
        <v>-4059.6600000000003</v>
      </c>
      <c r="Z616" s="4">
        <f t="shared" si="98"/>
        <v>-16128.060000000001</v>
      </c>
      <c r="AA616" s="4">
        <f t="shared" si="99"/>
        <v>81.790000000000873</v>
      </c>
    </row>
    <row r="617" spans="1:27" x14ac:dyDescent="0.25">
      <c r="A617" t="s">
        <v>191</v>
      </c>
      <c r="B617" t="s">
        <v>210</v>
      </c>
      <c r="C617" t="s">
        <v>211</v>
      </c>
      <c r="D617" t="s">
        <v>625</v>
      </c>
      <c r="E617" t="str">
        <f>VLOOKUP(C617,'Natural Accounts'!$A$3:$D$250,2,FALSE)</f>
        <v>Other Operating Revenue</v>
      </c>
      <c r="F617" t="str">
        <f t="shared" si="90"/>
        <v>B4400 Other Operating Revenue</v>
      </c>
      <c r="G617" t="s">
        <v>0</v>
      </c>
      <c r="H617" t="s">
        <v>175</v>
      </c>
      <c r="I617" s="4">
        <v>0</v>
      </c>
      <c r="J617" s="4">
        <v>0</v>
      </c>
      <c r="K617" s="4">
        <v>-229.75</v>
      </c>
      <c r="L617" s="4">
        <v>-183.24</v>
      </c>
      <c r="M617" s="4">
        <f t="shared" si="91"/>
        <v>-412.99</v>
      </c>
      <c r="N617" s="4">
        <v>0</v>
      </c>
      <c r="O617" s="4">
        <v>0</v>
      </c>
      <c r="P617" s="4">
        <v>-27.57</v>
      </c>
      <c r="Q617" s="4">
        <v>-64.41</v>
      </c>
      <c r="R617" s="4">
        <f t="shared" si="92"/>
        <v>-91.97999999999999</v>
      </c>
      <c r="S617" s="4">
        <v>-110.36</v>
      </c>
      <c r="T617" s="4">
        <v>0</v>
      </c>
      <c r="U617" s="4">
        <f t="shared" si="93"/>
        <v>-36.786666666666669</v>
      </c>
      <c r="V617" s="4">
        <f t="shared" si="94"/>
        <v>-36.786666666666669</v>
      </c>
      <c r="W617" s="4">
        <f t="shared" si="95"/>
        <v>0</v>
      </c>
      <c r="X617" s="4">
        <f t="shared" si="96"/>
        <v>-128.66</v>
      </c>
      <c r="Y617" s="4">
        <f t="shared" si="97"/>
        <v>-123.825</v>
      </c>
      <c r="Z617" s="4">
        <f t="shared" si="98"/>
        <v>-289.27166666666665</v>
      </c>
      <c r="AA617" s="4">
        <f t="shared" si="99"/>
        <v>-197.29166666666666</v>
      </c>
    </row>
    <row r="618" spans="1:27" x14ac:dyDescent="0.25">
      <c r="A618" t="s">
        <v>191</v>
      </c>
      <c r="B618" t="s">
        <v>210</v>
      </c>
      <c r="C618" t="s">
        <v>211</v>
      </c>
      <c r="D618" t="s">
        <v>625</v>
      </c>
      <c r="E618" t="str">
        <f>VLOOKUP(C618,'Natural Accounts'!$A$3:$D$250,2,FALSE)</f>
        <v>Other Operating Revenue</v>
      </c>
      <c r="F618" t="str">
        <f t="shared" si="90"/>
        <v>B4400 Other Operating Revenue</v>
      </c>
      <c r="G618" t="s">
        <v>0</v>
      </c>
      <c r="H618" t="s">
        <v>115</v>
      </c>
      <c r="I618" s="4">
        <v>-2120</v>
      </c>
      <c r="J618" s="4">
        <v>-4286.6000000000004</v>
      </c>
      <c r="K618" s="4">
        <v>1.5799999999999998</v>
      </c>
      <c r="L618" s="4">
        <v>1625.51</v>
      </c>
      <c r="M618" s="4">
        <f t="shared" si="91"/>
        <v>-4779.51</v>
      </c>
      <c r="N618" s="4">
        <v>-5883.2199999999993</v>
      </c>
      <c r="O618" s="4">
        <v>-8513.9399999999987</v>
      </c>
      <c r="P618" s="4">
        <v>-6968.34</v>
      </c>
      <c r="Q618" s="4">
        <v>-12119.720000000001</v>
      </c>
      <c r="R618" s="4">
        <f t="shared" si="92"/>
        <v>-33485.22</v>
      </c>
      <c r="S618" s="4">
        <v>-6260.45</v>
      </c>
      <c r="T618" s="4">
        <v>-7168.34</v>
      </c>
      <c r="U618" s="4">
        <f t="shared" si="93"/>
        <v>-4754.5566666666664</v>
      </c>
      <c r="V618" s="4">
        <f t="shared" si="94"/>
        <v>-4754.5566666666664</v>
      </c>
      <c r="W618" s="4">
        <f t="shared" si="95"/>
        <v>-6400.2699999999995</v>
      </c>
      <c r="X618" s="4">
        <f t="shared" si="96"/>
        <v>-3483.38</v>
      </c>
      <c r="Y618" s="4">
        <f t="shared" si="97"/>
        <v>-5247.1050000000005</v>
      </c>
      <c r="Z618" s="4">
        <f t="shared" si="98"/>
        <v>-19885.311666666665</v>
      </c>
      <c r="AA618" s="4">
        <f t="shared" si="99"/>
        <v>13599.908333333336</v>
      </c>
    </row>
    <row r="619" spans="1:27" x14ac:dyDescent="0.25">
      <c r="A619" t="s">
        <v>191</v>
      </c>
      <c r="B619" t="s">
        <v>210</v>
      </c>
      <c r="C619" t="s">
        <v>211</v>
      </c>
      <c r="D619" t="s">
        <v>625</v>
      </c>
      <c r="E619" t="str">
        <f>VLOOKUP(C619,'Natural Accounts'!$A$3:$D$250,2,FALSE)</f>
        <v>Other Operating Revenue</v>
      </c>
      <c r="F619" t="str">
        <f t="shared" si="90"/>
        <v>B4400 Other Operating Revenue</v>
      </c>
      <c r="G619" t="s">
        <v>0</v>
      </c>
      <c r="H619" t="s">
        <v>176</v>
      </c>
      <c r="I619" s="4">
        <v>0</v>
      </c>
      <c r="J619" s="4">
        <v>0</v>
      </c>
      <c r="K619" s="4">
        <v>0</v>
      </c>
      <c r="L619" s="4">
        <v>0</v>
      </c>
      <c r="M619" s="4">
        <f t="shared" si="91"/>
        <v>0</v>
      </c>
      <c r="N619" s="4">
        <v>0</v>
      </c>
      <c r="O619" s="4">
        <v>0</v>
      </c>
      <c r="P619" s="4">
        <v>0</v>
      </c>
      <c r="Q619" s="4">
        <v>0</v>
      </c>
      <c r="R619" s="4">
        <f t="shared" si="92"/>
        <v>0</v>
      </c>
      <c r="S619" s="4">
        <v>-752.5</v>
      </c>
      <c r="T619" s="4">
        <v>-571.5</v>
      </c>
      <c r="U619" s="4">
        <f t="shared" si="93"/>
        <v>-250.83333333333334</v>
      </c>
      <c r="V619" s="4">
        <f t="shared" si="94"/>
        <v>-250.83333333333334</v>
      </c>
      <c r="W619" s="4">
        <f t="shared" si="95"/>
        <v>0</v>
      </c>
      <c r="X619" s="4">
        <f t="shared" si="96"/>
        <v>0</v>
      </c>
      <c r="Y619" s="4">
        <f t="shared" si="97"/>
        <v>0</v>
      </c>
      <c r="Z619" s="4">
        <f t="shared" si="98"/>
        <v>0</v>
      </c>
      <c r="AA619" s="4">
        <f t="shared" si="99"/>
        <v>0</v>
      </c>
    </row>
    <row r="620" spans="1:27" x14ac:dyDescent="0.25">
      <c r="A620" t="s">
        <v>191</v>
      </c>
      <c r="B620" t="s">
        <v>210</v>
      </c>
      <c r="C620" t="s">
        <v>211</v>
      </c>
      <c r="D620" t="s">
        <v>625</v>
      </c>
      <c r="E620" t="str">
        <f>VLOOKUP(C620,'Natural Accounts'!$A$3:$D$250,2,FALSE)</f>
        <v>Other Operating Revenue</v>
      </c>
      <c r="F620" t="str">
        <f t="shared" si="90"/>
        <v>B4400 Other Operating Revenue</v>
      </c>
      <c r="G620" t="s">
        <v>0</v>
      </c>
      <c r="H620" t="s">
        <v>177</v>
      </c>
      <c r="I620" s="4">
        <v>0</v>
      </c>
      <c r="J620" s="4">
        <v>0</v>
      </c>
      <c r="K620" s="4">
        <v>0</v>
      </c>
      <c r="L620" s="4">
        <v>0</v>
      </c>
      <c r="M620" s="4">
        <f t="shared" si="91"/>
        <v>0</v>
      </c>
      <c r="N620" s="4">
        <v>0</v>
      </c>
      <c r="O620" s="4">
        <v>0</v>
      </c>
      <c r="P620" s="4">
        <v>-35</v>
      </c>
      <c r="Q620" s="4">
        <v>-77</v>
      </c>
      <c r="R620" s="4">
        <f t="shared" si="92"/>
        <v>-112</v>
      </c>
      <c r="S620" s="4">
        <v>0</v>
      </c>
      <c r="T620" s="4">
        <v>0</v>
      </c>
      <c r="U620" s="4">
        <f t="shared" si="93"/>
        <v>0</v>
      </c>
      <c r="V620" s="4">
        <f t="shared" si="94"/>
        <v>0</v>
      </c>
      <c r="W620" s="4">
        <f t="shared" si="95"/>
        <v>0</v>
      </c>
      <c r="X620" s="4">
        <f t="shared" si="96"/>
        <v>-17.5</v>
      </c>
      <c r="Y620" s="4">
        <f t="shared" si="97"/>
        <v>-38.5</v>
      </c>
      <c r="Z620" s="4">
        <f t="shared" si="98"/>
        <v>-56</v>
      </c>
      <c r="AA620" s="4">
        <f t="shared" si="99"/>
        <v>56</v>
      </c>
    </row>
    <row r="621" spans="1:27" x14ac:dyDescent="0.25">
      <c r="A621" t="s">
        <v>191</v>
      </c>
      <c r="B621" t="s">
        <v>210</v>
      </c>
      <c r="C621" t="s">
        <v>211</v>
      </c>
      <c r="D621" t="s">
        <v>625</v>
      </c>
      <c r="E621" t="str">
        <f>VLOOKUP(C621,'Natural Accounts'!$A$3:$D$250,2,FALSE)</f>
        <v>Other Operating Revenue</v>
      </c>
      <c r="F621" t="str">
        <f t="shared" si="90"/>
        <v>B4400 Other Operating Revenue</v>
      </c>
      <c r="G621" t="s">
        <v>0</v>
      </c>
      <c r="H621" t="s">
        <v>178</v>
      </c>
      <c r="I621" s="4">
        <v>0</v>
      </c>
      <c r="J621" s="4">
        <v>0</v>
      </c>
      <c r="K621" s="4">
        <v>0</v>
      </c>
      <c r="L621" s="4">
        <v>-73938.080000000002</v>
      </c>
      <c r="M621" s="4">
        <f t="shared" si="91"/>
        <v>-73938.080000000002</v>
      </c>
      <c r="N621" s="4">
        <v>-52862.95</v>
      </c>
      <c r="O621" s="4">
        <v>73938.080000000002</v>
      </c>
      <c r="P621" s="4">
        <v>-5.75</v>
      </c>
      <c r="Q621" s="4">
        <v>-19580.54</v>
      </c>
      <c r="R621" s="4">
        <f t="shared" si="92"/>
        <v>1488.8400000000038</v>
      </c>
      <c r="S621" s="4">
        <v>-13078.5</v>
      </c>
      <c r="T621" s="4">
        <v>0</v>
      </c>
      <c r="U621" s="4">
        <f t="shared" si="93"/>
        <v>-21980.483333333334</v>
      </c>
      <c r="V621" s="4">
        <f t="shared" si="94"/>
        <v>-21980.483333333334</v>
      </c>
      <c r="W621" s="4">
        <f t="shared" si="95"/>
        <v>36969.040000000001</v>
      </c>
      <c r="X621" s="4">
        <f t="shared" si="96"/>
        <v>-2.875</v>
      </c>
      <c r="Y621" s="4">
        <f t="shared" si="97"/>
        <v>-46759.31</v>
      </c>
      <c r="Z621" s="4">
        <f t="shared" si="98"/>
        <v>-31773.62833333333</v>
      </c>
      <c r="AA621" s="4">
        <f t="shared" si="99"/>
        <v>-33262.468333333338</v>
      </c>
    </row>
    <row r="622" spans="1:27" x14ac:dyDescent="0.25">
      <c r="A622" t="s">
        <v>191</v>
      </c>
      <c r="B622" t="s">
        <v>210</v>
      </c>
      <c r="C622" t="s">
        <v>211</v>
      </c>
      <c r="D622" t="s">
        <v>625</v>
      </c>
      <c r="E622" t="str">
        <f>VLOOKUP(C622,'Natural Accounts'!$A$3:$D$250,2,FALSE)</f>
        <v>Other Operating Revenue</v>
      </c>
      <c r="F622" t="str">
        <f t="shared" si="90"/>
        <v>B4400 Other Operating Revenue</v>
      </c>
      <c r="G622" t="s">
        <v>0</v>
      </c>
      <c r="H622" t="s">
        <v>116</v>
      </c>
      <c r="I622" s="4">
        <v>-7758.19</v>
      </c>
      <c r="J622" s="4">
        <v>-12376.95</v>
      </c>
      <c r="K622" s="4">
        <v>19175.140000000003</v>
      </c>
      <c r="L622" s="4">
        <v>0</v>
      </c>
      <c r="M622" s="4">
        <f t="shared" si="91"/>
        <v>-959.99999999999636</v>
      </c>
      <c r="N622" s="4">
        <v>-15291.15</v>
      </c>
      <c r="O622" s="4">
        <v>-74686.299999999988</v>
      </c>
      <c r="P622" s="4">
        <v>-22692.86</v>
      </c>
      <c r="Q622" s="4">
        <v>-13902.8</v>
      </c>
      <c r="R622" s="4">
        <f t="shared" si="92"/>
        <v>-126573.10999999999</v>
      </c>
      <c r="S622" s="4">
        <v>-6274.17</v>
      </c>
      <c r="T622" s="4">
        <v>-2185</v>
      </c>
      <c r="U622" s="4">
        <f t="shared" si="93"/>
        <v>-9774.503333333334</v>
      </c>
      <c r="V622" s="4">
        <f t="shared" si="94"/>
        <v>-9774.503333333334</v>
      </c>
      <c r="W622" s="4">
        <f t="shared" si="95"/>
        <v>-43531.624999999993</v>
      </c>
      <c r="X622" s="4">
        <f t="shared" si="96"/>
        <v>-1758.8599999999988</v>
      </c>
      <c r="Y622" s="4">
        <f t="shared" si="97"/>
        <v>-6951.4</v>
      </c>
      <c r="Z622" s="4">
        <f t="shared" si="98"/>
        <v>-62016.388333333329</v>
      </c>
      <c r="AA622" s="4">
        <f t="shared" si="99"/>
        <v>64556.721666666657</v>
      </c>
    </row>
    <row r="623" spans="1:27" x14ac:dyDescent="0.25">
      <c r="A623" t="s">
        <v>191</v>
      </c>
      <c r="B623" t="s">
        <v>210</v>
      </c>
      <c r="C623" t="s">
        <v>211</v>
      </c>
      <c r="D623" t="s">
        <v>625</v>
      </c>
      <c r="E623" t="str">
        <f>VLOOKUP(C623,'Natural Accounts'!$A$3:$D$250,2,FALSE)</f>
        <v>Other Operating Revenue</v>
      </c>
      <c r="F623" t="str">
        <f t="shared" si="90"/>
        <v>B4400 Other Operating Revenue</v>
      </c>
      <c r="G623" t="s">
        <v>0</v>
      </c>
      <c r="H623" t="s">
        <v>93</v>
      </c>
      <c r="I623" s="4">
        <v>-1239.05</v>
      </c>
      <c r="J623" s="4">
        <v>-5860.24</v>
      </c>
      <c r="K623" s="4">
        <v>-2155.96</v>
      </c>
      <c r="L623" s="4">
        <v>-1244.8799999999999</v>
      </c>
      <c r="M623" s="4">
        <f t="shared" si="91"/>
        <v>-10500.13</v>
      </c>
      <c r="N623" s="4">
        <v>-7388.24</v>
      </c>
      <c r="O623" s="4">
        <v>-3413.2</v>
      </c>
      <c r="P623" s="4">
        <v>-2166.66</v>
      </c>
      <c r="Q623" s="4">
        <v>-11126.9</v>
      </c>
      <c r="R623" s="4">
        <f t="shared" si="92"/>
        <v>-24095</v>
      </c>
      <c r="S623" s="4">
        <v>-1221.2</v>
      </c>
      <c r="T623" s="4">
        <v>0</v>
      </c>
      <c r="U623" s="4">
        <f t="shared" si="93"/>
        <v>-3282.83</v>
      </c>
      <c r="V623" s="4">
        <f t="shared" si="94"/>
        <v>-3282.83</v>
      </c>
      <c r="W623" s="4">
        <f t="shared" si="95"/>
        <v>-4636.7199999999993</v>
      </c>
      <c r="X623" s="4">
        <f t="shared" si="96"/>
        <v>-2161.31</v>
      </c>
      <c r="Y623" s="4">
        <f t="shared" si="97"/>
        <v>-6185.8899999999994</v>
      </c>
      <c r="Z623" s="4">
        <f t="shared" si="98"/>
        <v>-16266.749999999998</v>
      </c>
      <c r="AA623" s="4">
        <f t="shared" si="99"/>
        <v>7828.2500000000018</v>
      </c>
    </row>
    <row r="624" spans="1:27" x14ac:dyDescent="0.25">
      <c r="A624" t="s">
        <v>191</v>
      </c>
      <c r="B624" t="s">
        <v>210</v>
      </c>
      <c r="C624" t="s">
        <v>211</v>
      </c>
      <c r="D624" t="s">
        <v>625</v>
      </c>
      <c r="E624" t="str">
        <f>VLOOKUP(C624,'Natural Accounts'!$A$3:$D$250,2,FALSE)</f>
        <v>Other Operating Revenue</v>
      </c>
      <c r="F624" t="str">
        <f t="shared" si="90"/>
        <v>B4400 Other Operating Revenue</v>
      </c>
      <c r="G624" t="s">
        <v>0</v>
      </c>
      <c r="H624" t="s">
        <v>79</v>
      </c>
      <c r="I624" s="4">
        <v>-27468</v>
      </c>
      <c r="J624" s="4">
        <v>-2633.04</v>
      </c>
      <c r="K624" s="4">
        <v>0</v>
      </c>
      <c r="L624" s="4">
        <v>-2985</v>
      </c>
      <c r="M624" s="4">
        <f t="shared" si="91"/>
        <v>-33086.04</v>
      </c>
      <c r="N624" s="4">
        <v>-27697</v>
      </c>
      <c r="O624" s="4">
        <v>-5223.07</v>
      </c>
      <c r="P624" s="4">
        <v>0</v>
      </c>
      <c r="Q624" s="4">
        <v>-1573</v>
      </c>
      <c r="R624" s="4">
        <f t="shared" si="92"/>
        <v>-34493.07</v>
      </c>
      <c r="S624" s="4">
        <v>-32008</v>
      </c>
      <c r="T624" s="4">
        <v>415</v>
      </c>
      <c r="U624" s="4">
        <f t="shared" si="93"/>
        <v>-29057.666666666668</v>
      </c>
      <c r="V624" s="4">
        <f t="shared" si="94"/>
        <v>-29057.666666666668</v>
      </c>
      <c r="W624" s="4">
        <f t="shared" si="95"/>
        <v>-3928.0549999999998</v>
      </c>
      <c r="X624" s="4">
        <f t="shared" si="96"/>
        <v>0</v>
      </c>
      <c r="Y624" s="4">
        <f t="shared" si="97"/>
        <v>-2279</v>
      </c>
      <c r="Z624" s="4">
        <f t="shared" si="98"/>
        <v>-35264.721666666665</v>
      </c>
      <c r="AA624" s="4">
        <f t="shared" si="99"/>
        <v>-771.65166666666482</v>
      </c>
    </row>
    <row r="625" spans="1:27" x14ac:dyDescent="0.25">
      <c r="A625" t="s">
        <v>191</v>
      </c>
      <c r="B625" t="s">
        <v>210</v>
      </c>
      <c r="C625" t="s">
        <v>211</v>
      </c>
      <c r="D625" t="s">
        <v>625</v>
      </c>
      <c r="E625" t="str">
        <f>VLOOKUP(C625,'Natural Accounts'!$A$3:$D$250,2,FALSE)</f>
        <v>Other Operating Revenue</v>
      </c>
      <c r="F625" t="str">
        <f t="shared" si="90"/>
        <v>B4400 Other Operating Revenue</v>
      </c>
      <c r="G625" t="s">
        <v>0</v>
      </c>
      <c r="H625" t="s">
        <v>80</v>
      </c>
      <c r="I625" s="4">
        <v>-75</v>
      </c>
      <c r="J625" s="4">
        <v>0</v>
      </c>
      <c r="K625" s="4">
        <v>0</v>
      </c>
      <c r="L625" s="4">
        <v>50</v>
      </c>
      <c r="M625" s="4">
        <f t="shared" si="91"/>
        <v>-25</v>
      </c>
      <c r="N625" s="4">
        <v>-100</v>
      </c>
      <c r="O625" s="4">
        <v>25</v>
      </c>
      <c r="P625" s="4">
        <v>25</v>
      </c>
      <c r="Q625" s="4">
        <v>100</v>
      </c>
      <c r="R625" s="4">
        <f t="shared" si="92"/>
        <v>50</v>
      </c>
      <c r="S625" s="4">
        <v>-65</v>
      </c>
      <c r="T625" s="4">
        <v>-840</v>
      </c>
      <c r="U625" s="4">
        <f t="shared" si="93"/>
        <v>-80</v>
      </c>
      <c r="V625" s="4">
        <f t="shared" si="94"/>
        <v>-80</v>
      </c>
      <c r="W625" s="4">
        <f t="shared" si="95"/>
        <v>12.5</v>
      </c>
      <c r="X625" s="4">
        <f t="shared" si="96"/>
        <v>12.5</v>
      </c>
      <c r="Y625" s="4">
        <f t="shared" si="97"/>
        <v>75</v>
      </c>
      <c r="Z625" s="4">
        <f t="shared" si="98"/>
        <v>20</v>
      </c>
      <c r="AA625" s="4">
        <f t="shared" si="99"/>
        <v>-30</v>
      </c>
    </row>
    <row r="626" spans="1:27" x14ac:dyDescent="0.25">
      <c r="A626" t="s">
        <v>191</v>
      </c>
      <c r="B626" t="s">
        <v>210</v>
      </c>
      <c r="C626" t="s">
        <v>211</v>
      </c>
      <c r="D626" t="s">
        <v>625</v>
      </c>
      <c r="E626" t="str">
        <f>VLOOKUP(C626,'Natural Accounts'!$A$3:$D$250,2,FALSE)</f>
        <v>Other Operating Revenue</v>
      </c>
      <c r="F626" t="str">
        <f t="shared" si="90"/>
        <v>B4400 Other Operating Revenue</v>
      </c>
      <c r="G626" t="s">
        <v>0</v>
      </c>
      <c r="H626" t="s">
        <v>36</v>
      </c>
      <c r="I626" s="4">
        <v>0</v>
      </c>
      <c r="J626" s="4">
        <v>0</v>
      </c>
      <c r="K626" s="4">
        <v>0</v>
      </c>
      <c r="L626" s="4">
        <v>0</v>
      </c>
      <c r="M626" s="4">
        <f t="shared" si="91"/>
        <v>0</v>
      </c>
      <c r="N626" s="4">
        <v>0</v>
      </c>
      <c r="O626" s="4">
        <v>0</v>
      </c>
      <c r="P626" s="4">
        <v>-4280</v>
      </c>
      <c r="Q626" s="4">
        <v>-1380</v>
      </c>
      <c r="R626" s="4">
        <f t="shared" si="92"/>
        <v>-5660</v>
      </c>
      <c r="S626" s="4">
        <v>-660</v>
      </c>
      <c r="T626" s="4">
        <v>0</v>
      </c>
      <c r="U626" s="4">
        <f t="shared" si="93"/>
        <v>-220</v>
      </c>
      <c r="V626" s="4">
        <f t="shared" si="94"/>
        <v>-220</v>
      </c>
      <c r="W626" s="4">
        <f t="shared" si="95"/>
        <v>0</v>
      </c>
      <c r="X626" s="4">
        <f t="shared" si="96"/>
        <v>-2140</v>
      </c>
      <c r="Y626" s="4">
        <f t="shared" si="97"/>
        <v>-690</v>
      </c>
      <c r="Z626" s="4">
        <f t="shared" si="98"/>
        <v>-3050</v>
      </c>
      <c r="AA626" s="4">
        <f t="shared" si="99"/>
        <v>2610</v>
      </c>
    </row>
    <row r="627" spans="1:27" x14ac:dyDescent="0.25">
      <c r="A627" t="s">
        <v>191</v>
      </c>
      <c r="B627" t="s">
        <v>210</v>
      </c>
      <c r="C627" t="s">
        <v>211</v>
      </c>
      <c r="D627" t="s">
        <v>625</v>
      </c>
      <c r="E627" t="str">
        <f>VLOOKUP(C627,'Natural Accounts'!$A$3:$D$250,2,FALSE)</f>
        <v>Other Operating Revenue</v>
      </c>
      <c r="F627" t="str">
        <f t="shared" si="90"/>
        <v>B4400 Other Operating Revenue</v>
      </c>
      <c r="G627" t="s">
        <v>0</v>
      </c>
      <c r="H627" t="s">
        <v>37</v>
      </c>
      <c r="I627" s="4">
        <v>0</v>
      </c>
      <c r="J627" s="4">
        <v>-66.47</v>
      </c>
      <c r="K627" s="4">
        <v>0</v>
      </c>
      <c r="L627" s="4">
        <v>-75</v>
      </c>
      <c r="M627" s="4">
        <f t="shared" si="91"/>
        <v>-141.47</v>
      </c>
      <c r="N627" s="4">
        <v>0</v>
      </c>
      <c r="O627" s="4">
        <v>0</v>
      </c>
      <c r="P627" s="4">
        <v>0</v>
      </c>
      <c r="Q627" s="4">
        <v>0</v>
      </c>
      <c r="R627" s="4">
        <f t="shared" si="92"/>
        <v>0</v>
      </c>
      <c r="S627" s="4">
        <v>0</v>
      </c>
      <c r="T627" s="4">
        <v>0</v>
      </c>
      <c r="U627" s="4">
        <f t="shared" si="93"/>
        <v>0</v>
      </c>
      <c r="V627" s="4">
        <f t="shared" si="94"/>
        <v>0</v>
      </c>
      <c r="W627" s="4">
        <f t="shared" si="95"/>
        <v>-33.234999999999999</v>
      </c>
      <c r="X627" s="4">
        <f t="shared" si="96"/>
        <v>0</v>
      </c>
      <c r="Y627" s="4">
        <f t="shared" si="97"/>
        <v>-37.5</v>
      </c>
      <c r="Z627" s="4">
        <f t="shared" si="98"/>
        <v>-70.734999999999999</v>
      </c>
      <c r="AA627" s="4">
        <f t="shared" si="99"/>
        <v>-70.734999999999999</v>
      </c>
    </row>
    <row r="628" spans="1:27" x14ac:dyDescent="0.25">
      <c r="A628" t="s">
        <v>191</v>
      </c>
      <c r="B628" t="s">
        <v>210</v>
      </c>
      <c r="C628" t="s">
        <v>211</v>
      </c>
      <c r="D628" t="s">
        <v>625</v>
      </c>
      <c r="E628" t="str">
        <f>VLOOKUP(C628,'Natural Accounts'!$A$3:$D$250,2,FALSE)</f>
        <v>Other Operating Revenue</v>
      </c>
      <c r="F628" t="str">
        <f t="shared" si="90"/>
        <v>B4400 Other Operating Revenue</v>
      </c>
      <c r="G628" t="s">
        <v>0</v>
      </c>
      <c r="H628" t="s">
        <v>94</v>
      </c>
      <c r="I628" s="4">
        <v>-46259.839999999997</v>
      </c>
      <c r="J628" s="4">
        <v>-57799.640000000007</v>
      </c>
      <c r="K628" s="4">
        <v>-48745.88</v>
      </c>
      <c r="L628" s="4">
        <v>-105007.15000000001</v>
      </c>
      <c r="M628" s="4">
        <f t="shared" si="91"/>
        <v>-257812.51</v>
      </c>
      <c r="N628" s="4">
        <v>-44416.25</v>
      </c>
      <c r="O628" s="4">
        <v>-65399.61</v>
      </c>
      <c r="P628" s="4">
        <v>-61738.080000000002</v>
      </c>
      <c r="Q628" s="4">
        <v>-68685</v>
      </c>
      <c r="R628" s="4">
        <f t="shared" si="92"/>
        <v>-240238.94</v>
      </c>
      <c r="S628" s="4">
        <v>-25332</v>
      </c>
      <c r="T628" s="4">
        <v>-38850.75</v>
      </c>
      <c r="U628" s="4">
        <f t="shared" si="93"/>
        <v>-38669.363333333335</v>
      </c>
      <c r="V628" s="4">
        <f t="shared" si="94"/>
        <v>-38669.363333333335</v>
      </c>
      <c r="W628" s="4">
        <f t="shared" si="95"/>
        <v>-61599.625</v>
      </c>
      <c r="X628" s="4">
        <f t="shared" si="96"/>
        <v>-55241.979999999996</v>
      </c>
      <c r="Y628" s="4">
        <f t="shared" si="97"/>
        <v>-86846.075000000012</v>
      </c>
      <c r="Z628" s="4">
        <f t="shared" si="98"/>
        <v>-242357.04333333333</v>
      </c>
      <c r="AA628" s="4">
        <f t="shared" si="99"/>
        <v>-2118.1033333333326</v>
      </c>
    </row>
    <row r="629" spans="1:27" x14ac:dyDescent="0.25">
      <c r="A629" t="s">
        <v>191</v>
      </c>
      <c r="B629" t="s">
        <v>210</v>
      </c>
      <c r="C629" t="s">
        <v>211</v>
      </c>
      <c r="D629" t="s">
        <v>625</v>
      </c>
      <c r="E629" t="str">
        <f>VLOOKUP(C629,'Natural Accounts'!$A$3:$D$250,2,FALSE)</f>
        <v>Other Operating Revenue</v>
      </c>
      <c r="F629" t="str">
        <f t="shared" si="90"/>
        <v>B4400 Other Operating Revenue</v>
      </c>
      <c r="G629" t="s">
        <v>0</v>
      </c>
      <c r="H629" t="s">
        <v>141</v>
      </c>
      <c r="I629" s="4">
        <v>-96.79</v>
      </c>
      <c r="J629" s="4">
        <v>0</v>
      </c>
      <c r="K629" s="4">
        <v>0</v>
      </c>
      <c r="L629" s="4">
        <v>0</v>
      </c>
      <c r="M629" s="4">
        <f t="shared" si="91"/>
        <v>-96.79</v>
      </c>
      <c r="N629" s="4">
        <v>0</v>
      </c>
      <c r="O629" s="4">
        <v>0</v>
      </c>
      <c r="P629" s="4">
        <v>0</v>
      </c>
      <c r="Q629" s="4">
        <v>0</v>
      </c>
      <c r="R629" s="4">
        <f t="shared" si="92"/>
        <v>0</v>
      </c>
      <c r="S629" s="4">
        <v>0</v>
      </c>
      <c r="T629" s="4">
        <v>0</v>
      </c>
      <c r="U629" s="4">
        <f t="shared" si="93"/>
        <v>-32.263333333333335</v>
      </c>
      <c r="V629" s="4">
        <f t="shared" si="94"/>
        <v>-32.263333333333335</v>
      </c>
      <c r="W629" s="4">
        <f t="shared" si="95"/>
        <v>0</v>
      </c>
      <c r="X629" s="4">
        <f t="shared" si="96"/>
        <v>0</v>
      </c>
      <c r="Y629" s="4">
        <f t="shared" si="97"/>
        <v>0</v>
      </c>
      <c r="Z629" s="4">
        <f t="shared" si="98"/>
        <v>-32.263333333333335</v>
      </c>
      <c r="AA629" s="4">
        <f t="shared" si="99"/>
        <v>-32.263333333333335</v>
      </c>
    </row>
    <row r="630" spans="1:27" x14ac:dyDescent="0.25">
      <c r="A630" t="s">
        <v>191</v>
      </c>
      <c r="B630" t="s">
        <v>210</v>
      </c>
      <c r="C630" t="s">
        <v>211</v>
      </c>
      <c r="D630" t="s">
        <v>625</v>
      </c>
      <c r="E630" t="str">
        <f>VLOOKUP(C630,'Natural Accounts'!$A$3:$D$250,2,FALSE)</f>
        <v>Other Operating Revenue</v>
      </c>
      <c r="F630" t="str">
        <f t="shared" si="90"/>
        <v>B4400 Other Operating Revenue</v>
      </c>
      <c r="G630" t="s">
        <v>0</v>
      </c>
      <c r="H630" t="s">
        <v>180</v>
      </c>
      <c r="I630" s="4">
        <v>0</v>
      </c>
      <c r="J630" s="4">
        <v>0</v>
      </c>
      <c r="K630" s="4">
        <v>0</v>
      </c>
      <c r="L630" s="4">
        <v>0</v>
      </c>
      <c r="M630" s="4">
        <f t="shared" si="91"/>
        <v>0</v>
      </c>
      <c r="N630" s="4">
        <v>0</v>
      </c>
      <c r="O630" s="4">
        <v>-1500</v>
      </c>
      <c r="P630" s="4">
        <v>0</v>
      </c>
      <c r="Q630" s="4">
        <v>0</v>
      </c>
      <c r="R630" s="4">
        <f t="shared" si="92"/>
        <v>-1500</v>
      </c>
      <c r="S630" s="4">
        <v>0</v>
      </c>
      <c r="T630" s="4">
        <v>0</v>
      </c>
      <c r="U630" s="4">
        <f t="shared" si="93"/>
        <v>0</v>
      </c>
      <c r="V630" s="4">
        <f t="shared" si="94"/>
        <v>0</v>
      </c>
      <c r="W630" s="4">
        <f t="shared" si="95"/>
        <v>-750</v>
      </c>
      <c r="X630" s="4">
        <f t="shared" si="96"/>
        <v>0</v>
      </c>
      <c r="Y630" s="4">
        <f t="shared" si="97"/>
        <v>0</v>
      </c>
      <c r="Z630" s="4">
        <f t="shared" si="98"/>
        <v>-750</v>
      </c>
      <c r="AA630" s="4">
        <f t="shared" si="99"/>
        <v>750</v>
      </c>
    </row>
    <row r="631" spans="1:27" x14ac:dyDescent="0.25">
      <c r="A631" t="s">
        <v>191</v>
      </c>
      <c r="B631" t="s">
        <v>210</v>
      </c>
      <c r="C631" t="s">
        <v>211</v>
      </c>
      <c r="D631" t="s">
        <v>625</v>
      </c>
      <c r="E631" t="str">
        <f>VLOOKUP(C631,'Natural Accounts'!$A$3:$D$250,2,FALSE)</f>
        <v>Other Operating Revenue</v>
      </c>
      <c r="F631" t="str">
        <f t="shared" si="90"/>
        <v>B4400 Other Operating Revenue</v>
      </c>
      <c r="G631" t="s">
        <v>0</v>
      </c>
      <c r="H631" t="s">
        <v>81</v>
      </c>
      <c r="I631" s="4">
        <v>0</v>
      </c>
      <c r="J631" s="4">
        <v>0</v>
      </c>
      <c r="K631" s="4">
        <v>0</v>
      </c>
      <c r="L631" s="4">
        <v>0</v>
      </c>
      <c r="M631" s="4">
        <f t="shared" si="91"/>
        <v>0</v>
      </c>
      <c r="N631" s="4">
        <v>0</v>
      </c>
      <c r="O631" s="4">
        <v>-263.75</v>
      </c>
      <c r="P631" s="4">
        <v>0</v>
      </c>
      <c r="Q631" s="4">
        <v>0</v>
      </c>
      <c r="R631" s="4">
        <f t="shared" si="92"/>
        <v>-263.75</v>
      </c>
      <c r="S631" s="4">
        <v>0</v>
      </c>
      <c r="T631" s="4">
        <v>0</v>
      </c>
      <c r="U631" s="4">
        <f t="shared" si="93"/>
        <v>0</v>
      </c>
      <c r="V631" s="4">
        <f t="shared" si="94"/>
        <v>0</v>
      </c>
      <c r="W631" s="4">
        <f t="shared" si="95"/>
        <v>-131.875</v>
      </c>
      <c r="X631" s="4">
        <f t="shared" si="96"/>
        <v>0</v>
      </c>
      <c r="Y631" s="4">
        <f t="shared" si="97"/>
        <v>0</v>
      </c>
      <c r="Z631" s="4">
        <f t="shared" si="98"/>
        <v>-131.875</v>
      </c>
      <c r="AA631" s="4">
        <f t="shared" si="99"/>
        <v>131.875</v>
      </c>
    </row>
    <row r="632" spans="1:27" x14ac:dyDescent="0.25">
      <c r="A632" t="s">
        <v>191</v>
      </c>
      <c r="B632" t="s">
        <v>210</v>
      </c>
      <c r="C632" t="s">
        <v>211</v>
      </c>
      <c r="D632" t="s">
        <v>625</v>
      </c>
      <c r="E632" t="str">
        <f>VLOOKUP(C632,'Natural Accounts'!$A$3:$D$250,2,FALSE)</f>
        <v>Other Operating Revenue</v>
      </c>
      <c r="F632" t="str">
        <f t="shared" si="90"/>
        <v>B4400 Other Operating Revenue</v>
      </c>
      <c r="G632" t="s">
        <v>0</v>
      </c>
      <c r="H632" t="s">
        <v>83</v>
      </c>
      <c r="I632" s="4">
        <v>-13848.95</v>
      </c>
      <c r="J632" s="4">
        <v>-100727</v>
      </c>
      <c r="K632" s="4">
        <v>-64719.41</v>
      </c>
      <c r="L632" s="4">
        <v>-30365.09</v>
      </c>
      <c r="M632" s="4">
        <f t="shared" si="91"/>
        <v>-209660.44999999998</v>
      </c>
      <c r="N632" s="4">
        <v>-29666.489999999998</v>
      </c>
      <c r="O632" s="4">
        <v>-124992.37</v>
      </c>
      <c r="P632" s="4">
        <v>-48673.09</v>
      </c>
      <c r="Q632" s="4">
        <v>-16236.89</v>
      </c>
      <c r="R632" s="4">
        <f t="shared" si="92"/>
        <v>-219568.83999999997</v>
      </c>
      <c r="S632" s="4">
        <v>-49011.729999999996</v>
      </c>
      <c r="T632" s="4">
        <v>-28467.8</v>
      </c>
      <c r="U632" s="4">
        <f t="shared" si="93"/>
        <v>-30842.39</v>
      </c>
      <c r="V632" s="4">
        <f t="shared" si="94"/>
        <v>-30842.39</v>
      </c>
      <c r="W632" s="4">
        <f t="shared" si="95"/>
        <v>-112859.685</v>
      </c>
      <c r="X632" s="4">
        <f t="shared" si="96"/>
        <v>-56696.25</v>
      </c>
      <c r="Y632" s="4">
        <f t="shared" si="97"/>
        <v>-23300.989999999998</v>
      </c>
      <c r="Z632" s="4">
        <f t="shared" si="98"/>
        <v>-223699.315</v>
      </c>
      <c r="AA632" s="4">
        <f t="shared" si="99"/>
        <v>-4130.4750000000349</v>
      </c>
    </row>
    <row r="633" spans="1:27" x14ac:dyDescent="0.25">
      <c r="A633" t="s">
        <v>191</v>
      </c>
      <c r="B633" t="s">
        <v>210</v>
      </c>
      <c r="C633" t="s">
        <v>211</v>
      </c>
      <c r="D633" t="s">
        <v>625</v>
      </c>
      <c r="E633" t="str">
        <f>VLOOKUP(C633,'Natural Accounts'!$A$3:$D$250,2,FALSE)</f>
        <v>Other Operating Revenue</v>
      </c>
      <c r="F633" t="str">
        <f t="shared" si="90"/>
        <v>B4400 Other Operating Revenue</v>
      </c>
      <c r="G633" t="s">
        <v>0</v>
      </c>
      <c r="H633" t="s">
        <v>38</v>
      </c>
      <c r="I633" s="4">
        <v>0</v>
      </c>
      <c r="J633" s="4">
        <v>0</v>
      </c>
      <c r="K633" s="4">
        <v>-1203.3899999999999</v>
      </c>
      <c r="L633" s="4">
        <v>-665.31999999999994</v>
      </c>
      <c r="M633" s="4">
        <f t="shared" si="91"/>
        <v>-1868.7099999999998</v>
      </c>
      <c r="N633" s="4">
        <v>-372</v>
      </c>
      <c r="O633" s="4">
        <v>0</v>
      </c>
      <c r="P633" s="4">
        <v>0</v>
      </c>
      <c r="Q633" s="4">
        <v>0</v>
      </c>
      <c r="R633" s="4">
        <f t="shared" si="92"/>
        <v>-372</v>
      </c>
      <c r="S633" s="4">
        <v>0</v>
      </c>
      <c r="T633" s="4">
        <v>0</v>
      </c>
      <c r="U633" s="4">
        <f t="shared" si="93"/>
        <v>-124</v>
      </c>
      <c r="V633" s="4">
        <f t="shared" si="94"/>
        <v>-124</v>
      </c>
      <c r="W633" s="4">
        <f t="shared" si="95"/>
        <v>0</v>
      </c>
      <c r="X633" s="4">
        <f t="shared" si="96"/>
        <v>-601.69499999999994</v>
      </c>
      <c r="Y633" s="4">
        <f t="shared" si="97"/>
        <v>-332.65999999999997</v>
      </c>
      <c r="Z633" s="4">
        <f t="shared" si="98"/>
        <v>-1058.355</v>
      </c>
      <c r="AA633" s="4">
        <f t="shared" si="99"/>
        <v>-686.35500000000002</v>
      </c>
    </row>
    <row r="634" spans="1:27" x14ac:dyDescent="0.25">
      <c r="A634" t="s">
        <v>191</v>
      </c>
      <c r="B634" t="s">
        <v>210</v>
      </c>
      <c r="C634" t="s">
        <v>211</v>
      </c>
      <c r="D634" t="s">
        <v>625</v>
      </c>
      <c r="E634" t="str">
        <f>VLOOKUP(C634,'Natural Accounts'!$A$3:$D$250,2,FALSE)</f>
        <v>Other Operating Revenue</v>
      </c>
      <c r="F634" t="str">
        <f t="shared" si="90"/>
        <v>B4400 Other Operating Revenue</v>
      </c>
      <c r="G634" t="s">
        <v>0</v>
      </c>
      <c r="H634" t="s">
        <v>124</v>
      </c>
      <c r="I634" s="4">
        <v>-53473.479999999996</v>
      </c>
      <c r="J634" s="4">
        <v>-4810.8600000000015</v>
      </c>
      <c r="K634" s="4">
        <v>18678.84</v>
      </c>
      <c r="L634" s="4">
        <v>23761.07</v>
      </c>
      <c r="M634" s="4">
        <f t="shared" si="91"/>
        <v>-15844.43</v>
      </c>
      <c r="N634" s="4">
        <v>-10026.380000000001</v>
      </c>
      <c r="O634" s="4">
        <v>-22027.96</v>
      </c>
      <c r="P634" s="4">
        <v>-43.16</v>
      </c>
      <c r="Q634" s="4">
        <v>48924.02</v>
      </c>
      <c r="R634" s="4">
        <f t="shared" si="92"/>
        <v>16826.519999999997</v>
      </c>
      <c r="S634" s="4">
        <v>-361.25</v>
      </c>
      <c r="T634" s="4">
        <v>-3486.1</v>
      </c>
      <c r="U634" s="4">
        <f t="shared" si="93"/>
        <v>-21287.036666666667</v>
      </c>
      <c r="V634" s="4">
        <f t="shared" si="94"/>
        <v>-21287.036666666667</v>
      </c>
      <c r="W634" s="4">
        <f t="shared" si="95"/>
        <v>-13419.41</v>
      </c>
      <c r="X634" s="4">
        <f t="shared" si="96"/>
        <v>9317.84</v>
      </c>
      <c r="Y634" s="4">
        <f t="shared" si="97"/>
        <v>36342.544999999998</v>
      </c>
      <c r="Z634" s="4">
        <f t="shared" si="98"/>
        <v>10953.938333333328</v>
      </c>
      <c r="AA634" s="4">
        <f t="shared" si="99"/>
        <v>-5872.5816666666688</v>
      </c>
    </row>
    <row r="635" spans="1:27" x14ac:dyDescent="0.25">
      <c r="A635" t="s">
        <v>191</v>
      </c>
      <c r="B635" t="s">
        <v>210</v>
      </c>
      <c r="C635" t="s">
        <v>211</v>
      </c>
      <c r="D635" t="s">
        <v>625</v>
      </c>
      <c r="E635" t="str">
        <f>VLOOKUP(C635,'Natural Accounts'!$A$3:$D$250,2,FALSE)</f>
        <v>Other Operating Revenue</v>
      </c>
      <c r="F635" t="str">
        <f t="shared" si="90"/>
        <v>B4400 Other Operating Revenue</v>
      </c>
      <c r="G635" t="s">
        <v>0</v>
      </c>
      <c r="H635" t="s">
        <v>103</v>
      </c>
      <c r="I635" s="4">
        <v>-20414.77</v>
      </c>
      <c r="J635" s="4">
        <v>0</v>
      </c>
      <c r="K635" s="4">
        <v>0</v>
      </c>
      <c r="L635" s="4">
        <v>0</v>
      </c>
      <c r="M635" s="4">
        <f t="shared" si="91"/>
        <v>-20414.77</v>
      </c>
      <c r="N635" s="4">
        <v>0</v>
      </c>
      <c r="O635" s="4">
        <v>0</v>
      </c>
      <c r="P635" s="4">
        <v>0</v>
      </c>
      <c r="Q635" s="4">
        <v>0</v>
      </c>
      <c r="R635" s="4">
        <f t="shared" si="92"/>
        <v>0</v>
      </c>
      <c r="S635" s="4">
        <v>0</v>
      </c>
      <c r="T635" s="4">
        <v>0</v>
      </c>
      <c r="U635" s="4">
        <f t="shared" si="93"/>
        <v>-6804.9233333333332</v>
      </c>
      <c r="V635" s="4">
        <f t="shared" si="94"/>
        <v>-6804.9233333333332</v>
      </c>
      <c r="W635" s="4">
        <f t="shared" si="95"/>
        <v>0</v>
      </c>
      <c r="X635" s="4">
        <f t="shared" si="96"/>
        <v>0</v>
      </c>
      <c r="Y635" s="4">
        <f t="shared" si="97"/>
        <v>0</v>
      </c>
      <c r="Z635" s="4">
        <f t="shared" si="98"/>
        <v>-6804.9233333333332</v>
      </c>
      <c r="AA635" s="4">
        <f t="shared" si="99"/>
        <v>-6804.9233333333332</v>
      </c>
    </row>
    <row r="636" spans="1:27" x14ac:dyDescent="0.25">
      <c r="A636" t="s">
        <v>191</v>
      </c>
      <c r="B636" t="s">
        <v>210</v>
      </c>
      <c r="C636" t="s">
        <v>211</v>
      </c>
      <c r="D636" t="s">
        <v>625</v>
      </c>
      <c r="E636" t="str">
        <f>VLOOKUP(C636,'Natural Accounts'!$A$3:$D$250,2,FALSE)</f>
        <v>Other Operating Revenue</v>
      </c>
      <c r="F636" t="str">
        <f t="shared" si="90"/>
        <v>B4400 Other Operating Revenue</v>
      </c>
      <c r="G636" t="s">
        <v>0</v>
      </c>
      <c r="H636" t="s">
        <v>109</v>
      </c>
      <c r="I636" s="4">
        <v>-72821.929999999993</v>
      </c>
      <c r="J636" s="4">
        <v>-62733.57</v>
      </c>
      <c r="K636" s="4">
        <v>-69099.64</v>
      </c>
      <c r="L636" s="4">
        <v>-76033.16</v>
      </c>
      <c r="M636" s="4">
        <f t="shared" si="91"/>
        <v>-280688.30000000005</v>
      </c>
      <c r="N636" s="4">
        <v>60.91</v>
      </c>
      <c r="O636" s="4">
        <v>3291.0099999999998</v>
      </c>
      <c r="P636" s="4">
        <v>-3.54</v>
      </c>
      <c r="Q636" s="4">
        <v>0</v>
      </c>
      <c r="R636" s="4">
        <f t="shared" si="92"/>
        <v>3348.3799999999997</v>
      </c>
      <c r="S636" s="4">
        <v>0</v>
      </c>
      <c r="T636" s="4">
        <v>0</v>
      </c>
      <c r="U636" s="4">
        <f t="shared" si="93"/>
        <v>-24253.673333333329</v>
      </c>
      <c r="V636" s="4">
        <f t="shared" si="94"/>
        <v>-24253.673333333329</v>
      </c>
      <c r="W636" s="4">
        <f t="shared" si="95"/>
        <v>-29721.279999999999</v>
      </c>
      <c r="X636" s="4">
        <f t="shared" si="96"/>
        <v>-34551.589999999997</v>
      </c>
      <c r="Y636" s="4">
        <f t="shared" si="97"/>
        <v>-38016.58</v>
      </c>
      <c r="Z636" s="4">
        <f t="shared" si="98"/>
        <v>-126543.12333333332</v>
      </c>
      <c r="AA636" s="4">
        <f t="shared" si="99"/>
        <v>-129891.50333333333</v>
      </c>
    </row>
    <row r="637" spans="1:27" x14ac:dyDescent="0.25">
      <c r="A637" t="s">
        <v>191</v>
      </c>
      <c r="B637" t="s">
        <v>210</v>
      </c>
      <c r="C637" t="s">
        <v>211</v>
      </c>
      <c r="D637" t="s">
        <v>625</v>
      </c>
      <c r="E637" t="str">
        <f>VLOOKUP(C637,'Natural Accounts'!$A$3:$D$250,2,FALSE)</f>
        <v>Other Operating Revenue</v>
      </c>
      <c r="F637" t="str">
        <f t="shared" si="90"/>
        <v>B4400 Other Operating Revenue</v>
      </c>
      <c r="G637" t="s">
        <v>0</v>
      </c>
      <c r="H637" t="s">
        <v>84</v>
      </c>
      <c r="I637" s="4">
        <v>-140400</v>
      </c>
      <c r="J637" s="4">
        <v>-420.96</v>
      </c>
      <c r="K637" s="4">
        <v>129617.09</v>
      </c>
      <c r="L637" s="4">
        <v>1918.05</v>
      </c>
      <c r="M637" s="4">
        <f t="shared" si="91"/>
        <v>-9285.8199999999961</v>
      </c>
      <c r="N637" s="4">
        <v>-380.24</v>
      </c>
      <c r="O637" s="4">
        <v>-8283.4900000000016</v>
      </c>
      <c r="P637" s="4">
        <v>0</v>
      </c>
      <c r="Q637" s="4">
        <v>0</v>
      </c>
      <c r="R637" s="4">
        <f t="shared" si="92"/>
        <v>-8663.7300000000014</v>
      </c>
      <c r="S637" s="4">
        <v>-1000</v>
      </c>
      <c r="T637" s="4">
        <v>0</v>
      </c>
      <c r="U637" s="4">
        <f t="shared" si="93"/>
        <v>-47260.079999999994</v>
      </c>
      <c r="V637" s="4">
        <f t="shared" si="94"/>
        <v>-47260.079999999994</v>
      </c>
      <c r="W637" s="4">
        <f t="shared" si="95"/>
        <v>-4352.2250000000004</v>
      </c>
      <c r="X637" s="4">
        <f t="shared" si="96"/>
        <v>64808.544999999998</v>
      </c>
      <c r="Y637" s="4">
        <f t="shared" si="97"/>
        <v>959.02499999999998</v>
      </c>
      <c r="Z637" s="4">
        <f t="shared" si="98"/>
        <v>14155.265000000005</v>
      </c>
      <c r="AA637" s="4">
        <f t="shared" si="99"/>
        <v>22818.995000000006</v>
      </c>
    </row>
    <row r="638" spans="1:27" x14ac:dyDescent="0.25">
      <c r="A638" t="s">
        <v>191</v>
      </c>
      <c r="B638" t="s">
        <v>210</v>
      </c>
      <c r="C638" t="s">
        <v>211</v>
      </c>
      <c r="D638" t="s">
        <v>625</v>
      </c>
      <c r="E638" t="str">
        <f>VLOOKUP(C638,'Natural Accounts'!$A$3:$D$250,2,FALSE)</f>
        <v>Other Operating Revenue</v>
      </c>
      <c r="F638" t="str">
        <f t="shared" si="90"/>
        <v>B4400 Other Operating Revenue</v>
      </c>
      <c r="G638" t="s">
        <v>0</v>
      </c>
      <c r="H638" t="s">
        <v>123</v>
      </c>
      <c r="I638" s="4">
        <v>-30293.93</v>
      </c>
      <c r="J638" s="4">
        <v>-16362.130000000001</v>
      </c>
      <c r="K638" s="4">
        <v>428.41000000000076</v>
      </c>
      <c r="L638" s="4">
        <v>57372.83</v>
      </c>
      <c r="M638" s="4">
        <f t="shared" si="91"/>
        <v>11145.180000000008</v>
      </c>
      <c r="N638" s="4">
        <v>-11689.869999999999</v>
      </c>
      <c r="O638" s="4">
        <v>27783.32</v>
      </c>
      <c r="P638" s="4">
        <v>-19391.46</v>
      </c>
      <c r="Q638" s="4">
        <v>-34904.78</v>
      </c>
      <c r="R638" s="4">
        <f t="shared" si="92"/>
        <v>-38202.789999999994</v>
      </c>
      <c r="S638" s="4">
        <v>-33329.789999999994</v>
      </c>
      <c r="T638" s="4">
        <v>-10603.9</v>
      </c>
      <c r="U638" s="4">
        <f t="shared" si="93"/>
        <v>-25104.53</v>
      </c>
      <c r="V638" s="4">
        <f t="shared" si="94"/>
        <v>-25104.53</v>
      </c>
      <c r="W638" s="4">
        <f t="shared" si="95"/>
        <v>5710.5949999999993</v>
      </c>
      <c r="X638" s="4">
        <f t="shared" si="96"/>
        <v>-9481.5249999999996</v>
      </c>
      <c r="Y638" s="4">
        <f t="shared" si="97"/>
        <v>11234.025000000001</v>
      </c>
      <c r="Z638" s="4">
        <f t="shared" si="98"/>
        <v>-17641.434999999998</v>
      </c>
      <c r="AA638" s="4">
        <f t="shared" si="99"/>
        <v>20561.354999999996</v>
      </c>
    </row>
    <row r="639" spans="1:27" x14ac:dyDescent="0.25">
      <c r="A639" t="s">
        <v>191</v>
      </c>
      <c r="B639" t="s">
        <v>210</v>
      </c>
      <c r="C639" t="s">
        <v>211</v>
      </c>
      <c r="D639" t="s">
        <v>625</v>
      </c>
      <c r="E639" t="str">
        <f>VLOOKUP(C639,'Natural Accounts'!$A$3:$D$250,2,FALSE)</f>
        <v>Other Operating Revenue</v>
      </c>
      <c r="F639" t="str">
        <f t="shared" si="90"/>
        <v>B4400 Other Operating Revenue</v>
      </c>
      <c r="G639" t="s">
        <v>0</v>
      </c>
      <c r="H639" t="s">
        <v>142</v>
      </c>
      <c r="I639" s="4">
        <v>-1305.5999999999999</v>
      </c>
      <c r="J639" s="4">
        <v>0</v>
      </c>
      <c r="K639" s="4">
        <v>0</v>
      </c>
      <c r="L639" s="4">
        <v>0</v>
      </c>
      <c r="M639" s="4">
        <f t="shared" si="91"/>
        <v>-1305.5999999999999</v>
      </c>
      <c r="N639" s="4">
        <v>0</v>
      </c>
      <c r="O639" s="4">
        <v>-10981.03</v>
      </c>
      <c r="P639" s="4">
        <v>0</v>
      </c>
      <c r="Q639" s="4">
        <v>0</v>
      </c>
      <c r="R639" s="4">
        <f t="shared" si="92"/>
        <v>-10981.03</v>
      </c>
      <c r="S639" s="4">
        <v>-2454.3000000000002</v>
      </c>
      <c r="T639" s="4">
        <v>0</v>
      </c>
      <c r="U639" s="4">
        <f t="shared" si="93"/>
        <v>-1253.3</v>
      </c>
      <c r="V639" s="4">
        <f t="shared" si="94"/>
        <v>-1253.3</v>
      </c>
      <c r="W639" s="4">
        <f t="shared" si="95"/>
        <v>-5490.5150000000003</v>
      </c>
      <c r="X639" s="4">
        <f t="shared" si="96"/>
        <v>0</v>
      </c>
      <c r="Y639" s="4">
        <f t="shared" si="97"/>
        <v>0</v>
      </c>
      <c r="Z639" s="4">
        <f t="shared" si="98"/>
        <v>-6743.8150000000005</v>
      </c>
      <c r="AA639" s="4">
        <f t="shared" si="99"/>
        <v>4237.2150000000001</v>
      </c>
    </row>
    <row r="640" spans="1:27" x14ac:dyDescent="0.25">
      <c r="A640" t="s">
        <v>191</v>
      </c>
      <c r="B640" t="s">
        <v>210</v>
      </c>
      <c r="C640" t="s">
        <v>211</v>
      </c>
      <c r="D640" t="s">
        <v>625</v>
      </c>
      <c r="E640" t="str">
        <f>VLOOKUP(C640,'Natural Accounts'!$A$3:$D$250,2,FALSE)</f>
        <v>Other Operating Revenue</v>
      </c>
      <c r="F640" t="str">
        <f t="shared" si="90"/>
        <v>B4400 Other Operating Revenue</v>
      </c>
      <c r="G640" t="s">
        <v>0</v>
      </c>
      <c r="H640" t="s">
        <v>100</v>
      </c>
      <c r="I640" s="4">
        <v>0.1</v>
      </c>
      <c r="J640" s="4">
        <v>-572.07000000000005</v>
      </c>
      <c r="K640" s="4">
        <v>-1.42</v>
      </c>
      <c r="L640" s="4">
        <v>-9881.17</v>
      </c>
      <c r="M640" s="4">
        <f t="shared" si="91"/>
        <v>-10454.56</v>
      </c>
      <c r="N640" s="4">
        <v>0</v>
      </c>
      <c r="O640" s="4">
        <v>-47.09</v>
      </c>
      <c r="P640" s="4">
        <v>-139</v>
      </c>
      <c r="Q640" s="4">
        <v>-87</v>
      </c>
      <c r="R640" s="4">
        <f t="shared" si="92"/>
        <v>-273.09000000000003</v>
      </c>
      <c r="S640" s="4">
        <v>0</v>
      </c>
      <c r="T640" s="4">
        <v>0</v>
      </c>
      <c r="U640" s="4">
        <f t="shared" si="93"/>
        <v>3.3333333333333333E-2</v>
      </c>
      <c r="V640" s="4">
        <f t="shared" si="94"/>
        <v>3.3333333333333333E-2</v>
      </c>
      <c r="W640" s="4">
        <f t="shared" si="95"/>
        <v>-309.58000000000004</v>
      </c>
      <c r="X640" s="4">
        <f t="shared" si="96"/>
        <v>-70.209999999999994</v>
      </c>
      <c r="Y640" s="4">
        <f t="shared" si="97"/>
        <v>-4984.085</v>
      </c>
      <c r="Z640" s="4">
        <f t="shared" si="98"/>
        <v>-5363.8416666666672</v>
      </c>
      <c r="AA640" s="4">
        <f t="shared" si="99"/>
        <v>-5090.751666666667</v>
      </c>
    </row>
    <row r="641" spans="1:27" x14ac:dyDescent="0.25">
      <c r="A641" t="s">
        <v>191</v>
      </c>
      <c r="B641" t="s">
        <v>210</v>
      </c>
      <c r="C641" t="s">
        <v>211</v>
      </c>
      <c r="D641" t="s">
        <v>625</v>
      </c>
      <c r="E641" t="str">
        <f>VLOOKUP(C641,'Natural Accounts'!$A$3:$D$250,2,FALSE)</f>
        <v>Other Operating Revenue</v>
      </c>
      <c r="F641" t="str">
        <f t="shared" si="90"/>
        <v>B4400 Other Operating Revenue</v>
      </c>
      <c r="G641" t="s">
        <v>0</v>
      </c>
      <c r="H641" t="s">
        <v>127</v>
      </c>
      <c r="I641" s="4">
        <v>-28513.480000000003</v>
      </c>
      <c r="J641" s="4">
        <v>-23894.28</v>
      </c>
      <c r="K641" s="4">
        <v>-22772.84</v>
      </c>
      <c r="L641" s="4">
        <v>-14163.43</v>
      </c>
      <c r="M641" s="4">
        <f t="shared" si="91"/>
        <v>-89344.03</v>
      </c>
      <c r="N641" s="4">
        <v>-12407.439999999999</v>
      </c>
      <c r="O641" s="4">
        <v>-20528.43</v>
      </c>
      <c r="P641" s="4">
        <v>-8782.93</v>
      </c>
      <c r="Q641" s="4">
        <v>-13325.61</v>
      </c>
      <c r="R641" s="4">
        <f t="shared" si="92"/>
        <v>-55044.409999999996</v>
      </c>
      <c r="S641" s="4">
        <v>-13529.08</v>
      </c>
      <c r="T641" s="4">
        <v>-5830.92</v>
      </c>
      <c r="U641" s="4">
        <f t="shared" si="93"/>
        <v>-18150</v>
      </c>
      <c r="V641" s="4">
        <f t="shared" si="94"/>
        <v>-18150</v>
      </c>
      <c r="W641" s="4">
        <f t="shared" si="95"/>
        <v>-22211.355</v>
      </c>
      <c r="X641" s="4">
        <f t="shared" si="96"/>
        <v>-15777.885</v>
      </c>
      <c r="Y641" s="4">
        <f t="shared" si="97"/>
        <v>-13744.52</v>
      </c>
      <c r="Z641" s="4">
        <f t="shared" si="98"/>
        <v>-69883.759999999995</v>
      </c>
      <c r="AA641" s="4">
        <f t="shared" si="99"/>
        <v>-14839.349999999999</v>
      </c>
    </row>
    <row r="642" spans="1:27" x14ac:dyDescent="0.25">
      <c r="A642" t="s">
        <v>191</v>
      </c>
      <c r="B642" t="s">
        <v>210</v>
      </c>
      <c r="C642" t="s">
        <v>211</v>
      </c>
      <c r="D642" t="s">
        <v>625</v>
      </c>
      <c r="E642" t="str">
        <f>VLOOKUP(C642,'Natural Accounts'!$A$3:$D$250,2,FALSE)</f>
        <v>Other Operating Revenue</v>
      </c>
      <c r="F642" t="str">
        <f t="shared" si="90"/>
        <v>B4400 Other Operating Revenue</v>
      </c>
      <c r="G642" t="s">
        <v>0</v>
      </c>
      <c r="H642" t="s">
        <v>101</v>
      </c>
      <c r="I642" s="4">
        <v>-10108.929999999998</v>
      </c>
      <c r="J642" s="4">
        <v>-11873.96</v>
      </c>
      <c r="K642" s="4">
        <v>-11430.86</v>
      </c>
      <c r="L642" s="4">
        <v>-11702.45</v>
      </c>
      <c r="M642" s="4">
        <f t="shared" si="91"/>
        <v>-45116.2</v>
      </c>
      <c r="N642" s="4">
        <v>-7520.89</v>
      </c>
      <c r="O642" s="4">
        <v>-8415.4500000000007</v>
      </c>
      <c r="P642" s="4">
        <v>-6596.7100000000009</v>
      </c>
      <c r="Q642" s="4">
        <v>-15370.64</v>
      </c>
      <c r="R642" s="4">
        <f t="shared" si="92"/>
        <v>-37903.69</v>
      </c>
      <c r="S642" s="4">
        <v>-26166.77</v>
      </c>
      <c r="T642" s="4">
        <v>-4973.2700000000004</v>
      </c>
      <c r="U642" s="4">
        <f t="shared" si="93"/>
        <v>-14598.863333333333</v>
      </c>
      <c r="V642" s="4">
        <f t="shared" si="94"/>
        <v>-14598.863333333333</v>
      </c>
      <c r="W642" s="4">
        <f t="shared" si="95"/>
        <v>-10144.705</v>
      </c>
      <c r="X642" s="4">
        <f t="shared" si="96"/>
        <v>-9013.7849999999999</v>
      </c>
      <c r="Y642" s="4">
        <f t="shared" si="97"/>
        <v>-13536.545</v>
      </c>
      <c r="Z642" s="4">
        <f t="shared" si="98"/>
        <v>-47293.898333333331</v>
      </c>
      <c r="AA642" s="4">
        <f t="shared" si="99"/>
        <v>-9390.2083333333285</v>
      </c>
    </row>
    <row r="643" spans="1:27" x14ac:dyDescent="0.25">
      <c r="A643" t="s">
        <v>191</v>
      </c>
      <c r="B643" t="s">
        <v>210</v>
      </c>
      <c r="C643" t="s">
        <v>211</v>
      </c>
      <c r="D643" t="s">
        <v>625</v>
      </c>
      <c r="E643" t="str">
        <f>VLOOKUP(C643,'Natural Accounts'!$A$3:$D$250,2,FALSE)</f>
        <v>Other Operating Revenue</v>
      </c>
      <c r="F643" t="str">
        <f t="shared" ref="F643:F706" si="100">CONCATENATE(C643,D643,E643)</f>
        <v>B4400 Other Operating Revenue</v>
      </c>
      <c r="G643" t="s">
        <v>0</v>
      </c>
      <c r="H643" t="s">
        <v>181</v>
      </c>
      <c r="I643" s="4">
        <v>-12649.82</v>
      </c>
      <c r="J643" s="4">
        <v>-12986.17</v>
      </c>
      <c r="K643" s="4">
        <v>-18043.019999999997</v>
      </c>
      <c r="L643" s="4">
        <v>-7304.64</v>
      </c>
      <c r="M643" s="4">
        <f t="shared" ref="M643:M706" si="101">SUM(I643:L643)</f>
        <v>-50983.649999999994</v>
      </c>
      <c r="N643" s="4">
        <v>-10451.43</v>
      </c>
      <c r="O643" s="4">
        <v>-38964.160000000003</v>
      </c>
      <c r="P643" s="4">
        <v>-6740.68</v>
      </c>
      <c r="Q643" s="4">
        <v>-12267.939999999999</v>
      </c>
      <c r="R643" s="4">
        <f t="shared" ref="R643:R706" si="102">SUM(N643:Q643)</f>
        <v>-68424.210000000006</v>
      </c>
      <c r="S643" s="4">
        <v>-204.92000000000002</v>
      </c>
      <c r="T643" s="4">
        <v>0</v>
      </c>
      <c r="U643" s="4">
        <f t="shared" ref="U643:U706" si="103">AVERAGE(I643,N643,S643)</f>
        <v>-7768.7233333333324</v>
      </c>
      <c r="V643" s="4">
        <f t="shared" ref="V643:V706" si="104">AVERAGE(I643,N643,S643)</f>
        <v>-7768.7233333333324</v>
      </c>
      <c r="W643" s="4">
        <f t="shared" ref="W643:W706" si="105">AVERAGE(J643,O643)</f>
        <v>-25975.165000000001</v>
      </c>
      <c r="X643" s="4">
        <f t="shared" ref="X643:X706" si="106">AVERAGE(K643,P643)</f>
        <v>-12391.849999999999</v>
      </c>
      <c r="Y643" s="4">
        <f t="shared" ref="Y643:Y706" si="107">AVERAGE(Q643,L643)</f>
        <v>-9786.2899999999991</v>
      </c>
      <c r="Z643" s="4">
        <f t="shared" ref="Z643:Z706" si="108">IF(M643&gt;-1,IF(R643&gt;-1,R643,SUM(V643:Y643)),SUM(V643:Y643))</f>
        <v>-55922.028333333335</v>
      </c>
      <c r="AA643" s="4">
        <f t="shared" ref="AA643:AA706" si="109">Z643-R643</f>
        <v>12502.181666666671</v>
      </c>
    </row>
    <row r="644" spans="1:27" x14ac:dyDescent="0.25">
      <c r="A644" t="s">
        <v>191</v>
      </c>
      <c r="B644" t="s">
        <v>210</v>
      </c>
      <c r="C644" t="s">
        <v>211</v>
      </c>
      <c r="D644" t="s">
        <v>625</v>
      </c>
      <c r="E644" t="str">
        <f>VLOOKUP(C644,'Natural Accounts'!$A$3:$D$250,2,FALSE)</f>
        <v>Other Operating Revenue</v>
      </c>
      <c r="F644" t="str">
        <f t="shared" si="100"/>
        <v>B4400 Other Operating Revenue</v>
      </c>
      <c r="G644" t="s">
        <v>0</v>
      </c>
      <c r="H644" t="s">
        <v>189</v>
      </c>
      <c r="I644" s="4">
        <v>0</v>
      </c>
      <c r="J644" s="4">
        <v>-1393540.64</v>
      </c>
      <c r="K644" s="4">
        <v>-854591.8899999999</v>
      </c>
      <c r="L644" s="4">
        <v>-1992718.41</v>
      </c>
      <c r="M644" s="4">
        <f t="shared" si="101"/>
        <v>-4240850.9399999995</v>
      </c>
      <c r="N644" s="4">
        <v>0</v>
      </c>
      <c r="O644" s="4">
        <v>0</v>
      </c>
      <c r="P644" s="4">
        <v>0</v>
      </c>
      <c r="Q644" s="4">
        <v>0</v>
      </c>
      <c r="R644" s="4">
        <f t="shared" si="102"/>
        <v>0</v>
      </c>
      <c r="S644" s="4">
        <v>0</v>
      </c>
      <c r="T644" s="4">
        <v>0</v>
      </c>
      <c r="U644" s="4">
        <f t="shared" si="103"/>
        <v>0</v>
      </c>
      <c r="V644" s="4">
        <f t="shared" si="104"/>
        <v>0</v>
      </c>
      <c r="W644" s="4">
        <f t="shared" si="105"/>
        <v>-696770.32</v>
      </c>
      <c r="X644" s="4">
        <f t="shared" si="106"/>
        <v>-427295.94499999995</v>
      </c>
      <c r="Y644" s="4">
        <f t="shared" si="107"/>
        <v>-996359.20499999996</v>
      </c>
      <c r="Z644" s="4">
        <f t="shared" si="108"/>
        <v>-2120425.4699999997</v>
      </c>
      <c r="AA644" s="4">
        <f t="shared" si="109"/>
        <v>-2120425.4699999997</v>
      </c>
    </row>
    <row r="645" spans="1:27" x14ac:dyDescent="0.25">
      <c r="A645" t="s">
        <v>191</v>
      </c>
      <c r="B645" t="s">
        <v>210</v>
      </c>
      <c r="C645" t="s">
        <v>211</v>
      </c>
      <c r="D645" t="s">
        <v>625</v>
      </c>
      <c r="E645" t="str">
        <f>VLOOKUP(C645,'Natural Accounts'!$A$3:$D$250,2,FALSE)</f>
        <v>Other Operating Revenue</v>
      </c>
      <c r="F645" t="str">
        <f t="shared" si="100"/>
        <v>B4400 Other Operating Revenue</v>
      </c>
      <c r="G645" t="s">
        <v>0</v>
      </c>
      <c r="H645" t="s">
        <v>1465</v>
      </c>
      <c r="I645" s="4">
        <v>-1300</v>
      </c>
      <c r="J645" s="4">
        <v>-1300</v>
      </c>
      <c r="K645" s="4">
        <v>-1380</v>
      </c>
      <c r="L645" s="4">
        <v>0</v>
      </c>
      <c r="M645" s="4">
        <f t="shared" si="101"/>
        <v>-3980</v>
      </c>
      <c r="N645" s="4">
        <v>0</v>
      </c>
      <c r="O645" s="4">
        <v>0</v>
      </c>
      <c r="P645" s="4">
        <v>0</v>
      </c>
      <c r="Q645" s="4">
        <v>0</v>
      </c>
      <c r="R645" s="4">
        <f t="shared" si="102"/>
        <v>0</v>
      </c>
      <c r="S645" s="4">
        <v>0</v>
      </c>
      <c r="T645" s="4">
        <v>0</v>
      </c>
      <c r="U645" s="4">
        <f t="shared" si="103"/>
        <v>-433.33333333333331</v>
      </c>
      <c r="V645" s="4">
        <f t="shared" si="104"/>
        <v>-433.33333333333331</v>
      </c>
      <c r="W645" s="4">
        <f t="shared" si="105"/>
        <v>-650</v>
      </c>
      <c r="X645" s="4">
        <f t="shared" si="106"/>
        <v>-690</v>
      </c>
      <c r="Y645" s="4">
        <f t="shared" si="107"/>
        <v>0</v>
      </c>
      <c r="Z645" s="4">
        <f t="shared" si="108"/>
        <v>-1773.3333333333333</v>
      </c>
      <c r="AA645" s="4">
        <f t="shared" si="109"/>
        <v>-1773.3333333333333</v>
      </c>
    </row>
    <row r="646" spans="1:27" x14ac:dyDescent="0.25">
      <c r="A646" t="s">
        <v>191</v>
      </c>
      <c r="B646" t="s">
        <v>210</v>
      </c>
      <c r="C646" t="s">
        <v>211</v>
      </c>
      <c r="D646" t="s">
        <v>625</v>
      </c>
      <c r="E646" t="str">
        <f>VLOOKUP(C646,'Natural Accounts'!$A$3:$D$250,2,FALSE)</f>
        <v>Other Operating Revenue</v>
      </c>
      <c r="F646" t="str">
        <f t="shared" si="100"/>
        <v>B4400 Other Operating Revenue</v>
      </c>
      <c r="G646" t="s">
        <v>0</v>
      </c>
      <c r="H646" t="s">
        <v>1466</v>
      </c>
      <c r="I646" s="4">
        <v>-16328.240000000002</v>
      </c>
      <c r="J646" s="4">
        <v>-11.7</v>
      </c>
      <c r="K646" s="4">
        <v>16328.22</v>
      </c>
      <c r="L646" s="4">
        <v>0</v>
      </c>
      <c r="M646" s="4">
        <f t="shared" si="101"/>
        <v>-11.720000000002983</v>
      </c>
      <c r="N646" s="4">
        <v>0</v>
      </c>
      <c r="O646" s="4">
        <v>0</v>
      </c>
      <c r="P646" s="4">
        <v>0</v>
      </c>
      <c r="Q646" s="4">
        <v>0</v>
      </c>
      <c r="R646" s="4">
        <f t="shared" si="102"/>
        <v>0</v>
      </c>
      <c r="S646" s="4">
        <v>0</v>
      </c>
      <c r="T646" s="4">
        <v>0</v>
      </c>
      <c r="U646" s="4">
        <f t="shared" si="103"/>
        <v>-5442.7466666666669</v>
      </c>
      <c r="V646" s="4">
        <f t="shared" si="104"/>
        <v>-5442.7466666666669</v>
      </c>
      <c r="W646" s="4">
        <f t="shared" si="105"/>
        <v>-5.85</v>
      </c>
      <c r="X646" s="4">
        <f t="shared" si="106"/>
        <v>8164.11</v>
      </c>
      <c r="Y646" s="4">
        <f t="shared" si="107"/>
        <v>0</v>
      </c>
      <c r="Z646" s="4">
        <f t="shared" si="108"/>
        <v>2715.5133333333324</v>
      </c>
      <c r="AA646" s="4">
        <f t="shared" si="109"/>
        <v>2715.5133333333324</v>
      </c>
    </row>
    <row r="647" spans="1:27" x14ac:dyDescent="0.25">
      <c r="A647" t="s">
        <v>191</v>
      </c>
      <c r="B647" t="s">
        <v>210</v>
      </c>
      <c r="C647" t="s">
        <v>211</v>
      </c>
      <c r="D647" t="s">
        <v>625</v>
      </c>
      <c r="E647" t="str">
        <f>VLOOKUP(C647,'Natural Accounts'!$A$3:$D$250,2,FALSE)</f>
        <v>Other Operating Revenue</v>
      </c>
      <c r="F647" t="str">
        <f t="shared" si="100"/>
        <v>B4400 Other Operating Revenue</v>
      </c>
      <c r="G647" t="s">
        <v>0</v>
      </c>
      <c r="H647" t="s">
        <v>117</v>
      </c>
      <c r="I647" s="4">
        <v>-20458</v>
      </c>
      <c r="J647" s="4">
        <v>-4600</v>
      </c>
      <c r="K647" s="4">
        <v>-3557</v>
      </c>
      <c r="L647" s="4">
        <v>-9730</v>
      </c>
      <c r="M647" s="4">
        <f t="shared" si="101"/>
        <v>-38345</v>
      </c>
      <c r="N647" s="4">
        <v>-16600</v>
      </c>
      <c r="O647" s="4">
        <v>-23102.6</v>
      </c>
      <c r="P647" s="4">
        <v>-3920</v>
      </c>
      <c r="Q647" s="4">
        <v>-120</v>
      </c>
      <c r="R647" s="4">
        <f t="shared" si="102"/>
        <v>-43742.6</v>
      </c>
      <c r="S647" s="4">
        <v>-14778</v>
      </c>
      <c r="T647" s="4">
        <v>-840</v>
      </c>
      <c r="U647" s="4">
        <f t="shared" si="103"/>
        <v>-17278.666666666668</v>
      </c>
      <c r="V647" s="4">
        <f t="shared" si="104"/>
        <v>-17278.666666666668</v>
      </c>
      <c r="W647" s="4">
        <f t="shared" si="105"/>
        <v>-13851.3</v>
      </c>
      <c r="X647" s="4">
        <f t="shared" si="106"/>
        <v>-3738.5</v>
      </c>
      <c r="Y647" s="4">
        <f t="shared" si="107"/>
        <v>-4925</v>
      </c>
      <c r="Z647" s="4">
        <f t="shared" si="108"/>
        <v>-39793.466666666667</v>
      </c>
      <c r="AA647" s="4">
        <f t="shared" si="109"/>
        <v>3949.1333333333314</v>
      </c>
    </row>
    <row r="648" spans="1:27" x14ac:dyDescent="0.25">
      <c r="A648" t="s">
        <v>191</v>
      </c>
      <c r="B648" t="s">
        <v>210</v>
      </c>
      <c r="C648" t="s">
        <v>211</v>
      </c>
      <c r="D648" t="s">
        <v>625</v>
      </c>
      <c r="E648" t="str">
        <f>VLOOKUP(C648,'Natural Accounts'!$A$3:$D$250,2,FALSE)</f>
        <v>Other Operating Revenue</v>
      </c>
      <c r="F648" t="str">
        <f t="shared" si="100"/>
        <v>B4400 Other Operating Revenue</v>
      </c>
      <c r="G648" t="s">
        <v>0</v>
      </c>
      <c r="H648" t="s">
        <v>128</v>
      </c>
      <c r="I648" s="4">
        <v>-30845.17</v>
      </c>
      <c r="J648" s="4">
        <v>-268291.78000000003</v>
      </c>
      <c r="K648" s="4">
        <v>-34569</v>
      </c>
      <c r="L648" s="4">
        <v>-13835.94</v>
      </c>
      <c r="M648" s="4">
        <f t="shared" si="101"/>
        <v>-347541.89</v>
      </c>
      <c r="N648" s="4">
        <v>-253204.71</v>
      </c>
      <c r="O648" s="4">
        <v>-40058.519999999997</v>
      </c>
      <c r="P648" s="4">
        <v>-16566.89</v>
      </c>
      <c r="Q648" s="4">
        <v>-42307.61</v>
      </c>
      <c r="R648" s="4">
        <f t="shared" si="102"/>
        <v>-352137.73</v>
      </c>
      <c r="S648" s="4">
        <v>-11607.529999999999</v>
      </c>
      <c r="T648" s="4">
        <v>0</v>
      </c>
      <c r="U648" s="4">
        <f t="shared" si="103"/>
        <v>-98552.470000000016</v>
      </c>
      <c r="V648" s="4">
        <f t="shared" si="104"/>
        <v>-98552.470000000016</v>
      </c>
      <c r="W648" s="4">
        <f t="shared" si="105"/>
        <v>-154175.15000000002</v>
      </c>
      <c r="X648" s="4">
        <f t="shared" si="106"/>
        <v>-25567.945</v>
      </c>
      <c r="Y648" s="4">
        <f t="shared" si="107"/>
        <v>-28071.775000000001</v>
      </c>
      <c r="Z648" s="4">
        <f t="shared" si="108"/>
        <v>-306367.34000000008</v>
      </c>
      <c r="AA648" s="4">
        <f t="shared" si="109"/>
        <v>45770.389999999898</v>
      </c>
    </row>
    <row r="649" spans="1:27" x14ac:dyDescent="0.25">
      <c r="A649" t="s">
        <v>191</v>
      </c>
      <c r="B649" t="s">
        <v>210</v>
      </c>
      <c r="C649" t="s">
        <v>211</v>
      </c>
      <c r="D649" t="s">
        <v>625</v>
      </c>
      <c r="E649" t="str">
        <f>VLOOKUP(C649,'Natural Accounts'!$A$3:$D$250,2,FALSE)</f>
        <v>Other Operating Revenue</v>
      </c>
      <c r="F649" t="str">
        <f t="shared" si="100"/>
        <v>B4400 Other Operating Revenue</v>
      </c>
      <c r="G649" t="s">
        <v>0</v>
      </c>
      <c r="H649" t="s">
        <v>182</v>
      </c>
      <c r="I649" s="4">
        <v>-12255.82</v>
      </c>
      <c r="J649" s="4">
        <v>-945</v>
      </c>
      <c r="K649" s="4">
        <v>-3890.4</v>
      </c>
      <c r="L649" s="4">
        <v>7395.2199999999993</v>
      </c>
      <c r="M649" s="4">
        <f t="shared" si="101"/>
        <v>-9696.0000000000018</v>
      </c>
      <c r="N649" s="4">
        <v>-90</v>
      </c>
      <c r="O649" s="4">
        <v>0</v>
      </c>
      <c r="P649" s="4">
        <v>0</v>
      </c>
      <c r="Q649" s="4">
        <v>0</v>
      </c>
      <c r="R649" s="4">
        <f t="shared" si="102"/>
        <v>-90</v>
      </c>
      <c r="S649" s="4">
        <v>0</v>
      </c>
      <c r="T649" s="4">
        <v>0</v>
      </c>
      <c r="U649" s="4">
        <f t="shared" si="103"/>
        <v>-4115.2733333333335</v>
      </c>
      <c r="V649" s="4">
        <f t="shared" si="104"/>
        <v>-4115.2733333333335</v>
      </c>
      <c r="W649" s="4">
        <f t="shared" si="105"/>
        <v>-472.5</v>
      </c>
      <c r="X649" s="4">
        <f t="shared" si="106"/>
        <v>-1945.2</v>
      </c>
      <c r="Y649" s="4">
        <f t="shared" si="107"/>
        <v>3697.6099999999997</v>
      </c>
      <c r="Z649" s="4">
        <f t="shared" si="108"/>
        <v>-2835.3633333333337</v>
      </c>
      <c r="AA649" s="4">
        <f t="shared" si="109"/>
        <v>-2745.3633333333337</v>
      </c>
    </row>
    <row r="650" spans="1:27" x14ac:dyDescent="0.25">
      <c r="A650" t="s">
        <v>191</v>
      </c>
      <c r="B650" t="s">
        <v>210</v>
      </c>
      <c r="C650" t="s">
        <v>211</v>
      </c>
      <c r="D650" t="s">
        <v>625</v>
      </c>
      <c r="E650" t="str">
        <f>VLOOKUP(C650,'Natural Accounts'!$A$3:$D$250,2,FALSE)</f>
        <v>Other Operating Revenue</v>
      </c>
      <c r="F650" t="str">
        <f t="shared" si="100"/>
        <v>B4400 Other Operating Revenue</v>
      </c>
      <c r="G650" t="s">
        <v>0</v>
      </c>
      <c r="H650" t="s">
        <v>118</v>
      </c>
      <c r="I650" s="4">
        <v>-2321.4699999999998</v>
      </c>
      <c r="J650" s="4">
        <v>-15</v>
      </c>
      <c r="K650" s="4">
        <v>0</v>
      </c>
      <c r="L650" s="4">
        <v>0</v>
      </c>
      <c r="M650" s="4">
        <f t="shared" si="101"/>
        <v>-2336.4699999999998</v>
      </c>
      <c r="N650" s="4">
        <v>0</v>
      </c>
      <c r="O650" s="4">
        <v>0</v>
      </c>
      <c r="P650" s="4">
        <v>0</v>
      </c>
      <c r="Q650" s="4">
        <v>0</v>
      </c>
      <c r="R650" s="4">
        <f t="shared" si="102"/>
        <v>0</v>
      </c>
      <c r="S650" s="4">
        <v>0</v>
      </c>
      <c r="T650" s="4">
        <v>0</v>
      </c>
      <c r="U650" s="4">
        <f t="shared" si="103"/>
        <v>-773.82333333333327</v>
      </c>
      <c r="V650" s="4">
        <f t="shared" si="104"/>
        <v>-773.82333333333327</v>
      </c>
      <c r="W650" s="4">
        <f t="shared" si="105"/>
        <v>-7.5</v>
      </c>
      <c r="X650" s="4">
        <f t="shared" si="106"/>
        <v>0</v>
      </c>
      <c r="Y650" s="4">
        <f t="shared" si="107"/>
        <v>0</v>
      </c>
      <c r="Z650" s="4">
        <f t="shared" si="108"/>
        <v>-781.32333333333327</v>
      </c>
      <c r="AA650" s="4">
        <f t="shared" si="109"/>
        <v>-781.32333333333327</v>
      </c>
    </row>
    <row r="651" spans="1:27" x14ac:dyDescent="0.25">
      <c r="A651" t="s">
        <v>191</v>
      </c>
      <c r="B651" t="s">
        <v>210</v>
      </c>
      <c r="C651" t="s">
        <v>211</v>
      </c>
      <c r="D651" t="s">
        <v>625</v>
      </c>
      <c r="E651" t="str">
        <f>VLOOKUP(C651,'Natural Accounts'!$A$3:$D$250,2,FALSE)</f>
        <v>Other Operating Revenue</v>
      </c>
      <c r="F651" t="str">
        <f t="shared" si="100"/>
        <v>B4400 Other Operating Revenue</v>
      </c>
      <c r="G651" t="s">
        <v>0</v>
      </c>
      <c r="H651" t="s">
        <v>183</v>
      </c>
      <c r="I651" s="4">
        <v>0</v>
      </c>
      <c r="J651" s="4">
        <v>0</v>
      </c>
      <c r="K651" s="4">
        <v>0</v>
      </c>
      <c r="L651" s="4">
        <v>0</v>
      </c>
      <c r="M651" s="4">
        <f t="shared" si="101"/>
        <v>0</v>
      </c>
      <c r="N651" s="4">
        <v>-39026.400000000001</v>
      </c>
      <c r="O651" s="4">
        <v>-24285</v>
      </c>
      <c r="P651" s="4">
        <v>-34348.5</v>
      </c>
      <c r="Q651" s="4">
        <v>-40435.949999999997</v>
      </c>
      <c r="R651" s="4">
        <f t="shared" si="102"/>
        <v>-138095.84999999998</v>
      </c>
      <c r="S651" s="4">
        <v>-667.8</v>
      </c>
      <c r="T651" s="4">
        <v>0</v>
      </c>
      <c r="U651" s="4">
        <f t="shared" si="103"/>
        <v>-13231.400000000001</v>
      </c>
      <c r="V651" s="4">
        <f t="shared" si="104"/>
        <v>-13231.400000000001</v>
      </c>
      <c r="W651" s="4">
        <f t="shared" si="105"/>
        <v>-12142.5</v>
      </c>
      <c r="X651" s="4">
        <f t="shared" si="106"/>
        <v>-17174.25</v>
      </c>
      <c r="Y651" s="4">
        <f t="shared" si="107"/>
        <v>-20217.974999999999</v>
      </c>
      <c r="Z651" s="4">
        <f t="shared" si="108"/>
        <v>-62766.125</v>
      </c>
      <c r="AA651" s="4">
        <f t="shared" si="109"/>
        <v>75329.724999999977</v>
      </c>
    </row>
    <row r="652" spans="1:27" x14ac:dyDescent="0.25">
      <c r="A652" t="s">
        <v>191</v>
      </c>
      <c r="B652" t="s">
        <v>210</v>
      </c>
      <c r="C652" t="s">
        <v>211</v>
      </c>
      <c r="D652" t="s">
        <v>625</v>
      </c>
      <c r="E652" t="str">
        <f>VLOOKUP(C652,'Natural Accounts'!$A$3:$D$250,2,FALSE)</f>
        <v>Other Operating Revenue</v>
      </c>
      <c r="F652" t="str">
        <f t="shared" si="100"/>
        <v>B4400 Other Operating Revenue</v>
      </c>
      <c r="G652" t="s">
        <v>0</v>
      </c>
      <c r="H652" t="s">
        <v>184</v>
      </c>
      <c r="I652" s="4">
        <v>0</v>
      </c>
      <c r="J652" s="4">
        <v>-1734.8600000000001</v>
      </c>
      <c r="K652" s="4">
        <v>0</v>
      </c>
      <c r="L652" s="4">
        <v>0</v>
      </c>
      <c r="M652" s="4">
        <f t="shared" si="101"/>
        <v>-1734.8600000000001</v>
      </c>
      <c r="N652" s="4">
        <v>-340</v>
      </c>
      <c r="O652" s="4">
        <v>-340</v>
      </c>
      <c r="P652" s="4">
        <v>0</v>
      </c>
      <c r="Q652" s="4">
        <v>-2273</v>
      </c>
      <c r="R652" s="4">
        <f t="shared" si="102"/>
        <v>-2953</v>
      </c>
      <c r="S652" s="4">
        <v>-1864</v>
      </c>
      <c r="T652" s="4">
        <v>-555</v>
      </c>
      <c r="U652" s="4">
        <f t="shared" si="103"/>
        <v>-734.66666666666663</v>
      </c>
      <c r="V652" s="4">
        <f t="shared" si="104"/>
        <v>-734.66666666666663</v>
      </c>
      <c r="W652" s="4">
        <f t="shared" si="105"/>
        <v>-1037.43</v>
      </c>
      <c r="X652" s="4">
        <f t="shared" si="106"/>
        <v>0</v>
      </c>
      <c r="Y652" s="4">
        <f t="shared" si="107"/>
        <v>-1136.5</v>
      </c>
      <c r="Z652" s="4">
        <f t="shared" si="108"/>
        <v>-2908.5966666666668</v>
      </c>
      <c r="AA652" s="4">
        <f t="shared" si="109"/>
        <v>44.403333333333194</v>
      </c>
    </row>
    <row r="653" spans="1:27" x14ac:dyDescent="0.25">
      <c r="A653" t="s">
        <v>191</v>
      </c>
      <c r="B653" t="s">
        <v>210</v>
      </c>
      <c r="C653" t="s">
        <v>211</v>
      </c>
      <c r="D653" t="s">
        <v>625</v>
      </c>
      <c r="E653" t="str">
        <f>VLOOKUP(C653,'Natural Accounts'!$A$3:$D$250,2,FALSE)</f>
        <v>Other Operating Revenue</v>
      </c>
      <c r="F653" t="str">
        <f t="shared" si="100"/>
        <v>B4400 Other Operating Revenue</v>
      </c>
      <c r="G653" t="s">
        <v>0</v>
      </c>
      <c r="H653" t="s">
        <v>185</v>
      </c>
      <c r="I653" s="4">
        <v>-22895.14</v>
      </c>
      <c r="J653" s="4">
        <v>-8502.36</v>
      </c>
      <c r="K653" s="4">
        <v>-130059.84000000001</v>
      </c>
      <c r="L653" s="4">
        <v>-4234.99</v>
      </c>
      <c r="M653" s="4">
        <f t="shared" si="101"/>
        <v>-165692.33000000002</v>
      </c>
      <c r="N653" s="4">
        <v>-15012.92</v>
      </c>
      <c r="O653" s="4">
        <v>-5889</v>
      </c>
      <c r="P653" s="4">
        <v>-289284.84999999998</v>
      </c>
      <c r="Q653" s="4">
        <v>-291554.06</v>
      </c>
      <c r="R653" s="4">
        <f t="shared" si="102"/>
        <v>-601740.82999999996</v>
      </c>
      <c r="S653" s="4">
        <v>-124982.92000000001</v>
      </c>
      <c r="T653" s="4">
        <v>0</v>
      </c>
      <c r="U653" s="4">
        <f t="shared" si="103"/>
        <v>-54296.993333333339</v>
      </c>
      <c r="V653" s="4">
        <f t="shared" si="104"/>
        <v>-54296.993333333339</v>
      </c>
      <c r="W653" s="4">
        <f t="shared" si="105"/>
        <v>-7195.68</v>
      </c>
      <c r="X653" s="4">
        <f t="shared" si="106"/>
        <v>-209672.345</v>
      </c>
      <c r="Y653" s="4">
        <f t="shared" si="107"/>
        <v>-147894.52499999999</v>
      </c>
      <c r="Z653" s="4">
        <f t="shared" si="108"/>
        <v>-419059.54333333333</v>
      </c>
      <c r="AA653" s="4">
        <f t="shared" si="109"/>
        <v>182681.28666666662</v>
      </c>
    </row>
    <row r="654" spans="1:27" x14ac:dyDescent="0.25">
      <c r="A654" t="s">
        <v>191</v>
      </c>
      <c r="B654" t="s">
        <v>210</v>
      </c>
      <c r="C654" t="s">
        <v>211</v>
      </c>
      <c r="D654" t="s">
        <v>625</v>
      </c>
      <c r="E654" t="str">
        <f>VLOOKUP(C654,'Natural Accounts'!$A$3:$D$250,2,FALSE)</f>
        <v>Other Operating Revenue</v>
      </c>
      <c r="F654" t="str">
        <f t="shared" si="100"/>
        <v>B4400 Other Operating Revenue</v>
      </c>
      <c r="G654" t="s">
        <v>0</v>
      </c>
      <c r="H654" t="s">
        <v>92</v>
      </c>
      <c r="I654" s="4">
        <v>-384</v>
      </c>
      <c r="J654" s="4">
        <v>0</v>
      </c>
      <c r="K654" s="4">
        <v>0</v>
      </c>
      <c r="L654" s="4">
        <v>-2500</v>
      </c>
      <c r="M654" s="4">
        <f t="shared" si="101"/>
        <v>-2884</v>
      </c>
      <c r="N654" s="4">
        <v>0</v>
      </c>
      <c r="O654" s="4">
        <v>-160</v>
      </c>
      <c r="P654" s="4">
        <v>-34854.160000000003</v>
      </c>
      <c r="Q654" s="4">
        <v>-6715.24</v>
      </c>
      <c r="R654" s="4">
        <f t="shared" si="102"/>
        <v>-41729.4</v>
      </c>
      <c r="S654" s="4">
        <v>-21098.77</v>
      </c>
      <c r="T654" s="4">
        <v>0</v>
      </c>
      <c r="U654" s="4">
        <f t="shared" si="103"/>
        <v>-7160.9233333333332</v>
      </c>
      <c r="V654" s="4">
        <f t="shared" si="104"/>
        <v>-7160.9233333333332</v>
      </c>
      <c r="W654" s="4">
        <f t="shared" si="105"/>
        <v>-80</v>
      </c>
      <c r="X654" s="4">
        <f t="shared" si="106"/>
        <v>-17427.080000000002</v>
      </c>
      <c r="Y654" s="4">
        <f t="shared" si="107"/>
        <v>-4607.62</v>
      </c>
      <c r="Z654" s="4">
        <f t="shared" si="108"/>
        <v>-29275.623333333333</v>
      </c>
      <c r="AA654" s="4">
        <f t="shared" si="109"/>
        <v>12453.776666666668</v>
      </c>
    </row>
    <row r="655" spans="1:27" x14ac:dyDescent="0.25">
      <c r="A655" t="s">
        <v>191</v>
      </c>
      <c r="B655" t="s">
        <v>210</v>
      </c>
      <c r="C655" t="s">
        <v>211</v>
      </c>
      <c r="D655" t="s">
        <v>625</v>
      </c>
      <c r="E655" t="str">
        <f>VLOOKUP(C655,'Natural Accounts'!$A$3:$D$250,2,FALSE)</f>
        <v>Other Operating Revenue</v>
      </c>
      <c r="F655" t="str">
        <f t="shared" si="100"/>
        <v>B4400 Other Operating Revenue</v>
      </c>
      <c r="G655" t="s">
        <v>0</v>
      </c>
      <c r="H655" t="s">
        <v>40</v>
      </c>
      <c r="I655" s="4">
        <v>0</v>
      </c>
      <c r="J655" s="4">
        <v>0</v>
      </c>
      <c r="K655" s="4">
        <v>-723016.32</v>
      </c>
      <c r="L655" s="4">
        <v>-1898371.05</v>
      </c>
      <c r="M655" s="4">
        <f t="shared" si="101"/>
        <v>-2621387.37</v>
      </c>
      <c r="N655" s="4">
        <v>0</v>
      </c>
      <c r="O655" s="4">
        <v>0</v>
      </c>
      <c r="P655" s="4">
        <v>0</v>
      </c>
      <c r="Q655" s="4">
        <v>-41012.75</v>
      </c>
      <c r="R655" s="4">
        <f t="shared" si="102"/>
        <v>-41012.75</v>
      </c>
      <c r="S655" s="4">
        <v>0</v>
      </c>
      <c r="T655" s="4">
        <v>0</v>
      </c>
      <c r="U655" s="4">
        <f t="shared" si="103"/>
        <v>0</v>
      </c>
      <c r="V655" s="4">
        <f t="shared" si="104"/>
        <v>0</v>
      </c>
      <c r="W655" s="4">
        <f t="shared" si="105"/>
        <v>0</v>
      </c>
      <c r="X655" s="4">
        <f t="shared" si="106"/>
        <v>-361508.16</v>
      </c>
      <c r="Y655" s="4">
        <f t="shared" si="107"/>
        <v>-969691.9</v>
      </c>
      <c r="Z655" s="4">
        <f t="shared" si="108"/>
        <v>-1331200.06</v>
      </c>
      <c r="AA655" s="4">
        <f t="shared" si="109"/>
        <v>-1290187.31</v>
      </c>
    </row>
    <row r="656" spans="1:27" x14ac:dyDescent="0.25">
      <c r="A656" t="s">
        <v>191</v>
      </c>
      <c r="B656" t="s">
        <v>210</v>
      </c>
      <c r="C656" t="s">
        <v>211</v>
      </c>
      <c r="D656" t="s">
        <v>625</v>
      </c>
      <c r="E656" t="str">
        <f>VLOOKUP(C656,'Natural Accounts'!$A$3:$D$250,2,FALSE)</f>
        <v>Other Operating Revenue</v>
      </c>
      <c r="F656" t="str">
        <f t="shared" si="100"/>
        <v>B4400 Other Operating Revenue</v>
      </c>
      <c r="G656" t="s">
        <v>0</v>
      </c>
      <c r="H656" t="s">
        <v>119</v>
      </c>
      <c r="I656" s="4">
        <v>-725.75</v>
      </c>
      <c r="J656" s="4">
        <v>0</v>
      </c>
      <c r="K656" s="4">
        <v>-2595.04</v>
      </c>
      <c r="L656" s="4">
        <v>-18684.669999999998</v>
      </c>
      <c r="M656" s="4">
        <f t="shared" si="101"/>
        <v>-22005.46</v>
      </c>
      <c r="N656" s="4">
        <v>0</v>
      </c>
      <c r="O656" s="4">
        <v>5000</v>
      </c>
      <c r="P656" s="4">
        <v>0</v>
      </c>
      <c r="Q656" s="4">
        <v>-12226.7</v>
      </c>
      <c r="R656" s="4">
        <f t="shared" si="102"/>
        <v>-7226.7000000000007</v>
      </c>
      <c r="S656" s="4">
        <v>-554.78</v>
      </c>
      <c r="T656" s="4">
        <v>0</v>
      </c>
      <c r="U656" s="4">
        <f t="shared" si="103"/>
        <v>-426.84333333333331</v>
      </c>
      <c r="V656" s="4">
        <f t="shared" si="104"/>
        <v>-426.84333333333331</v>
      </c>
      <c r="W656" s="4">
        <f t="shared" si="105"/>
        <v>2500</v>
      </c>
      <c r="X656" s="4">
        <f t="shared" si="106"/>
        <v>-1297.52</v>
      </c>
      <c r="Y656" s="4">
        <f t="shared" si="107"/>
        <v>-15455.684999999999</v>
      </c>
      <c r="Z656" s="4">
        <f t="shared" si="108"/>
        <v>-14680.048333333332</v>
      </c>
      <c r="AA656" s="4">
        <f t="shared" si="109"/>
        <v>-7453.3483333333315</v>
      </c>
    </row>
    <row r="657" spans="1:27" x14ac:dyDescent="0.25">
      <c r="A657" t="s">
        <v>191</v>
      </c>
      <c r="B657" t="s">
        <v>210</v>
      </c>
      <c r="C657" t="s">
        <v>211</v>
      </c>
      <c r="D657" t="s">
        <v>625</v>
      </c>
      <c r="E657" t="str">
        <f>VLOOKUP(C657,'Natural Accounts'!$A$3:$D$250,2,FALSE)</f>
        <v>Other Operating Revenue</v>
      </c>
      <c r="F657" t="str">
        <f t="shared" si="100"/>
        <v>B4400 Other Operating Revenue</v>
      </c>
      <c r="G657" t="s">
        <v>0</v>
      </c>
      <c r="H657" t="s">
        <v>122</v>
      </c>
      <c r="I657" s="4">
        <v>-117089.55</v>
      </c>
      <c r="J657" s="4">
        <v>-69157.320000000007</v>
      </c>
      <c r="K657" s="4">
        <v>-45805.36</v>
      </c>
      <c r="L657" s="4">
        <v>-20169.04</v>
      </c>
      <c r="M657" s="4">
        <f t="shared" si="101"/>
        <v>-252221.27</v>
      </c>
      <c r="N657" s="4">
        <v>-98469.01999999999</v>
      </c>
      <c r="O657" s="4">
        <v>-34625.979999999996</v>
      </c>
      <c r="P657" s="4">
        <v>-28190.489999999998</v>
      </c>
      <c r="Q657" s="4">
        <v>-21651.01</v>
      </c>
      <c r="R657" s="4">
        <f t="shared" si="102"/>
        <v>-182936.5</v>
      </c>
      <c r="S657" s="4">
        <v>-118650</v>
      </c>
      <c r="T657" s="4">
        <v>-29671</v>
      </c>
      <c r="U657" s="4">
        <f t="shared" si="103"/>
        <v>-111402.85666666667</v>
      </c>
      <c r="V657" s="4">
        <f t="shared" si="104"/>
        <v>-111402.85666666667</v>
      </c>
      <c r="W657" s="4">
        <f t="shared" si="105"/>
        <v>-51891.65</v>
      </c>
      <c r="X657" s="4">
        <f t="shared" si="106"/>
        <v>-36997.925000000003</v>
      </c>
      <c r="Y657" s="4">
        <f t="shared" si="107"/>
        <v>-20910.025000000001</v>
      </c>
      <c r="Z657" s="4">
        <f t="shared" si="108"/>
        <v>-221202.45666666669</v>
      </c>
      <c r="AA657" s="4">
        <f t="shared" si="109"/>
        <v>-38265.956666666694</v>
      </c>
    </row>
    <row r="658" spans="1:27" x14ac:dyDescent="0.25">
      <c r="A658" t="s">
        <v>191</v>
      </c>
      <c r="B658" t="s">
        <v>210</v>
      </c>
      <c r="C658" t="s">
        <v>211</v>
      </c>
      <c r="D658" t="s">
        <v>625</v>
      </c>
      <c r="E658" t="str">
        <f>VLOOKUP(C658,'Natural Accounts'!$A$3:$D$250,2,FALSE)</f>
        <v>Other Operating Revenue</v>
      </c>
      <c r="F658" t="str">
        <f t="shared" si="100"/>
        <v>B4400 Other Operating Revenue</v>
      </c>
      <c r="G658" t="s">
        <v>0</v>
      </c>
      <c r="H658" t="s">
        <v>41</v>
      </c>
      <c r="I658" s="4">
        <v>-4608.05</v>
      </c>
      <c r="J658" s="4">
        <v>-6648.35</v>
      </c>
      <c r="K658" s="4">
        <v>-724046.35</v>
      </c>
      <c r="L658" s="4">
        <v>-27154.260000000002</v>
      </c>
      <c r="M658" s="4">
        <f t="shared" si="101"/>
        <v>-762457.01</v>
      </c>
      <c r="N658" s="4">
        <v>-16236.53</v>
      </c>
      <c r="O658" s="4">
        <v>-4958.05</v>
      </c>
      <c r="P658" s="4">
        <v>-20655</v>
      </c>
      <c r="Q658" s="4">
        <v>-13483.78</v>
      </c>
      <c r="R658" s="4">
        <f t="shared" si="102"/>
        <v>-55333.36</v>
      </c>
      <c r="S658" s="4">
        <v>-10092.91</v>
      </c>
      <c r="T658" s="4">
        <v>-1403.88</v>
      </c>
      <c r="U658" s="4">
        <f t="shared" si="103"/>
        <v>-10312.496666666668</v>
      </c>
      <c r="V658" s="4">
        <f t="shared" si="104"/>
        <v>-10312.496666666668</v>
      </c>
      <c r="W658" s="4">
        <f t="shared" si="105"/>
        <v>-5803.2000000000007</v>
      </c>
      <c r="X658" s="4">
        <f t="shared" si="106"/>
        <v>-372350.67499999999</v>
      </c>
      <c r="Y658" s="4">
        <f t="shared" si="107"/>
        <v>-20319.02</v>
      </c>
      <c r="Z658" s="4">
        <f t="shared" si="108"/>
        <v>-408785.39166666666</v>
      </c>
      <c r="AA658" s="4">
        <f t="shared" si="109"/>
        <v>-353452.03166666668</v>
      </c>
    </row>
    <row r="659" spans="1:27" x14ac:dyDescent="0.25">
      <c r="A659" t="s">
        <v>191</v>
      </c>
      <c r="B659" t="s">
        <v>210</v>
      </c>
      <c r="C659" t="s">
        <v>211</v>
      </c>
      <c r="D659" t="s">
        <v>625</v>
      </c>
      <c r="E659" t="str">
        <f>VLOOKUP(C659,'Natural Accounts'!$A$3:$D$250,2,FALSE)</f>
        <v>Other Operating Revenue</v>
      </c>
      <c r="F659" t="str">
        <f t="shared" si="100"/>
        <v>B4400 Other Operating Revenue</v>
      </c>
      <c r="G659" t="s">
        <v>0</v>
      </c>
      <c r="H659" t="s">
        <v>86</v>
      </c>
      <c r="I659" s="4">
        <v>-508.49</v>
      </c>
      <c r="J659" s="4">
        <v>-250</v>
      </c>
      <c r="K659" s="4">
        <v>-3.13</v>
      </c>
      <c r="L659" s="4">
        <v>-75147.180000000008</v>
      </c>
      <c r="M659" s="4">
        <f t="shared" si="101"/>
        <v>-75908.800000000003</v>
      </c>
      <c r="N659" s="4">
        <v>-2559</v>
      </c>
      <c r="O659" s="4">
        <v>74738.25</v>
      </c>
      <c r="P659" s="4">
        <v>0</v>
      </c>
      <c r="Q659" s="4">
        <v>-797.6099999999999</v>
      </c>
      <c r="R659" s="4">
        <f t="shared" si="102"/>
        <v>71381.64</v>
      </c>
      <c r="S659" s="4">
        <v>0</v>
      </c>
      <c r="T659" s="4">
        <v>0</v>
      </c>
      <c r="U659" s="4">
        <f t="shared" si="103"/>
        <v>-1022.4966666666666</v>
      </c>
      <c r="V659" s="4">
        <f t="shared" si="104"/>
        <v>-1022.4966666666666</v>
      </c>
      <c r="W659" s="4">
        <f t="shared" si="105"/>
        <v>37244.125</v>
      </c>
      <c r="X659" s="4">
        <f t="shared" si="106"/>
        <v>-1.5649999999999999</v>
      </c>
      <c r="Y659" s="4">
        <f t="shared" si="107"/>
        <v>-37972.395000000004</v>
      </c>
      <c r="Z659" s="4">
        <f t="shared" si="108"/>
        <v>-1752.3316666666724</v>
      </c>
      <c r="AA659" s="4">
        <f t="shared" si="109"/>
        <v>-73133.971666666679</v>
      </c>
    </row>
    <row r="660" spans="1:27" x14ac:dyDescent="0.25">
      <c r="A660" t="s">
        <v>191</v>
      </c>
      <c r="B660" t="s">
        <v>210</v>
      </c>
      <c r="C660" t="s">
        <v>211</v>
      </c>
      <c r="D660" t="s">
        <v>625</v>
      </c>
      <c r="E660" t="str">
        <f>VLOOKUP(C660,'Natural Accounts'!$A$3:$D$250,2,FALSE)</f>
        <v>Other Operating Revenue</v>
      </c>
      <c r="F660" t="str">
        <f t="shared" si="100"/>
        <v>B4400 Other Operating Revenue</v>
      </c>
      <c r="G660" t="s">
        <v>0</v>
      </c>
      <c r="H660" t="s">
        <v>1453</v>
      </c>
      <c r="I660" s="4">
        <v>-11.35</v>
      </c>
      <c r="J660" s="4">
        <v>0</v>
      </c>
      <c r="K660" s="4">
        <v>0</v>
      </c>
      <c r="L660" s="4">
        <v>0</v>
      </c>
      <c r="M660" s="4">
        <f t="shared" si="101"/>
        <v>-11.35</v>
      </c>
      <c r="N660" s="4">
        <v>0</v>
      </c>
      <c r="O660" s="4">
        <v>0</v>
      </c>
      <c r="P660" s="4">
        <v>0</v>
      </c>
      <c r="Q660" s="4">
        <v>0</v>
      </c>
      <c r="R660" s="4">
        <f t="shared" si="102"/>
        <v>0</v>
      </c>
      <c r="S660" s="4">
        <v>0</v>
      </c>
      <c r="T660" s="4">
        <v>0</v>
      </c>
      <c r="U660" s="4">
        <f t="shared" si="103"/>
        <v>-3.7833333333333332</v>
      </c>
      <c r="V660" s="4">
        <f t="shared" si="104"/>
        <v>-3.7833333333333332</v>
      </c>
      <c r="W660" s="4">
        <f t="shared" si="105"/>
        <v>0</v>
      </c>
      <c r="X660" s="4">
        <f t="shared" si="106"/>
        <v>0</v>
      </c>
      <c r="Y660" s="4">
        <f t="shared" si="107"/>
        <v>0</v>
      </c>
      <c r="Z660" s="4">
        <f t="shared" si="108"/>
        <v>-3.7833333333333332</v>
      </c>
      <c r="AA660" s="4">
        <f t="shared" si="109"/>
        <v>-3.7833333333333332</v>
      </c>
    </row>
    <row r="661" spans="1:27" x14ac:dyDescent="0.25">
      <c r="A661" t="s">
        <v>191</v>
      </c>
      <c r="B661" t="s">
        <v>210</v>
      </c>
      <c r="C661" t="s">
        <v>211</v>
      </c>
      <c r="D661" t="s">
        <v>625</v>
      </c>
      <c r="E661" t="str">
        <f>VLOOKUP(C661,'Natural Accounts'!$A$3:$D$250,2,FALSE)</f>
        <v>Other Operating Revenue</v>
      </c>
      <c r="F661" t="str">
        <f t="shared" si="100"/>
        <v>B4400 Other Operating Revenue</v>
      </c>
      <c r="G661" t="s">
        <v>0</v>
      </c>
      <c r="H661" t="s">
        <v>120</v>
      </c>
      <c r="I661" s="4">
        <v>-2082</v>
      </c>
      <c r="J661" s="4">
        <v>0</v>
      </c>
      <c r="K661" s="4">
        <v>-12971</v>
      </c>
      <c r="L661" s="4">
        <v>-1391</v>
      </c>
      <c r="M661" s="4">
        <f t="shared" si="101"/>
        <v>-16444</v>
      </c>
      <c r="N661" s="4">
        <v>-984</v>
      </c>
      <c r="O661" s="4">
        <v>0</v>
      </c>
      <c r="P661" s="4">
        <v>0</v>
      </c>
      <c r="Q661" s="4">
        <v>-2790</v>
      </c>
      <c r="R661" s="4">
        <f t="shared" si="102"/>
        <v>-3774</v>
      </c>
      <c r="S661" s="4">
        <v>-2437.85</v>
      </c>
      <c r="T661" s="4">
        <v>0</v>
      </c>
      <c r="U661" s="4">
        <f t="shared" si="103"/>
        <v>-1834.6166666666668</v>
      </c>
      <c r="V661" s="4">
        <f t="shared" si="104"/>
        <v>-1834.6166666666668</v>
      </c>
      <c r="W661" s="4">
        <f t="shared" si="105"/>
        <v>0</v>
      </c>
      <c r="X661" s="4">
        <f t="shared" si="106"/>
        <v>-6485.5</v>
      </c>
      <c r="Y661" s="4">
        <f t="shared" si="107"/>
        <v>-2090.5</v>
      </c>
      <c r="Z661" s="4">
        <f t="shared" si="108"/>
        <v>-10410.616666666667</v>
      </c>
      <c r="AA661" s="4">
        <f t="shared" si="109"/>
        <v>-6636.6166666666668</v>
      </c>
    </row>
    <row r="662" spans="1:27" x14ac:dyDescent="0.25">
      <c r="A662" t="s">
        <v>191</v>
      </c>
      <c r="B662" t="s">
        <v>210</v>
      </c>
      <c r="C662" t="s">
        <v>211</v>
      </c>
      <c r="D662" t="s">
        <v>625</v>
      </c>
      <c r="E662" t="str">
        <f>VLOOKUP(C662,'Natural Accounts'!$A$3:$D$250,2,FALSE)</f>
        <v>Other Operating Revenue</v>
      </c>
      <c r="F662" t="str">
        <f t="shared" si="100"/>
        <v>B4400 Other Operating Revenue</v>
      </c>
      <c r="G662" t="s">
        <v>0</v>
      </c>
      <c r="H662" t="s">
        <v>87</v>
      </c>
      <c r="I662" s="4">
        <v>0</v>
      </c>
      <c r="J662" s="4">
        <v>0</v>
      </c>
      <c r="K662" s="4">
        <v>0</v>
      </c>
      <c r="L662" s="4">
        <v>-1003.61</v>
      </c>
      <c r="M662" s="4">
        <f t="shared" si="101"/>
        <v>-1003.61</v>
      </c>
      <c r="N662" s="4">
        <v>0</v>
      </c>
      <c r="O662" s="4">
        <v>0</v>
      </c>
      <c r="P662" s="4">
        <v>0</v>
      </c>
      <c r="Q662" s="4">
        <v>0</v>
      </c>
      <c r="R662" s="4">
        <f t="shared" si="102"/>
        <v>0</v>
      </c>
      <c r="S662" s="4">
        <v>0</v>
      </c>
      <c r="T662" s="4">
        <v>0</v>
      </c>
      <c r="U662" s="4">
        <f t="shared" si="103"/>
        <v>0</v>
      </c>
      <c r="V662" s="4">
        <f t="shared" si="104"/>
        <v>0</v>
      </c>
      <c r="W662" s="4">
        <f t="shared" si="105"/>
        <v>0</v>
      </c>
      <c r="X662" s="4">
        <f t="shared" si="106"/>
        <v>0</v>
      </c>
      <c r="Y662" s="4">
        <f t="shared" si="107"/>
        <v>-501.80500000000001</v>
      </c>
      <c r="Z662" s="4">
        <f t="shared" si="108"/>
        <v>-501.80500000000001</v>
      </c>
      <c r="AA662" s="4">
        <f t="shared" si="109"/>
        <v>-501.80500000000001</v>
      </c>
    </row>
    <row r="663" spans="1:27" x14ac:dyDescent="0.25">
      <c r="A663" t="s">
        <v>191</v>
      </c>
      <c r="B663" t="s">
        <v>210</v>
      </c>
      <c r="C663" t="s">
        <v>211</v>
      </c>
      <c r="D663" t="s">
        <v>625</v>
      </c>
      <c r="E663" t="str">
        <f>VLOOKUP(C663,'Natural Accounts'!$A$3:$D$250,2,FALSE)</f>
        <v>Other Operating Revenue</v>
      </c>
      <c r="F663" t="str">
        <f t="shared" si="100"/>
        <v>B4400 Other Operating Revenue</v>
      </c>
      <c r="G663" t="s">
        <v>0</v>
      </c>
      <c r="H663" t="s">
        <v>88</v>
      </c>
      <c r="I663" s="4">
        <v>0</v>
      </c>
      <c r="J663" s="4">
        <v>0</v>
      </c>
      <c r="K663" s="4">
        <v>-2880</v>
      </c>
      <c r="L663" s="4">
        <v>0</v>
      </c>
      <c r="M663" s="4">
        <f t="shared" si="101"/>
        <v>-2880</v>
      </c>
      <c r="N663" s="4">
        <v>-100</v>
      </c>
      <c r="O663" s="4">
        <v>0</v>
      </c>
      <c r="P663" s="4">
        <v>0</v>
      </c>
      <c r="Q663" s="4">
        <v>0</v>
      </c>
      <c r="R663" s="4">
        <f t="shared" si="102"/>
        <v>-100</v>
      </c>
      <c r="S663" s="4">
        <v>0</v>
      </c>
      <c r="T663" s="4">
        <v>0</v>
      </c>
      <c r="U663" s="4">
        <f t="shared" si="103"/>
        <v>-33.333333333333336</v>
      </c>
      <c r="V663" s="4">
        <f t="shared" si="104"/>
        <v>-33.333333333333336</v>
      </c>
      <c r="W663" s="4">
        <f t="shared" si="105"/>
        <v>0</v>
      </c>
      <c r="X663" s="4">
        <f t="shared" si="106"/>
        <v>-1440</v>
      </c>
      <c r="Y663" s="4">
        <f t="shared" si="107"/>
        <v>0</v>
      </c>
      <c r="Z663" s="4">
        <f t="shared" si="108"/>
        <v>-1473.3333333333333</v>
      </c>
      <c r="AA663" s="4">
        <f t="shared" si="109"/>
        <v>-1373.3333333333333</v>
      </c>
    </row>
    <row r="664" spans="1:27" x14ac:dyDescent="0.25">
      <c r="A664" t="s">
        <v>191</v>
      </c>
      <c r="B664" t="s">
        <v>210</v>
      </c>
      <c r="C664" t="s">
        <v>211</v>
      </c>
      <c r="D664" t="s">
        <v>625</v>
      </c>
      <c r="E664" t="str">
        <f>VLOOKUP(C664,'Natural Accounts'!$A$3:$D$250,2,FALSE)</f>
        <v>Other Operating Revenue</v>
      </c>
      <c r="F664" t="str">
        <f t="shared" si="100"/>
        <v>B4400 Other Operating Revenue</v>
      </c>
      <c r="G664" t="s">
        <v>0</v>
      </c>
      <c r="H664" t="s">
        <v>112</v>
      </c>
      <c r="I664" s="4">
        <v>-1399.16</v>
      </c>
      <c r="J664" s="4">
        <v>-10139.959999999999</v>
      </c>
      <c r="K664" s="4">
        <v>-60439.05</v>
      </c>
      <c r="L664" s="4">
        <v>-5478.23</v>
      </c>
      <c r="M664" s="4">
        <f t="shared" si="101"/>
        <v>-77456.399999999994</v>
      </c>
      <c r="N664" s="4">
        <v>-671.36</v>
      </c>
      <c r="O664" s="4">
        <v>-10060.02</v>
      </c>
      <c r="P664" s="4">
        <v>-6888.67</v>
      </c>
      <c r="Q664" s="4">
        <v>-38271.1</v>
      </c>
      <c r="R664" s="4">
        <f t="shared" si="102"/>
        <v>-55891.15</v>
      </c>
      <c r="S664" s="4">
        <v>0</v>
      </c>
      <c r="T664" s="4">
        <v>0</v>
      </c>
      <c r="U664" s="4">
        <f t="shared" si="103"/>
        <v>-690.17333333333329</v>
      </c>
      <c r="V664" s="4">
        <f t="shared" si="104"/>
        <v>-690.17333333333329</v>
      </c>
      <c r="W664" s="4">
        <f t="shared" si="105"/>
        <v>-10099.99</v>
      </c>
      <c r="X664" s="4">
        <f t="shared" si="106"/>
        <v>-33663.86</v>
      </c>
      <c r="Y664" s="4">
        <f t="shared" si="107"/>
        <v>-21874.665000000001</v>
      </c>
      <c r="Z664" s="4">
        <f t="shared" si="108"/>
        <v>-66328.688333333324</v>
      </c>
      <c r="AA664" s="4">
        <f t="shared" si="109"/>
        <v>-10437.538333333323</v>
      </c>
    </row>
    <row r="665" spans="1:27" x14ac:dyDescent="0.25">
      <c r="A665" t="s">
        <v>191</v>
      </c>
      <c r="B665" t="s">
        <v>210</v>
      </c>
      <c r="C665" t="s">
        <v>211</v>
      </c>
      <c r="D665" t="s">
        <v>625</v>
      </c>
      <c r="E665" t="str">
        <f>VLOOKUP(C665,'Natural Accounts'!$A$3:$D$250,2,FALSE)</f>
        <v>Other Operating Revenue</v>
      </c>
      <c r="F665" t="str">
        <f t="shared" si="100"/>
        <v>B4400 Other Operating Revenue</v>
      </c>
      <c r="G665" t="s">
        <v>0</v>
      </c>
      <c r="H665" t="s">
        <v>186</v>
      </c>
      <c r="I665" s="4">
        <v>-943.3</v>
      </c>
      <c r="J665" s="4">
        <v>0</v>
      </c>
      <c r="K665" s="4">
        <v>0</v>
      </c>
      <c r="L665" s="4">
        <v>-5364.4</v>
      </c>
      <c r="M665" s="4">
        <f t="shared" si="101"/>
        <v>-6307.7</v>
      </c>
      <c r="N665" s="4">
        <v>0</v>
      </c>
      <c r="O665" s="4">
        <v>-37.729999999999997</v>
      </c>
      <c r="P665" s="4">
        <v>-70.75</v>
      </c>
      <c r="Q665" s="4">
        <v>-141.49</v>
      </c>
      <c r="R665" s="4">
        <f t="shared" si="102"/>
        <v>-249.97</v>
      </c>
      <c r="S665" s="4">
        <v>-320.76</v>
      </c>
      <c r="T665" s="4">
        <v>-75.47</v>
      </c>
      <c r="U665" s="4">
        <f t="shared" si="103"/>
        <v>-421.3533333333333</v>
      </c>
      <c r="V665" s="4">
        <f t="shared" si="104"/>
        <v>-421.3533333333333</v>
      </c>
      <c r="W665" s="4">
        <f t="shared" si="105"/>
        <v>-18.864999999999998</v>
      </c>
      <c r="X665" s="4">
        <f t="shared" si="106"/>
        <v>-35.375</v>
      </c>
      <c r="Y665" s="4">
        <f t="shared" si="107"/>
        <v>-2752.9449999999997</v>
      </c>
      <c r="Z665" s="4">
        <f t="shared" si="108"/>
        <v>-3228.538333333333</v>
      </c>
      <c r="AA665" s="4">
        <f t="shared" si="109"/>
        <v>-2978.5683333333332</v>
      </c>
    </row>
    <row r="666" spans="1:27" x14ac:dyDescent="0.25">
      <c r="A666" t="s">
        <v>191</v>
      </c>
      <c r="B666" t="s">
        <v>210</v>
      </c>
      <c r="C666" t="s">
        <v>211</v>
      </c>
      <c r="D666" t="s">
        <v>625</v>
      </c>
      <c r="E666" t="str">
        <f>VLOOKUP(C666,'Natural Accounts'!$A$3:$D$250,2,FALSE)</f>
        <v>Other Operating Revenue</v>
      </c>
      <c r="F666" t="str">
        <f t="shared" si="100"/>
        <v>B4400 Other Operating Revenue</v>
      </c>
      <c r="G666" t="s">
        <v>0</v>
      </c>
      <c r="H666" t="s">
        <v>42</v>
      </c>
      <c r="I666" s="4">
        <v>0</v>
      </c>
      <c r="J666" s="4">
        <v>0</v>
      </c>
      <c r="K666" s="4">
        <v>0</v>
      </c>
      <c r="L666" s="4">
        <v>-905.94</v>
      </c>
      <c r="M666" s="4">
        <f t="shared" si="101"/>
        <v>-905.94</v>
      </c>
      <c r="N666" s="4">
        <v>0</v>
      </c>
      <c r="O666" s="4">
        <v>905.94</v>
      </c>
      <c r="P666" s="4">
        <v>0</v>
      </c>
      <c r="Q666" s="4">
        <v>0</v>
      </c>
      <c r="R666" s="4">
        <f t="shared" si="102"/>
        <v>905.94</v>
      </c>
      <c r="S666" s="4">
        <v>0</v>
      </c>
      <c r="T666" s="4">
        <v>-309</v>
      </c>
      <c r="U666" s="4">
        <f t="shared" si="103"/>
        <v>0</v>
      </c>
      <c r="V666" s="4">
        <f t="shared" si="104"/>
        <v>0</v>
      </c>
      <c r="W666" s="4">
        <f t="shared" si="105"/>
        <v>452.97</v>
      </c>
      <c r="X666" s="4">
        <f t="shared" si="106"/>
        <v>0</v>
      </c>
      <c r="Y666" s="4">
        <f t="shared" si="107"/>
        <v>-452.97</v>
      </c>
      <c r="Z666" s="4">
        <f t="shared" si="108"/>
        <v>0</v>
      </c>
      <c r="AA666" s="4">
        <f t="shared" si="109"/>
        <v>-905.94</v>
      </c>
    </row>
    <row r="667" spans="1:27" x14ac:dyDescent="0.25">
      <c r="A667" t="s">
        <v>191</v>
      </c>
      <c r="B667" t="s">
        <v>210</v>
      </c>
      <c r="C667" t="s">
        <v>211</v>
      </c>
      <c r="D667" t="s">
        <v>625</v>
      </c>
      <c r="E667" t="str">
        <f>VLOOKUP(C667,'Natural Accounts'!$A$3:$D$250,2,FALSE)</f>
        <v>Other Operating Revenue</v>
      </c>
      <c r="F667" t="str">
        <f t="shared" si="100"/>
        <v>B4400 Other Operating Revenue</v>
      </c>
      <c r="G667" t="s">
        <v>0</v>
      </c>
      <c r="H667" t="s">
        <v>121</v>
      </c>
      <c r="I667" s="4">
        <v>-5306</v>
      </c>
      <c r="J667" s="4">
        <v>-11675</v>
      </c>
      <c r="K667" s="4">
        <v>-2566.75</v>
      </c>
      <c r="L667" s="4">
        <v>-75</v>
      </c>
      <c r="M667" s="4">
        <f t="shared" si="101"/>
        <v>-19622.75</v>
      </c>
      <c r="N667" s="4">
        <v>0</v>
      </c>
      <c r="O667" s="4">
        <v>-13300</v>
      </c>
      <c r="P667" s="4">
        <v>-1243.75</v>
      </c>
      <c r="Q667" s="4">
        <v>-1356.25</v>
      </c>
      <c r="R667" s="4">
        <f t="shared" si="102"/>
        <v>-15900</v>
      </c>
      <c r="S667" s="4">
        <v>0</v>
      </c>
      <c r="T667" s="4">
        <v>-11050</v>
      </c>
      <c r="U667" s="4">
        <f t="shared" si="103"/>
        <v>-1768.6666666666667</v>
      </c>
      <c r="V667" s="4">
        <f t="shared" si="104"/>
        <v>-1768.6666666666667</v>
      </c>
      <c r="W667" s="4">
        <f t="shared" si="105"/>
        <v>-12487.5</v>
      </c>
      <c r="X667" s="4">
        <f t="shared" si="106"/>
        <v>-1905.25</v>
      </c>
      <c r="Y667" s="4">
        <f t="shared" si="107"/>
        <v>-715.625</v>
      </c>
      <c r="Z667" s="4">
        <f t="shared" si="108"/>
        <v>-16877.041666666664</v>
      </c>
      <c r="AA667" s="4">
        <f t="shared" si="109"/>
        <v>-977.04166666666424</v>
      </c>
    </row>
    <row r="668" spans="1:27" x14ac:dyDescent="0.25">
      <c r="A668" t="s">
        <v>191</v>
      </c>
      <c r="B668" t="s">
        <v>210</v>
      </c>
      <c r="C668" t="s">
        <v>211</v>
      </c>
      <c r="D668" t="s">
        <v>625</v>
      </c>
      <c r="E668" t="str">
        <f>VLOOKUP(C668,'Natural Accounts'!$A$3:$D$250,2,FALSE)</f>
        <v>Other Operating Revenue</v>
      </c>
      <c r="F668" t="str">
        <f t="shared" si="100"/>
        <v>B4400 Other Operating Revenue</v>
      </c>
      <c r="G668" t="s">
        <v>0</v>
      </c>
      <c r="H668" t="s">
        <v>113</v>
      </c>
      <c r="I668" s="4">
        <v>0</v>
      </c>
      <c r="J668" s="4">
        <v>0</v>
      </c>
      <c r="K668" s="4">
        <v>0</v>
      </c>
      <c r="L668" s="4">
        <v>-2400</v>
      </c>
      <c r="M668" s="4">
        <f t="shared" si="101"/>
        <v>-2400</v>
      </c>
      <c r="N668" s="4">
        <v>-2400</v>
      </c>
      <c r="O668" s="4">
        <v>2400</v>
      </c>
      <c r="P668" s="4">
        <v>0</v>
      </c>
      <c r="Q668" s="4">
        <v>-10823.44</v>
      </c>
      <c r="R668" s="4">
        <f t="shared" si="102"/>
        <v>-10823.44</v>
      </c>
      <c r="S668" s="4">
        <v>-3.98</v>
      </c>
      <c r="T668" s="4">
        <v>0</v>
      </c>
      <c r="U668" s="4">
        <f t="shared" si="103"/>
        <v>-801.32666666666671</v>
      </c>
      <c r="V668" s="4">
        <f t="shared" si="104"/>
        <v>-801.32666666666671</v>
      </c>
      <c r="W668" s="4">
        <f t="shared" si="105"/>
        <v>1200</v>
      </c>
      <c r="X668" s="4">
        <f t="shared" si="106"/>
        <v>0</v>
      </c>
      <c r="Y668" s="4">
        <f t="shared" si="107"/>
        <v>-6611.72</v>
      </c>
      <c r="Z668" s="4">
        <f t="shared" si="108"/>
        <v>-6213.0466666666671</v>
      </c>
      <c r="AA668" s="4">
        <f t="shared" si="109"/>
        <v>4610.3933333333334</v>
      </c>
    </row>
    <row r="669" spans="1:27" x14ac:dyDescent="0.25">
      <c r="A669" t="s">
        <v>191</v>
      </c>
      <c r="B669" t="s">
        <v>210</v>
      </c>
      <c r="C669" t="s">
        <v>211</v>
      </c>
      <c r="D669" t="s">
        <v>625</v>
      </c>
      <c r="E669" t="str">
        <f>VLOOKUP(C669,'Natural Accounts'!$A$3:$D$250,2,FALSE)</f>
        <v>Other Operating Revenue</v>
      </c>
      <c r="F669" t="str">
        <f t="shared" si="100"/>
        <v>B4400 Other Operating Revenue</v>
      </c>
      <c r="G669" t="s">
        <v>0</v>
      </c>
      <c r="H669" t="s">
        <v>43</v>
      </c>
      <c r="I669" s="4">
        <v>0</v>
      </c>
      <c r="J669" s="4">
        <v>-477.12</v>
      </c>
      <c r="K669" s="4">
        <v>0</v>
      </c>
      <c r="L669" s="4">
        <v>-144.84</v>
      </c>
      <c r="M669" s="4">
        <f t="shared" si="101"/>
        <v>-621.96</v>
      </c>
      <c r="N669" s="4">
        <v>0</v>
      </c>
      <c r="O669" s="4">
        <v>0</v>
      </c>
      <c r="P669" s="4">
        <v>0</v>
      </c>
      <c r="Q669" s="4">
        <v>0</v>
      </c>
      <c r="R669" s="4">
        <f t="shared" si="102"/>
        <v>0</v>
      </c>
      <c r="S669" s="4">
        <v>0</v>
      </c>
      <c r="T669" s="4">
        <v>0</v>
      </c>
      <c r="U669" s="4">
        <f t="shared" si="103"/>
        <v>0</v>
      </c>
      <c r="V669" s="4">
        <f t="shared" si="104"/>
        <v>0</v>
      </c>
      <c r="W669" s="4">
        <f t="shared" si="105"/>
        <v>-238.56</v>
      </c>
      <c r="X669" s="4">
        <f t="shared" si="106"/>
        <v>0</v>
      </c>
      <c r="Y669" s="4">
        <f t="shared" si="107"/>
        <v>-72.42</v>
      </c>
      <c r="Z669" s="4">
        <f t="shared" si="108"/>
        <v>-310.98</v>
      </c>
      <c r="AA669" s="4">
        <f t="shared" si="109"/>
        <v>-310.98</v>
      </c>
    </row>
    <row r="670" spans="1:27" x14ac:dyDescent="0.25">
      <c r="A670" t="s">
        <v>191</v>
      </c>
      <c r="B670" t="s">
        <v>210</v>
      </c>
      <c r="C670" t="s">
        <v>211</v>
      </c>
      <c r="D670" t="s">
        <v>625</v>
      </c>
      <c r="E670" t="str">
        <f>VLOOKUP(C670,'Natural Accounts'!$A$3:$D$250,2,FALSE)</f>
        <v>Other Operating Revenue</v>
      </c>
      <c r="F670" t="str">
        <f t="shared" si="100"/>
        <v>B4400 Other Operating Revenue</v>
      </c>
      <c r="G670" t="s">
        <v>0</v>
      </c>
      <c r="H670" t="s">
        <v>44</v>
      </c>
      <c r="I670" s="4">
        <v>-171</v>
      </c>
      <c r="J670" s="4">
        <v>-960</v>
      </c>
      <c r="K670" s="4">
        <v>66</v>
      </c>
      <c r="L670" s="4">
        <v>0</v>
      </c>
      <c r="M670" s="4">
        <f t="shared" si="101"/>
        <v>-1065</v>
      </c>
      <c r="N670" s="4">
        <v>-120</v>
      </c>
      <c r="O670" s="4">
        <v>-175367.5</v>
      </c>
      <c r="P670" s="4">
        <v>-510</v>
      </c>
      <c r="Q670" s="4">
        <v>0</v>
      </c>
      <c r="R670" s="4">
        <f t="shared" si="102"/>
        <v>-175997.5</v>
      </c>
      <c r="S670" s="4">
        <v>-5580</v>
      </c>
      <c r="T670" s="4">
        <v>-18.87</v>
      </c>
      <c r="U670" s="4">
        <f t="shared" si="103"/>
        <v>-1957</v>
      </c>
      <c r="V670" s="4">
        <f t="shared" si="104"/>
        <v>-1957</v>
      </c>
      <c r="W670" s="4">
        <f t="shared" si="105"/>
        <v>-88163.75</v>
      </c>
      <c r="X670" s="4">
        <f t="shared" si="106"/>
        <v>-222</v>
      </c>
      <c r="Y670" s="4">
        <f t="shared" si="107"/>
        <v>0</v>
      </c>
      <c r="Z670" s="4">
        <f t="shared" si="108"/>
        <v>-90342.75</v>
      </c>
      <c r="AA670" s="4">
        <f t="shared" si="109"/>
        <v>85654.75</v>
      </c>
    </row>
    <row r="671" spans="1:27" x14ac:dyDescent="0.25">
      <c r="A671" t="s">
        <v>191</v>
      </c>
      <c r="B671" t="s">
        <v>210</v>
      </c>
      <c r="C671" t="s">
        <v>211</v>
      </c>
      <c r="D671" t="s">
        <v>625</v>
      </c>
      <c r="E671" t="str">
        <f>VLOOKUP(C671,'Natural Accounts'!$A$3:$D$250,2,FALSE)</f>
        <v>Other Operating Revenue</v>
      </c>
      <c r="F671" t="str">
        <f t="shared" si="100"/>
        <v>B4400 Other Operating Revenue</v>
      </c>
      <c r="G671" t="s">
        <v>0</v>
      </c>
      <c r="H671" t="s">
        <v>46</v>
      </c>
      <c r="I671" s="4">
        <v>0</v>
      </c>
      <c r="J671" s="4">
        <v>0</v>
      </c>
      <c r="K671" s="4">
        <v>0</v>
      </c>
      <c r="L671" s="4">
        <v>0</v>
      </c>
      <c r="M671" s="4">
        <f t="shared" si="101"/>
        <v>0</v>
      </c>
      <c r="N671" s="4">
        <v>0</v>
      </c>
      <c r="O671" s="4">
        <v>0</v>
      </c>
      <c r="P671" s="4">
        <v>0</v>
      </c>
      <c r="Q671" s="4">
        <v>0</v>
      </c>
      <c r="R671" s="4">
        <f t="shared" si="102"/>
        <v>0</v>
      </c>
      <c r="S671" s="4">
        <v>0</v>
      </c>
      <c r="T671" s="4">
        <v>0</v>
      </c>
      <c r="U671" s="4">
        <f t="shared" si="103"/>
        <v>0</v>
      </c>
      <c r="V671" s="4">
        <f t="shared" si="104"/>
        <v>0</v>
      </c>
      <c r="W671" s="4">
        <f t="shared" si="105"/>
        <v>0</v>
      </c>
      <c r="X671" s="4">
        <f t="shared" si="106"/>
        <v>0</v>
      </c>
      <c r="Y671" s="4">
        <f t="shared" si="107"/>
        <v>0</v>
      </c>
      <c r="Z671" s="4">
        <f t="shared" si="108"/>
        <v>0</v>
      </c>
      <c r="AA671" s="4">
        <f t="shared" si="109"/>
        <v>0</v>
      </c>
    </row>
    <row r="672" spans="1:27" x14ac:dyDescent="0.25">
      <c r="A672" t="s">
        <v>191</v>
      </c>
      <c r="B672" t="s">
        <v>210</v>
      </c>
      <c r="C672" t="s">
        <v>211</v>
      </c>
      <c r="D672" t="s">
        <v>625</v>
      </c>
      <c r="E672" t="str">
        <f>VLOOKUP(C672,'Natural Accounts'!$A$3:$D$250,2,FALSE)</f>
        <v>Other Operating Revenue</v>
      </c>
      <c r="F672" t="str">
        <f t="shared" si="100"/>
        <v>B4400 Other Operating Revenue</v>
      </c>
      <c r="G672" t="s">
        <v>0</v>
      </c>
      <c r="H672" t="s">
        <v>47</v>
      </c>
      <c r="I672" s="4">
        <v>-1517.5</v>
      </c>
      <c r="J672" s="4">
        <v>0</v>
      </c>
      <c r="K672" s="4">
        <v>0</v>
      </c>
      <c r="L672" s="4">
        <v>0</v>
      </c>
      <c r="M672" s="4">
        <f t="shared" si="101"/>
        <v>-1517.5</v>
      </c>
      <c r="N672" s="4">
        <v>0</v>
      </c>
      <c r="O672" s="4">
        <v>0</v>
      </c>
      <c r="P672" s="4">
        <v>-7239.1</v>
      </c>
      <c r="Q672" s="4">
        <v>-60</v>
      </c>
      <c r="R672" s="4">
        <f t="shared" si="102"/>
        <v>-7299.1</v>
      </c>
      <c r="S672" s="4">
        <v>-1600</v>
      </c>
      <c r="T672" s="4">
        <v>0</v>
      </c>
      <c r="U672" s="4">
        <f t="shared" si="103"/>
        <v>-1039.1666666666667</v>
      </c>
      <c r="V672" s="4">
        <f t="shared" si="104"/>
        <v>-1039.1666666666667</v>
      </c>
      <c r="W672" s="4">
        <f t="shared" si="105"/>
        <v>0</v>
      </c>
      <c r="X672" s="4">
        <f t="shared" si="106"/>
        <v>-3619.55</v>
      </c>
      <c r="Y672" s="4">
        <f t="shared" si="107"/>
        <v>-30</v>
      </c>
      <c r="Z672" s="4">
        <f t="shared" si="108"/>
        <v>-4688.7166666666672</v>
      </c>
      <c r="AA672" s="4">
        <f t="shared" si="109"/>
        <v>2610.3833333333332</v>
      </c>
    </row>
    <row r="673" spans="1:27" x14ac:dyDescent="0.25">
      <c r="A673" t="s">
        <v>191</v>
      </c>
      <c r="B673" t="s">
        <v>210</v>
      </c>
      <c r="C673" t="s">
        <v>211</v>
      </c>
      <c r="D673" t="s">
        <v>625</v>
      </c>
      <c r="E673" t="str">
        <f>VLOOKUP(C673,'Natural Accounts'!$A$3:$D$250,2,FALSE)</f>
        <v>Other Operating Revenue</v>
      </c>
      <c r="F673" t="str">
        <f t="shared" si="100"/>
        <v>B4400 Other Operating Revenue</v>
      </c>
      <c r="G673" t="s">
        <v>0</v>
      </c>
      <c r="H673" t="s">
        <v>48</v>
      </c>
      <c r="I673" s="4">
        <v>0</v>
      </c>
      <c r="J673" s="4">
        <v>0</v>
      </c>
      <c r="K673" s="4">
        <v>-2000</v>
      </c>
      <c r="L673" s="4">
        <v>-10249.32</v>
      </c>
      <c r="M673" s="4">
        <f t="shared" si="101"/>
        <v>-12249.32</v>
      </c>
      <c r="N673" s="4">
        <v>0</v>
      </c>
      <c r="O673" s="4">
        <v>0</v>
      </c>
      <c r="P673" s="4">
        <v>0</v>
      </c>
      <c r="Q673" s="4">
        <v>-10049.11</v>
      </c>
      <c r="R673" s="4">
        <f t="shared" si="102"/>
        <v>-10049.11</v>
      </c>
      <c r="S673" s="4">
        <v>-1317.5</v>
      </c>
      <c r="T673" s="4">
        <v>0</v>
      </c>
      <c r="U673" s="4">
        <f t="shared" si="103"/>
        <v>-439.16666666666669</v>
      </c>
      <c r="V673" s="4">
        <f t="shared" si="104"/>
        <v>-439.16666666666669</v>
      </c>
      <c r="W673" s="4">
        <f t="shared" si="105"/>
        <v>0</v>
      </c>
      <c r="X673" s="4">
        <f t="shared" si="106"/>
        <v>-1000</v>
      </c>
      <c r="Y673" s="4">
        <f t="shared" si="107"/>
        <v>-10149.215</v>
      </c>
      <c r="Z673" s="4">
        <f t="shared" si="108"/>
        <v>-11588.381666666666</v>
      </c>
      <c r="AA673" s="4">
        <f t="shared" si="109"/>
        <v>-1539.2716666666656</v>
      </c>
    </row>
    <row r="674" spans="1:27" x14ac:dyDescent="0.25">
      <c r="A674" t="s">
        <v>191</v>
      </c>
      <c r="B674" t="s">
        <v>210</v>
      </c>
      <c r="C674" t="s">
        <v>211</v>
      </c>
      <c r="D674" t="s">
        <v>625</v>
      </c>
      <c r="E674" t="str">
        <f>VLOOKUP(C674,'Natural Accounts'!$A$3:$D$250,2,FALSE)</f>
        <v>Other Operating Revenue</v>
      </c>
      <c r="F674" t="str">
        <f t="shared" si="100"/>
        <v>B4400 Other Operating Revenue</v>
      </c>
      <c r="G674" t="s">
        <v>0</v>
      </c>
      <c r="H674" t="s">
        <v>49</v>
      </c>
      <c r="I674" s="4">
        <v>0</v>
      </c>
      <c r="J674" s="4">
        <v>0</v>
      </c>
      <c r="K674" s="4">
        <v>0</v>
      </c>
      <c r="L674" s="4">
        <v>0</v>
      </c>
      <c r="M674" s="4">
        <f t="shared" si="101"/>
        <v>0</v>
      </c>
      <c r="N674" s="4">
        <v>0</v>
      </c>
      <c r="O674" s="4">
        <v>-416.48</v>
      </c>
      <c r="P674" s="4">
        <v>0</v>
      </c>
      <c r="Q674" s="4">
        <v>0</v>
      </c>
      <c r="R674" s="4">
        <f t="shared" si="102"/>
        <v>-416.48</v>
      </c>
      <c r="S674" s="4">
        <v>0</v>
      </c>
      <c r="T674" s="4">
        <v>0</v>
      </c>
      <c r="U674" s="4">
        <f t="shared" si="103"/>
        <v>0</v>
      </c>
      <c r="V674" s="4">
        <f t="shared" si="104"/>
        <v>0</v>
      </c>
      <c r="W674" s="4">
        <f t="shared" si="105"/>
        <v>-208.24</v>
      </c>
      <c r="X674" s="4">
        <f t="shared" si="106"/>
        <v>0</v>
      </c>
      <c r="Y674" s="4">
        <f t="shared" si="107"/>
        <v>0</v>
      </c>
      <c r="Z674" s="4">
        <f t="shared" si="108"/>
        <v>-208.24</v>
      </c>
      <c r="AA674" s="4">
        <f t="shared" si="109"/>
        <v>208.24</v>
      </c>
    </row>
    <row r="675" spans="1:27" x14ac:dyDescent="0.25">
      <c r="A675" t="s">
        <v>191</v>
      </c>
      <c r="B675" t="s">
        <v>210</v>
      </c>
      <c r="C675" t="s">
        <v>211</v>
      </c>
      <c r="D675" t="s">
        <v>625</v>
      </c>
      <c r="E675" t="str">
        <f>VLOOKUP(C675,'Natural Accounts'!$A$3:$D$250,2,FALSE)</f>
        <v>Other Operating Revenue</v>
      </c>
      <c r="F675" t="str">
        <f t="shared" si="100"/>
        <v>B4400 Other Operating Revenue</v>
      </c>
      <c r="G675" t="s">
        <v>0</v>
      </c>
      <c r="H675" t="s">
        <v>52</v>
      </c>
      <c r="I675" s="4">
        <v>0</v>
      </c>
      <c r="J675" s="4">
        <v>0</v>
      </c>
      <c r="K675" s="4">
        <v>0</v>
      </c>
      <c r="L675" s="4">
        <v>0</v>
      </c>
      <c r="M675" s="4">
        <f t="shared" si="101"/>
        <v>0</v>
      </c>
      <c r="N675" s="4">
        <v>0</v>
      </c>
      <c r="O675" s="4">
        <v>0</v>
      </c>
      <c r="P675" s="4">
        <v>0</v>
      </c>
      <c r="Q675" s="4">
        <v>-15000</v>
      </c>
      <c r="R675" s="4">
        <f t="shared" si="102"/>
        <v>-15000</v>
      </c>
      <c r="S675" s="4">
        <v>0</v>
      </c>
      <c r="T675" s="4">
        <v>0</v>
      </c>
      <c r="U675" s="4">
        <f t="shared" si="103"/>
        <v>0</v>
      </c>
      <c r="V675" s="4">
        <f t="shared" si="104"/>
        <v>0</v>
      </c>
      <c r="W675" s="4">
        <f t="shared" si="105"/>
        <v>0</v>
      </c>
      <c r="X675" s="4">
        <f t="shared" si="106"/>
        <v>0</v>
      </c>
      <c r="Y675" s="4">
        <f t="shared" si="107"/>
        <v>-7500</v>
      </c>
      <c r="Z675" s="4">
        <f t="shared" si="108"/>
        <v>-7500</v>
      </c>
      <c r="AA675" s="4">
        <f t="shared" si="109"/>
        <v>7500</v>
      </c>
    </row>
    <row r="676" spans="1:27" x14ac:dyDescent="0.25">
      <c r="A676" t="s">
        <v>191</v>
      </c>
      <c r="B676" t="s">
        <v>210</v>
      </c>
      <c r="C676" t="s">
        <v>211</v>
      </c>
      <c r="D676" t="s">
        <v>625</v>
      </c>
      <c r="E676" t="str">
        <f>VLOOKUP(C676,'Natural Accounts'!$A$3:$D$250,2,FALSE)</f>
        <v>Other Operating Revenue</v>
      </c>
      <c r="F676" t="str">
        <f t="shared" si="100"/>
        <v>B4400 Other Operating Revenue</v>
      </c>
      <c r="G676" t="s">
        <v>0</v>
      </c>
      <c r="H676" t="s">
        <v>53</v>
      </c>
      <c r="I676" s="4">
        <v>0</v>
      </c>
      <c r="J676" s="4">
        <v>0</v>
      </c>
      <c r="K676" s="4">
        <v>0</v>
      </c>
      <c r="L676" s="4">
        <v>-70</v>
      </c>
      <c r="M676" s="4">
        <f t="shared" si="101"/>
        <v>-70</v>
      </c>
      <c r="N676" s="4">
        <v>0</v>
      </c>
      <c r="O676" s="4">
        <v>0</v>
      </c>
      <c r="P676" s="4">
        <v>-1200</v>
      </c>
      <c r="Q676" s="4">
        <v>0</v>
      </c>
      <c r="R676" s="4">
        <f t="shared" si="102"/>
        <v>-1200</v>
      </c>
      <c r="S676" s="4">
        <v>0</v>
      </c>
      <c r="T676" s="4">
        <v>0</v>
      </c>
      <c r="U676" s="4">
        <f t="shared" si="103"/>
        <v>0</v>
      </c>
      <c r="V676" s="4">
        <f t="shared" si="104"/>
        <v>0</v>
      </c>
      <c r="W676" s="4">
        <f t="shared" si="105"/>
        <v>0</v>
      </c>
      <c r="X676" s="4">
        <f t="shared" si="106"/>
        <v>-600</v>
      </c>
      <c r="Y676" s="4">
        <f t="shared" si="107"/>
        <v>-35</v>
      </c>
      <c r="Z676" s="4">
        <f t="shared" si="108"/>
        <v>-635</v>
      </c>
      <c r="AA676" s="4">
        <f t="shared" si="109"/>
        <v>565</v>
      </c>
    </row>
    <row r="677" spans="1:27" x14ac:dyDescent="0.25">
      <c r="A677" t="s">
        <v>191</v>
      </c>
      <c r="B677" t="s">
        <v>210</v>
      </c>
      <c r="C677" t="s">
        <v>211</v>
      </c>
      <c r="D677" t="s">
        <v>625</v>
      </c>
      <c r="E677" t="str">
        <f>VLOOKUP(C677,'Natural Accounts'!$A$3:$D$250,2,FALSE)</f>
        <v>Other Operating Revenue</v>
      </c>
      <c r="F677" t="str">
        <f t="shared" si="100"/>
        <v>B4400 Other Operating Revenue</v>
      </c>
      <c r="G677" t="s">
        <v>0</v>
      </c>
      <c r="H677" t="s">
        <v>54</v>
      </c>
      <c r="I677" s="4">
        <v>-1517.5</v>
      </c>
      <c r="J677" s="4">
        <v>0</v>
      </c>
      <c r="K677" s="4">
        <v>0</v>
      </c>
      <c r="L677" s="4">
        <v>-1757.8</v>
      </c>
      <c r="M677" s="4">
        <f t="shared" si="101"/>
        <v>-3275.3</v>
      </c>
      <c r="N677" s="4">
        <v>0</v>
      </c>
      <c r="O677" s="4">
        <v>0</v>
      </c>
      <c r="P677" s="4">
        <v>0</v>
      </c>
      <c r="Q677" s="4">
        <v>-1267.8</v>
      </c>
      <c r="R677" s="4">
        <f t="shared" si="102"/>
        <v>-1267.8</v>
      </c>
      <c r="S677" s="4">
        <v>-2850</v>
      </c>
      <c r="T677" s="4">
        <v>0</v>
      </c>
      <c r="U677" s="4">
        <f t="shared" si="103"/>
        <v>-1455.8333333333333</v>
      </c>
      <c r="V677" s="4">
        <f t="shared" si="104"/>
        <v>-1455.8333333333333</v>
      </c>
      <c r="W677" s="4">
        <f t="shared" si="105"/>
        <v>0</v>
      </c>
      <c r="X677" s="4">
        <f t="shared" si="106"/>
        <v>0</v>
      </c>
      <c r="Y677" s="4">
        <f t="shared" si="107"/>
        <v>-1512.8</v>
      </c>
      <c r="Z677" s="4">
        <f t="shared" si="108"/>
        <v>-2968.6333333333332</v>
      </c>
      <c r="AA677" s="4">
        <f t="shared" si="109"/>
        <v>-1700.8333333333333</v>
      </c>
    </row>
    <row r="678" spans="1:27" x14ac:dyDescent="0.25">
      <c r="A678" t="s">
        <v>191</v>
      </c>
      <c r="B678" t="s">
        <v>210</v>
      </c>
      <c r="C678" t="s">
        <v>211</v>
      </c>
      <c r="D678" t="s">
        <v>625</v>
      </c>
      <c r="E678" t="str">
        <f>VLOOKUP(C678,'Natural Accounts'!$A$3:$D$250,2,FALSE)</f>
        <v>Other Operating Revenue</v>
      </c>
      <c r="F678" t="str">
        <f t="shared" si="100"/>
        <v>B4400 Other Operating Revenue</v>
      </c>
      <c r="G678" t="s">
        <v>0</v>
      </c>
      <c r="H678" t="s">
        <v>55</v>
      </c>
      <c r="I678" s="4">
        <v>-30</v>
      </c>
      <c r="J678" s="4">
        <v>0</v>
      </c>
      <c r="K678" s="4">
        <v>0</v>
      </c>
      <c r="L678" s="4">
        <v>-3631</v>
      </c>
      <c r="M678" s="4">
        <f t="shared" si="101"/>
        <v>-3661</v>
      </c>
      <c r="N678" s="4">
        <v>0</v>
      </c>
      <c r="O678" s="4">
        <v>0</v>
      </c>
      <c r="P678" s="4">
        <v>0</v>
      </c>
      <c r="Q678" s="4">
        <v>0</v>
      </c>
      <c r="R678" s="4">
        <f t="shared" si="102"/>
        <v>0</v>
      </c>
      <c r="S678" s="4">
        <v>0</v>
      </c>
      <c r="T678" s="4">
        <v>0</v>
      </c>
      <c r="U678" s="4">
        <f t="shared" si="103"/>
        <v>-10</v>
      </c>
      <c r="V678" s="4">
        <f t="shared" si="104"/>
        <v>-10</v>
      </c>
      <c r="W678" s="4">
        <f t="shared" si="105"/>
        <v>0</v>
      </c>
      <c r="X678" s="4">
        <f t="shared" si="106"/>
        <v>0</v>
      </c>
      <c r="Y678" s="4">
        <f t="shared" si="107"/>
        <v>-1815.5</v>
      </c>
      <c r="Z678" s="4">
        <f t="shared" si="108"/>
        <v>-1825.5</v>
      </c>
      <c r="AA678" s="4">
        <f t="shared" si="109"/>
        <v>-1825.5</v>
      </c>
    </row>
    <row r="679" spans="1:27" x14ac:dyDescent="0.25">
      <c r="A679" t="s">
        <v>191</v>
      </c>
      <c r="B679" t="s">
        <v>210</v>
      </c>
      <c r="C679" t="s">
        <v>212</v>
      </c>
      <c r="D679" t="s">
        <v>625</v>
      </c>
      <c r="E679" t="str">
        <f>VLOOKUP(C679,'Natural Accounts'!$A$3:$D$250,2,FALSE)</f>
        <v>Non-Operating Revenues (UW Central Accounting Office Only)</v>
      </c>
      <c r="F679" t="str">
        <f t="shared" si="100"/>
        <v>B5000 Non-Operating Revenues (UW Central Accounting Office Only)</v>
      </c>
      <c r="G679" t="s">
        <v>0</v>
      </c>
      <c r="H679" t="s">
        <v>1</v>
      </c>
      <c r="I679" s="4">
        <v>0</v>
      </c>
      <c r="J679" s="4">
        <v>0</v>
      </c>
      <c r="K679" s="4">
        <v>0</v>
      </c>
      <c r="L679" s="4">
        <v>262.11</v>
      </c>
      <c r="M679" s="4">
        <f t="shared" si="101"/>
        <v>262.11</v>
      </c>
      <c r="N679" s="4">
        <v>0</v>
      </c>
      <c r="O679" s="4">
        <v>0</v>
      </c>
      <c r="P679" s="4">
        <v>-599878.56999999995</v>
      </c>
      <c r="Q679" s="4">
        <v>-670447.04</v>
      </c>
      <c r="R679" s="4">
        <f t="shared" si="102"/>
        <v>-1270325.6099999999</v>
      </c>
      <c r="S679" s="4">
        <v>0</v>
      </c>
      <c r="T679" s="4">
        <v>0</v>
      </c>
      <c r="U679" s="4">
        <f t="shared" si="103"/>
        <v>0</v>
      </c>
      <c r="V679" s="4">
        <f t="shared" si="104"/>
        <v>0</v>
      </c>
      <c r="W679" s="4">
        <f t="shared" si="105"/>
        <v>0</v>
      </c>
      <c r="X679" s="4">
        <f t="shared" si="106"/>
        <v>-299939.28499999997</v>
      </c>
      <c r="Y679" s="4">
        <f t="shared" si="107"/>
        <v>-335092.46500000003</v>
      </c>
      <c r="Z679" s="4">
        <f t="shared" si="108"/>
        <v>-635031.75</v>
      </c>
      <c r="AA679" s="4">
        <f t="shared" si="109"/>
        <v>635293.85999999987</v>
      </c>
    </row>
    <row r="680" spans="1:27" x14ac:dyDescent="0.25">
      <c r="A680" t="s">
        <v>191</v>
      </c>
      <c r="B680" t="s">
        <v>210</v>
      </c>
      <c r="C680" t="s">
        <v>212</v>
      </c>
      <c r="D680" t="s">
        <v>625</v>
      </c>
      <c r="E680" t="str">
        <f>VLOOKUP(C680,'Natural Accounts'!$A$3:$D$250,2,FALSE)</f>
        <v>Non-Operating Revenues (UW Central Accounting Office Only)</v>
      </c>
      <c r="F680" t="str">
        <f t="shared" si="100"/>
        <v>B5000 Non-Operating Revenues (UW Central Accounting Office Only)</v>
      </c>
      <c r="G680" t="s">
        <v>0</v>
      </c>
      <c r="H680" t="s">
        <v>1467</v>
      </c>
      <c r="I680" s="4">
        <v>0</v>
      </c>
      <c r="J680" s="4">
        <v>0</v>
      </c>
      <c r="K680" s="4">
        <v>-84.96</v>
      </c>
      <c r="L680" s="4">
        <v>0</v>
      </c>
      <c r="M680" s="4">
        <f t="shared" si="101"/>
        <v>-84.96</v>
      </c>
      <c r="N680" s="4">
        <v>0</v>
      </c>
      <c r="O680" s="4">
        <v>0</v>
      </c>
      <c r="P680" s="4">
        <v>0</v>
      </c>
      <c r="Q680" s="4">
        <v>0</v>
      </c>
      <c r="R680" s="4">
        <f t="shared" si="102"/>
        <v>0</v>
      </c>
      <c r="S680" s="4">
        <v>0</v>
      </c>
      <c r="T680" s="4">
        <v>0</v>
      </c>
      <c r="U680" s="4">
        <f t="shared" si="103"/>
        <v>0</v>
      </c>
      <c r="V680" s="4">
        <f t="shared" si="104"/>
        <v>0</v>
      </c>
      <c r="W680" s="4">
        <f t="shared" si="105"/>
        <v>0</v>
      </c>
      <c r="X680" s="4">
        <f t="shared" si="106"/>
        <v>-42.48</v>
      </c>
      <c r="Y680" s="4">
        <f t="shared" si="107"/>
        <v>0</v>
      </c>
      <c r="Z680" s="4">
        <f t="shared" si="108"/>
        <v>-42.48</v>
      </c>
      <c r="AA680" s="4">
        <f t="shared" si="109"/>
        <v>-42.48</v>
      </c>
    </row>
    <row r="681" spans="1:27" x14ac:dyDescent="0.25">
      <c r="A681" t="s">
        <v>191</v>
      </c>
      <c r="B681" t="s">
        <v>210</v>
      </c>
      <c r="C681" t="s">
        <v>212</v>
      </c>
      <c r="D681" t="s">
        <v>625</v>
      </c>
      <c r="E681" t="str">
        <f>VLOOKUP(C681,'Natural Accounts'!$A$3:$D$250,2,FALSE)</f>
        <v>Non-Operating Revenues (UW Central Accounting Office Only)</v>
      </c>
      <c r="F681" t="str">
        <f t="shared" si="100"/>
        <v>B5000 Non-Operating Revenues (UW Central Accounting Office Only)</v>
      </c>
      <c r="G681" t="s">
        <v>0</v>
      </c>
      <c r="H681" t="s">
        <v>130</v>
      </c>
      <c r="I681" s="4">
        <v>0</v>
      </c>
      <c r="J681" s="4">
        <v>0</v>
      </c>
      <c r="K681" s="4">
        <v>65</v>
      </c>
      <c r="L681" s="4">
        <v>0</v>
      </c>
      <c r="M681" s="4">
        <f t="shared" si="101"/>
        <v>65</v>
      </c>
      <c r="N681" s="4">
        <v>0</v>
      </c>
      <c r="O681" s="4">
        <v>0</v>
      </c>
      <c r="P681" s="4">
        <v>0</v>
      </c>
      <c r="Q681" s="4">
        <v>0</v>
      </c>
      <c r="R681" s="4">
        <f t="shared" si="102"/>
        <v>0</v>
      </c>
      <c r="S681" s="4">
        <v>0</v>
      </c>
      <c r="T681" s="4">
        <v>0</v>
      </c>
      <c r="U681" s="4">
        <f t="shared" si="103"/>
        <v>0</v>
      </c>
      <c r="V681" s="4">
        <f t="shared" si="104"/>
        <v>0</v>
      </c>
      <c r="W681" s="4">
        <f t="shared" si="105"/>
        <v>0</v>
      </c>
      <c r="X681" s="4">
        <f t="shared" si="106"/>
        <v>32.5</v>
      </c>
      <c r="Y681" s="4">
        <f t="shared" si="107"/>
        <v>0</v>
      </c>
      <c r="Z681" s="4">
        <f t="shared" si="108"/>
        <v>0</v>
      </c>
      <c r="AA681" s="4">
        <f t="shared" si="109"/>
        <v>0</v>
      </c>
    </row>
    <row r="682" spans="1:27" x14ac:dyDescent="0.25">
      <c r="A682" t="s">
        <v>191</v>
      </c>
      <c r="B682" t="s">
        <v>210</v>
      </c>
      <c r="C682" t="s">
        <v>212</v>
      </c>
      <c r="D682" t="s">
        <v>625</v>
      </c>
      <c r="E682" t="str">
        <f>VLOOKUP(C682,'Natural Accounts'!$A$3:$D$250,2,FALSE)</f>
        <v>Non-Operating Revenues (UW Central Accounting Office Only)</v>
      </c>
      <c r="F682" t="str">
        <f t="shared" si="100"/>
        <v>B5000 Non-Operating Revenues (UW Central Accounting Office Only)</v>
      </c>
      <c r="G682" t="s">
        <v>0</v>
      </c>
      <c r="H682" t="s">
        <v>164</v>
      </c>
      <c r="I682" s="4">
        <v>0</v>
      </c>
      <c r="J682" s="4">
        <v>0</v>
      </c>
      <c r="K682" s="4">
        <v>0</v>
      </c>
      <c r="L682" s="4">
        <v>0</v>
      </c>
      <c r="M682" s="4">
        <f t="shared" si="101"/>
        <v>0</v>
      </c>
      <c r="N682" s="4">
        <v>0</v>
      </c>
      <c r="O682" s="4">
        <v>0</v>
      </c>
      <c r="P682" s="4">
        <v>213583.44</v>
      </c>
      <c r="Q682" s="4">
        <v>28717.56</v>
      </c>
      <c r="R682" s="4">
        <f t="shared" si="102"/>
        <v>242301</v>
      </c>
      <c r="S682" s="4">
        <v>0</v>
      </c>
      <c r="T682" s="4">
        <v>0</v>
      </c>
      <c r="U682" s="4">
        <f t="shared" si="103"/>
        <v>0</v>
      </c>
      <c r="V682" s="4">
        <f t="shared" si="104"/>
        <v>0</v>
      </c>
      <c r="W682" s="4">
        <f t="shared" si="105"/>
        <v>0</v>
      </c>
      <c r="X682" s="4">
        <f t="shared" si="106"/>
        <v>106791.72</v>
      </c>
      <c r="Y682" s="4">
        <f t="shared" si="107"/>
        <v>14358.78</v>
      </c>
      <c r="Z682" s="4">
        <f t="shared" si="108"/>
        <v>242301</v>
      </c>
      <c r="AA682" s="4">
        <f t="shared" si="109"/>
        <v>0</v>
      </c>
    </row>
    <row r="683" spans="1:27" x14ac:dyDescent="0.25">
      <c r="A683" t="s">
        <v>191</v>
      </c>
      <c r="B683" t="s">
        <v>210</v>
      </c>
      <c r="C683" t="s">
        <v>212</v>
      </c>
      <c r="D683" t="s">
        <v>625</v>
      </c>
      <c r="E683" t="str">
        <f>VLOOKUP(C683,'Natural Accounts'!$A$3:$D$250,2,FALSE)</f>
        <v>Non-Operating Revenues (UW Central Accounting Office Only)</v>
      </c>
      <c r="F683" t="str">
        <f t="shared" si="100"/>
        <v>B5000 Non-Operating Revenues (UW Central Accounting Office Only)</v>
      </c>
      <c r="G683" t="s">
        <v>0</v>
      </c>
      <c r="H683" t="s">
        <v>93</v>
      </c>
      <c r="I683" s="4">
        <v>0</v>
      </c>
      <c r="J683" s="4">
        <v>0</v>
      </c>
      <c r="K683" s="4">
        <v>0</v>
      </c>
      <c r="L683" s="4">
        <v>0</v>
      </c>
      <c r="M683" s="4">
        <f t="shared" si="101"/>
        <v>0</v>
      </c>
      <c r="N683" s="4">
        <v>0</v>
      </c>
      <c r="O683" s="4">
        <v>-22466.11</v>
      </c>
      <c r="P683" s="4">
        <v>0</v>
      </c>
      <c r="Q683" s="4">
        <v>22466.11</v>
      </c>
      <c r="R683" s="4">
        <f t="shared" si="102"/>
        <v>0</v>
      </c>
      <c r="S683" s="4">
        <v>0</v>
      </c>
      <c r="T683" s="4">
        <v>0</v>
      </c>
      <c r="U683" s="4">
        <f t="shared" si="103"/>
        <v>0</v>
      </c>
      <c r="V683" s="4">
        <f t="shared" si="104"/>
        <v>0</v>
      </c>
      <c r="W683" s="4">
        <f t="shared" si="105"/>
        <v>-11233.055</v>
      </c>
      <c r="X683" s="4">
        <f t="shared" si="106"/>
        <v>0</v>
      </c>
      <c r="Y683" s="4">
        <f t="shared" si="107"/>
        <v>11233.055</v>
      </c>
      <c r="Z683" s="4">
        <f t="shared" si="108"/>
        <v>0</v>
      </c>
      <c r="AA683" s="4">
        <f t="shared" si="109"/>
        <v>0</v>
      </c>
    </row>
    <row r="684" spans="1:27" x14ac:dyDescent="0.25">
      <c r="A684" t="s">
        <v>191</v>
      </c>
      <c r="B684" t="s">
        <v>210</v>
      </c>
      <c r="C684" t="s">
        <v>212</v>
      </c>
      <c r="D684" t="s">
        <v>625</v>
      </c>
      <c r="E684" t="str">
        <f>VLOOKUP(C684,'Natural Accounts'!$A$3:$D$250,2,FALSE)</f>
        <v>Non-Operating Revenues (UW Central Accounting Office Only)</v>
      </c>
      <c r="F684" t="str">
        <f t="shared" si="100"/>
        <v>B5000 Non-Operating Revenues (UW Central Accounting Office Only)</v>
      </c>
      <c r="G684" t="s">
        <v>0</v>
      </c>
      <c r="H684" t="s">
        <v>94</v>
      </c>
      <c r="I684" s="4">
        <v>0</v>
      </c>
      <c r="J684" s="4">
        <v>0</v>
      </c>
      <c r="K684" s="4">
        <v>0</v>
      </c>
      <c r="L684" s="4">
        <v>0</v>
      </c>
      <c r="M684" s="4">
        <f t="shared" si="101"/>
        <v>0</v>
      </c>
      <c r="N684" s="4">
        <v>0</v>
      </c>
      <c r="O684" s="4">
        <v>0</v>
      </c>
      <c r="P684" s="4">
        <v>4105.18</v>
      </c>
      <c r="Q684" s="4">
        <v>27934.82</v>
      </c>
      <c r="R684" s="4">
        <f t="shared" si="102"/>
        <v>32040</v>
      </c>
      <c r="S684" s="4">
        <v>0</v>
      </c>
      <c r="T684" s="4">
        <v>0</v>
      </c>
      <c r="U684" s="4">
        <f t="shared" si="103"/>
        <v>0</v>
      </c>
      <c r="V684" s="4">
        <f t="shared" si="104"/>
        <v>0</v>
      </c>
      <c r="W684" s="4">
        <f t="shared" si="105"/>
        <v>0</v>
      </c>
      <c r="X684" s="4">
        <f t="shared" si="106"/>
        <v>2052.59</v>
      </c>
      <c r="Y684" s="4">
        <f t="shared" si="107"/>
        <v>13967.41</v>
      </c>
      <c r="Z684" s="4">
        <f t="shared" si="108"/>
        <v>32040</v>
      </c>
      <c r="AA684" s="4">
        <f t="shared" si="109"/>
        <v>0</v>
      </c>
    </row>
    <row r="685" spans="1:27" x14ac:dyDescent="0.25">
      <c r="A685" t="s">
        <v>191</v>
      </c>
      <c r="B685" t="s">
        <v>210</v>
      </c>
      <c r="C685" t="s">
        <v>212</v>
      </c>
      <c r="D685" t="s">
        <v>625</v>
      </c>
      <c r="E685" t="str">
        <f>VLOOKUP(C685,'Natural Accounts'!$A$3:$D$250,2,FALSE)</f>
        <v>Non-Operating Revenues (UW Central Accounting Office Only)</v>
      </c>
      <c r="F685" t="str">
        <f t="shared" si="100"/>
        <v>B5000 Non-Operating Revenues (UW Central Accounting Office Only)</v>
      </c>
      <c r="G685" t="s">
        <v>0</v>
      </c>
      <c r="H685" t="s">
        <v>83</v>
      </c>
      <c r="I685" s="4">
        <v>0</v>
      </c>
      <c r="J685" s="4">
        <v>0</v>
      </c>
      <c r="K685" s="4">
        <v>0</v>
      </c>
      <c r="L685" s="4">
        <v>0</v>
      </c>
      <c r="M685" s="4">
        <f t="shared" si="101"/>
        <v>0</v>
      </c>
      <c r="N685" s="4">
        <v>0</v>
      </c>
      <c r="O685" s="4">
        <v>0</v>
      </c>
      <c r="P685" s="4">
        <v>5343.52</v>
      </c>
      <c r="Q685" s="4">
        <v>125710.48</v>
      </c>
      <c r="R685" s="4">
        <f t="shared" si="102"/>
        <v>131054</v>
      </c>
      <c r="S685" s="4">
        <v>0</v>
      </c>
      <c r="T685" s="4">
        <v>0</v>
      </c>
      <c r="U685" s="4">
        <f t="shared" si="103"/>
        <v>0</v>
      </c>
      <c r="V685" s="4">
        <f t="shared" si="104"/>
        <v>0</v>
      </c>
      <c r="W685" s="4">
        <f t="shared" si="105"/>
        <v>0</v>
      </c>
      <c r="X685" s="4">
        <f t="shared" si="106"/>
        <v>2671.76</v>
      </c>
      <c r="Y685" s="4">
        <f t="shared" si="107"/>
        <v>62855.24</v>
      </c>
      <c r="Z685" s="4">
        <f t="shared" si="108"/>
        <v>131054</v>
      </c>
      <c r="AA685" s="4">
        <f t="shared" si="109"/>
        <v>0</v>
      </c>
    </row>
    <row r="686" spans="1:27" x14ac:dyDescent="0.25">
      <c r="A686" t="s">
        <v>191</v>
      </c>
      <c r="B686" t="s">
        <v>210</v>
      </c>
      <c r="C686" t="s">
        <v>212</v>
      </c>
      <c r="D686" t="s">
        <v>625</v>
      </c>
      <c r="E686" t="str">
        <f>VLOOKUP(C686,'Natural Accounts'!$A$3:$D$250,2,FALSE)</f>
        <v>Non-Operating Revenues (UW Central Accounting Office Only)</v>
      </c>
      <c r="F686" t="str">
        <f t="shared" si="100"/>
        <v>B5000 Non-Operating Revenues (UW Central Accounting Office Only)</v>
      </c>
      <c r="G686" t="s">
        <v>0</v>
      </c>
      <c r="H686" t="s">
        <v>124</v>
      </c>
      <c r="I686" s="4">
        <v>0</v>
      </c>
      <c r="J686" s="4">
        <v>0</v>
      </c>
      <c r="K686" s="4">
        <v>0</v>
      </c>
      <c r="L686" s="4">
        <v>0</v>
      </c>
      <c r="M686" s="4">
        <f t="shared" si="101"/>
        <v>0</v>
      </c>
      <c r="N686" s="4">
        <v>0</v>
      </c>
      <c r="O686" s="4">
        <v>0</v>
      </c>
      <c r="P686" s="4">
        <v>176939.2</v>
      </c>
      <c r="Q686" s="4">
        <v>250707.79</v>
      </c>
      <c r="R686" s="4">
        <f t="shared" si="102"/>
        <v>427646.99</v>
      </c>
      <c r="S686" s="4">
        <v>0</v>
      </c>
      <c r="T686" s="4">
        <v>0</v>
      </c>
      <c r="U686" s="4">
        <f t="shared" si="103"/>
        <v>0</v>
      </c>
      <c r="V686" s="4">
        <f t="shared" si="104"/>
        <v>0</v>
      </c>
      <c r="W686" s="4">
        <f t="shared" si="105"/>
        <v>0</v>
      </c>
      <c r="X686" s="4">
        <f t="shared" si="106"/>
        <v>88469.6</v>
      </c>
      <c r="Y686" s="4">
        <f t="shared" si="107"/>
        <v>125353.895</v>
      </c>
      <c r="Z686" s="4">
        <f t="shared" si="108"/>
        <v>427646.99</v>
      </c>
      <c r="AA686" s="4">
        <f t="shared" si="109"/>
        <v>0</v>
      </c>
    </row>
    <row r="687" spans="1:27" x14ac:dyDescent="0.25">
      <c r="A687" t="s">
        <v>191</v>
      </c>
      <c r="B687" t="s">
        <v>210</v>
      </c>
      <c r="C687" t="s">
        <v>212</v>
      </c>
      <c r="D687" t="s">
        <v>625</v>
      </c>
      <c r="E687" t="str">
        <f>VLOOKUP(C687,'Natural Accounts'!$A$3:$D$250,2,FALSE)</f>
        <v>Non-Operating Revenues (UW Central Accounting Office Only)</v>
      </c>
      <c r="F687" t="str">
        <f t="shared" si="100"/>
        <v>B5000 Non-Operating Revenues (UW Central Accounting Office Only)</v>
      </c>
      <c r="G687" t="s">
        <v>0</v>
      </c>
      <c r="H687" t="s">
        <v>123</v>
      </c>
      <c r="I687" s="4">
        <v>0</v>
      </c>
      <c r="J687" s="4">
        <v>0</v>
      </c>
      <c r="K687" s="4">
        <v>0</v>
      </c>
      <c r="L687" s="4">
        <v>0</v>
      </c>
      <c r="M687" s="4">
        <f t="shared" si="101"/>
        <v>0</v>
      </c>
      <c r="N687" s="4">
        <v>0</v>
      </c>
      <c r="O687" s="4">
        <v>0</v>
      </c>
      <c r="P687" s="4">
        <v>196177.42</v>
      </c>
      <c r="Q687" s="4">
        <v>236226.58</v>
      </c>
      <c r="R687" s="4">
        <f t="shared" si="102"/>
        <v>432404</v>
      </c>
      <c r="S687" s="4">
        <v>0</v>
      </c>
      <c r="T687" s="4">
        <v>0</v>
      </c>
      <c r="U687" s="4">
        <f t="shared" si="103"/>
        <v>0</v>
      </c>
      <c r="V687" s="4">
        <f t="shared" si="104"/>
        <v>0</v>
      </c>
      <c r="W687" s="4">
        <f t="shared" si="105"/>
        <v>0</v>
      </c>
      <c r="X687" s="4">
        <f t="shared" si="106"/>
        <v>98088.71</v>
      </c>
      <c r="Y687" s="4">
        <f t="shared" si="107"/>
        <v>118113.29</v>
      </c>
      <c r="Z687" s="4">
        <f t="shared" si="108"/>
        <v>432404</v>
      </c>
      <c r="AA687" s="4">
        <f t="shared" si="109"/>
        <v>0</v>
      </c>
    </row>
    <row r="688" spans="1:27" x14ac:dyDescent="0.25">
      <c r="A688" t="s">
        <v>191</v>
      </c>
      <c r="B688" t="s">
        <v>210</v>
      </c>
      <c r="C688" t="s">
        <v>212</v>
      </c>
      <c r="D688" t="s">
        <v>625</v>
      </c>
      <c r="E688" t="str">
        <f>VLOOKUP(C688,'Natural Accounts'!$A$3:$D$250,2,FALSE)</f>
        <v>Non-Operating Revenues (UW Central Accounting Office Only)</v>
      </c>
      <c r="F688" t="str">
        <f t="shared" si="100"/>
        <v>B5000 Non-Operating Revenues (UW Central Accounting Office Only)</v>
      </c>
      <c r="G688" t="s">
        <v>0</v>
      </c>
      <c r="H688" t="s">
        <v>100</v>
      </c>
      <c r="I688" s="4">
        <v>0</v>
      </c>
      <c r="J688" s="4">
        <v>0</v>
      </c>
      <c r="K688" s="4">
        <v>0</v>
      </c>
      <c r="L688" s="4">
        <v>0</v>
      </c>
      <c r="M688" s="4">
        <f t="shared" si="101"/>
        <v>0</v>
      </c>
      <c r="N688" s="4">
        <v>0</v>
      </c>
      <c r="O688" s="4">
        <v>0</v>
      </c>
      <c r="P688" s="4">
        <v>3729.81</v>
      </c>
      <c r="Q688" s="4">
        <v>1149.81</v>
      </c>
      <c r="R688" s="4">
        <f t="shared" si="102"/>
        <v>4879.62</v>
      </c>
      <c r="S688" s="4">
        <v>0</v>
      </c>
      <c r="T688" s="4">
        <v>0</v>
      </c>
      <c r="U688" s="4">
        <f t="shared" si="103"/>
        <v>0</v>
      </c>
      <c r="V688" s="4">
        <f t="shared" si="104"/>
        <v>0</v>
      </c>
      <c r="W688" s="4">
        <f t="shared" si="105"/>
        <v>0</v>
      </c>
      <c r="X688" s="4">
        <f t="shared" si="106"/>
        <v>1864.905</v>
      </c>
      <c r="Y688" s="4">
        <f t="shared" si="107"/>
        <v>574.90499999999997</v>
      </c>
      <c r="Z688" s="4">
        <f t="shared" si="108"/>
        <v>4879.62</v>
      </c>
      <c r="AA688" s="4">
        <f t="shared" si="109"/>
        <v>0</v>
      </c>
    </row>
    <row r="689" spans="1:27" x14ac:dyDescent="0.25">
      <c r="A689" t="s">
        <v>191</v>
      </c>
      <c r="B689" t="s">
        <v>210</v>
      </c>
      <c r="C689">
        <v>51001</v>
      </c>
      <c r="D689" t="s">
        <v>625</v>
      </c>
      <c r="E689" t="str">
        <f>VLOOKUP(C689,'Natural Accounts'!$A$3:$D$250,2,FALSE)</f>
        <v xml:space="preserve">State Appropriations </v>
      </c>
      <c r="F689" t="str">
        <f t="shared" si="100"/>
        <v xml:space="preserve">51001 State Appropriations </v>
      </c>
      <c r="G689" t="s">
        <v>0</v>
      </c>
      <c r="H689" t="s">
        <v>1</v>
      </c>
      <c r="I689" s="4">
        <v>-171462577</v>
      </c>
      <c r="J689" s="4">
        <v>0</v>
      </c>
      <c r="K689" s="4">
        <v>0</v>
      </c>
      <c r="L689" s="4">
        <v>0</v>
      </c>
      <c r="M689" s="4">
        <f>SUM(I689:L689)</f>
        <v>-171462577</v>
      </c>
      <c r="N689" s="4">
        <v>-169842086</v>
      </c>
      <c r="O689" s="4">
        <v>0</v>
      </c>
      <c r="P689" s="4">
        <v>0</v>
      </c>
      <c r="Q689" s="4">
        <v>0</v>
      </c>
      <c r="R689" s="4">
        <f t="shared" si="102"/>
        <v>-169842086</v>
      </c>
      <c r="S689" s="4">
        <v>-172612086</v>
      </c>
      <c r="T689" s="4">
        <v>0</v>
      </c>
      <c r="U689" s="4">
        <f t="shared" si="103"/>
        <v>-171305583</v>
      </c>
      <c r="V689" s="4">
        <f t="shared" si="104"/>
        <v>-171305583</v>
      </c>
      <c r="W689" s="4">
        <f t="shared" si="105"/>
        <v>0</v>
      </c>
      <c r="X689" s="4">
        <f t="shared" si="106"/>
        <v>0</v>
      </c>
      <c r="Y689" s="4">
        <f t="shared" si="107"/>
        <v>0</v>
      </c>
      <c r="Z689" s="4">
        <f t="shared" si="108"/>
        <v>-171305583</v>
      </c>
      <c r="AA689" s="4">
        <f t="shared" si="109"/>
        <v>-1463497</v>
      </c>
    </row>
    <row r="690" spans="1:27" x14ac:dyDescent="0.25">
      <c r="A690" t="s">
        <v>191</v>
      </c>
      <c r="B690" t="s">
        <v>210</v>
      </c>
      <c r="C690">
        <v>51001</v>
      </c>
      <c r="D690" t="s">
        <v>625</v>
      </c>
      <c r="E690" t="str">
        <f>VLOOKUP(C690,'Natural Accounts'!$A$3:$D$250,2,FALSE)</f>
        <v xml:space="preserve">State Appropriations </v>
      </c>
      <c r="F690" t="str">
        <f t="shared" si="100"/>
        <v xml:space="preserve">51001 State Appropriations </v>
      </c>
      <c r="G690" t="s">
        <v>0</v>
      </c>
      <c r="H690" t="s">
        <v>27</v>
      </c>
      <c r="I690" s="4">
        <v>-9486091</v>
      </c>
      <c r="J690" s="4">
        <v>0</v>
      </c>
      <c r="K690" s="4">
        <v>0</v>
      </c>
      <c r="L690" s="4">
        <v>-1000000</v>
      </c>
      <c r="M690" s="4">
        <f t="shared" si="101"/>
        <v>-10486091</v>
      </c>
      <c r="N690" s="4">
        <v>-9151583</v>
      </c>
      <c r="O690" s="4">
        <v>0</v>
      </c>
      <c r="P690" s="4">
        <v>0</v>
      </c>
      <c r="Q690" s="4">
        <v>0</v>
      </c>
      <c r="R690" s="4">
        <f t="shared" si="102"/>
        <v>-9151583</v>
      </c>
      <c r="S690" s="4">
        <v>-9151583</v>
      </c>
      <c r="T690" s="4">
        <v>0</v>
      </c>
      <c r="U690" s="4">
        <f t="shared" si="103"/>
        <v>-9263085.666666666</v>
      </c>
      <c r="V690" s="4">
        <f t="shared" si="104"/>
        <v>-9263085.666666666</v>
      </c>
      <c r="W690" s="4">
        <f t="shared" si="105"/>
        <v>0</v>
      </c>
      <c r="X690" s="4">
        <f t="shared" si="106"/>
        <v>0</v>
      </c>
      <c r="Y690" s="4">
        <f t="shared" si="107"/>
        <v>-500000</v>
      </c>
      <c r="Z690" s="4">
        <f t="shared" si="108"/>
        <v>-9763085.666666666</v>
      </c>
      <c r="AA690" s="4">
        <f t="shared" si="109"/>
        <v>-611502.66666666605</v>
      </c>
    </row>
    <row r="691" spans="1:27" x14ac:dyDescent="0.25">
      <c r="A691" t="s">
        <v>191</v>
      </c>
      <c r="B691" t="s">
        <v>210</v>
      </c>
      <c r="C691">
        <v>51001</v>
      </c>
      <c r="D691" t="s">
        <v>625</v>
      </c>
      <c r="E691" t="str">
        <f>VLOOKUP(C691,'Natural Accounts'!$A$3:$D$250,2,FALSE)</f>
        <v xml:space="preserve">State Appropriations </v>
      </c>
      <c r="F691" t="str">
        <f t="shared" si="100"/>
        <v xml:space="preserve">51001 State Appropriations </v>
      </c>
      <c r="G691" t="s">
        <v>0</v>
      </c>
      <c r="H691" t="s">
        <v>7</v>
      </c>
      <c r="I691" s="4">
        <v>-200000</v>
      </c>
      <c r="J691" s="4">
        <v>0</v>
      </c>
      <c r="K691" s="4">
        <v>0</v>
      </c>
      <c r="L691" s="4">
        <v>0</v>
      </c>
      <c r="M691" s="4">
        <f t="shared" si="101"/>
        <v>-200000</v>
      </c>
      <c r="N691" s="4">
        <v>-200000</v>
      </c>
      <c r="O691" s="4">
        <v>0</v>
      </c>
      <c r="P691" s="4">
        <v>0</v>
      </c>
      <c r="Q691" s="4">
        <v>0</v>
      </c>
      <c r="R691" s="4">
        <f t="shared" si="102"/>
        <v>-200000</v>
      </c>
      <c r="S691" s="4">
        <v>-200000</v>
      </c>
      <c r="T691" s="4">
        <v>0</v>
      </c>
      <c r="U691" s="4">
        <f t="shared" si="103"/>
        <v>-200000</v>
      </c>
      <c r="V691" s="4">
        <f t="shared" si="104"/>
        <v>-200000</v>
      </c>
      <c r="W691" s="4">
        <f t="shared" si="105"/>
        <v>0</v>
      </c>
      <c r="X691" s="4">
        <f t="shared" si="106"/>
        <v>0</v>
      </c>
      <c r="Y691" s="4">
        <f t="shared" si="107"/>
        <v>0</v>
      </c>
      <c r="Z691" s="4">
        <f t="shared" si="108"/>
        <v>-200000</v>
      </c>
      <c r="AA691" s="4">
        <f t="shared" si="109"/>
        <v>0</v>
      </c>
    </row>
    <row r="692" spans="1:27" x14ac:dyDescent="0.25">
      <c r="A692" t="s">
        <v>191</v>
      </c>
      <c r="B692" t="s">
        <v>210</v>
      </c>
      <c r="C692">
        <v>51001</v>
      </c>
      <c r="D692" t="s">
        <v>625</v>
      </c>
      <c r="E692" t="str">
        <f>VLOOKUP(C692,'Natural Accounts'!$A$3:$D$250,2,FALSE)</f>
        <v xml:space="preserve">State Appropriations </v>
      </c>
      <c r="F692" t="str">
        <f t="shared" si="100"/>
        <v xml:space="preserve">51001 State Appropriations </v>
      </c>
      <c r="G692" t="s">
        <v>0</v>
      </c>
      <c r="H692" t="s">
        <v>1468</v>
      </c>
      <c r="I692" s="4">
        <v>0</v>
      </c>
      <c r="J692" s="4">
        <v>0</v>
      </c>
      <c r="K692" s="4">
        <v>0</v>
      </c>
      <c r="L692" s="4">
        <v>0</v>
      </c>
      <c r="M692" s="4">
        <f t="shared" si="101"/>
        <v>0</v>
      </c>
      <c r="N692" s="4">
        <v>0</v>
      </c>
      <c r="O692" s="4">
        <v>0</v>
      </c>
      <c r="P692" s="4">
        <v>0</v>
      </c>
      <c r="Q692" s="4">
        <v>0</v>
      </c>
      <c r="R692" s="4">
        <f t="shared" si="102"/>
        <v>0</v>
      </c>
      <c r="S692" s="4">
        <v>0</v>
      </c>
      <c r="T692" s="4">
        <v>0</v>
      </c>
      <c r="U692" s="4">
        <f>AVERAGE(I692,N692,S692)</f>
        <v>0</v>
      </c>
      <c r="V692" s="4">
        <f>AVERAGE(I692,N692,S692)</f>
        <v>0</v>
      </c>
      <c r="W692" s="4">
        <f t="shared" si="105"/>
        <v>0</v>
      </c>
      <c r="X692" s="4">
        <f t="shared" si="106"/>
        <v>0</v>
      </c>
      <c r="Y692" s="4">
        <f t="shared" si="107"/>
        <v>0</v>
      </c>
      <c r="Z692" s="4">
        <f t="shared" si="108"/>
        <v>0</v>
      </c>
      <c r="AA692" s="4">
        <f t="shared" si="109"/>
        <v>0</v>
      </c>
    </row>
    <row r="693" spans="1:27" x14ac:dyDescent="0.25">
      <c r="A693" t="s">
        <v>191</v>
      </c>
      <c r="B693" t="s">
        <v>210</v>
      </c>
      <c r="C693">
        <v>51001</v>
      </c>
      <c r="D693" t="s">
        <v>625</v>
      </c>
      <c r="E693" t="str">
        <f>VLOOKUP(C693,'Natural Accounts'!$A$3:$D$250,2,FALSE)</f>
        <v xml:space="preserve">State Appropriations </v>
      </c>
      <c r="F693" t="str">
        <f t="shared" si="100"/>
        <v xml:space="preserve">51001 State Appropriations </v>
      </c>
      <c r="G693" t="s">
        <v>0</v>
      </c>
      <c r="H693" t="s">
        <v>187</v>
      </c>
      <c r="I693" s="4">
        <v>0</v>
      </c>
      <c r="J693" s="4">
        <v>0</v>
      </c>
      <c r="K693" s="4">
        <v>0</v>
      </c>
      <c r="L693" s="4">
        <v>0</v>
      </c>
      <c r="M693" s="4">
        <f t="shared" si="101"/>
        <v>0</v>
      </c>
      <c r="N693" s="4">
        <v>0</v>
      </c>
      <c r="O693" s="4">
        <v>0</v>
      </c>
      <c r="P693" s="4">
        <v>0</v>
      </c>
      <c r="Q693" s="4">
        <v>0</v>
      </c>
      <c r="R693" s="4">
        <f t="shared" si="102"/>
        <v>0</v>
      </c>
      <c r="S693" s="4">
        <v>0</v>
      </c>
      <c r="T693" s="4">
        <v>-901170</v>
      </c>
      <c r="U693" s="4">
        <f t="shared" si="103"/>
        <v>0</v>
      </c>
      <c r="V693" s="4">
        <f t="shared" si="104"/>
        <v>0</v>
      </c>
      <c r="W693" s="4">
        <f t="shared" si="105"/>
        <v>0</v>
      </c>
      <c r="X693" s="4">
        <f t="shared" si="106"/>
        <v>0</v>
      </c>
      <c r="Y693" s="4">
        <f t="shared" si="107"/>
        <v>0</v>
      </c>
      <c r="Z693" s="4">
        <f t="shared" si="108"/>
        <v>0</v>
      </c>
      <c r="AA693" s="4">
        <f t="shared" si="109"/>
        <v>0</v>
      </c>
    </row>
    <row r="694" spans="1:27" x14ac:dyDescent="0.25">
      <c r="A694" t="s">
        <v>191</v>
      </c>
      <c r="B694" t="s">
        <v>210</v>
      </c>
      <c r="C694">
        <v>51001</v>
      </c>
      <c r="D694" t="s">
        <v>625</v>
      </c>
      <c r="E694" t="str">
        <f>VLOOKUP(C694,'Natural Accounts'!$A$3:$D$250,2,FALSE)</f>
        <v xml:space="preserve">State Appropriations </v>
      </c>
      <c r="F694" t="str">
        <f t="shared" si="100"/>
        <v xml:space="preserve">51001 State Appropriations </v>
      </c>
      <c r="G694" t="s">
        <v>0</v>
      </c>
      <c r="H694" t="s">
        <v>39</v>
      </c>
      <c r="I694" s="4">
        <v>0</v>
      </c>
      <c r="J694" s="4">
        <v>0</v>
      </c>
      <c r="K694" s="4">
        <v>0</v>
      </c>
      <c r="L694" s="4">
        <v>0</v>
      </c>
      <c r="M694" s="4">
        <f t="shared" si="101"/>
        <v>0</v>
      </c>
      <c r="N694" s="4">
        <v>-1150000</v>
      </c>
      <c r="O694" s="4">
        <v>0</v>
      </c>
      <c r="P694" s="4">
        <v>0</v>
      </c>
      <c r="Q694" s="4">
        <v>0</v>
      </c>
      <c r="R694" s="4">
        <f t="shared" si="102"/>
        <v>-1150000</v>
      </c>
      <c r="S694" s="4">
        <v>0</v>
      </c>
      <c r="T694" s="4">
        <v>0</v>
      </c>
      <c r="U694" s="4">
        <f t="shared" si="103"/>
        <v>-383333.33333333331</v>
      </c>
      <c r="V694" s="4">
        <f t="shared" si="104"/>
        <v>-383333.33333333331</v>
      </c>
      <c r="W694" s="4">
        <f t="shared" si="105"/>
        <v>0</v>
      </c>
      <c r="X694" s="4">
        <f t="shared" si="106"/>
        <v>0</v>
      </c>
      <c r="Y694" s="4">
        <f t="shared" si="107"/>
        <v>0</v>
      </c>
      <c r="Z694" s="4">
        <f t="shared" si="108"/>
        <v>-383333.33333333331</v>
      </c>
      <c r="AA694" s="4">
        <f t="shared" si="109"/>
        <v>766666.66666666674</v>
      </c>
    </row>
    <row r="695" spans="1:27" x14ac:dyDescent="0.25">
      <c r="A695" t="s">
        <v>191</v>
      </c>
      <c r="B695" t="s">
        <v>210</v>
      </c>
      <c r="C695">
        <v>51001</v>
      </c>
      <c r="D695" t="s">
        <v>625</v>
      </c>
      <c r="E695" t="str">
        <f>VLOOKUP(C695,'Natural Accounts'!$A$3:$D$250,2,FALSE)</f>
        <v xml:space="preserve">State Appropriations </v>
      </c>
      <c r="F695" t="str">
        <f t="shared" si="100"/>
        <v xml:space="preserve">51001 State Appropriations </v>
      </c>
      <c r="G695" t="s">
        <v>0</v>
      </c>
      <c r="H695" t="s">
        <v>85</v>
      </c>
      <c r="I695" s="4">
        <v>0</v>
      </c>
      <c r="J695" s="4">
        <v>0</v>
      </c>
      <c r="K695" s="4">
        <v>0</v>
      </c>
      <c r="L695" s="4">
        <v>0</v>
      </c>
      <c r="M695" s="4">
        <f t="shared" si="101"/>
        <v>0</v>
      </c>
      <c r="N695" s="4">
        <v>-50000</v>
      </c>
      <c r="O695" s="4">
        <v>0</v>
      </c>
      <c r="P695" s="4">
        <v>0</v>
      </c>
      <c r="Q695" s="4">
        <v>0</v>
      </c>
      <c r="R695" s="4">
        <f t="shared" si="102"/>
        <v>-50000</v>
      </c>
      <c r="S695" s="4">
        <v>-550000</v>
      </c>
      <c r="T695" s="4">
        <v>0</v>
      </c>
      <c r="U695" s="4">
        <f t="shared" si="103"/>
        <v>-200000</v>
      </c>
      <c r="V695" s="4">
        <f t="shared" si="104"/>
        <v>-200000</v>
      </c>
      <c r="W695" s="4">
        <f t="shared" si="105"/>
        <v>0</v>
      </c>
      <c r="X695" s="4">
        <f t="shared" si="106"/>
        <v>0</v>
      </c>
      <c r="Y695" s="4">
        <f t="shared" si="107"/>
        <v>0</v>
      </c>
      <c r="Z695" s="4">
        <f t="shared" si="108"/>
        <v>-200000</v>
      </c>
      <c r="AA695" s="4">
        <f t="shared" si="109"/>
        <v>-150000</v>
      </c>
    </row>
    <row r="696" spans="1:27" x14ac:dyDescent="0.25">
      <c r="A696" t="s">
        <v>191</v>
      </c>
      <c r="B696" t="s">
        <v>210</v>
      </c>
      <c r="C696">
        <v>51001</v>
      </c>
      <c r="D696" t="s">
        <v>625</v>
      </c>
      <c r="E696" t="str">
        <f>VLOOKUP(C696,'Natural Accounts'!$A$3:$D$250,2,FALSE)</f>
        <v xml:space="preserve">State Appropriations </v>
      </c>
      <c r="F696" t="str">
        <f t="shared" si="100"/>
        <v xml:space="preserve">51001 State Appropriations </v>
      </c>
      <c r="G696" t="s">
        <v>0</v>
      </c>
      <c r="H696" t="s">
        <v>40</v>
      </c>
      <c r="I696" s="4">
        <v>0</v>
      </c>
      <c r="J696" s="4">
        <v>0</v>
      </c>
      <c r="K696" s="4">
        <v>0</v>
      </c>
      <c r="L696" s="4">
        <v>-4000000</v>
      </c>
      <c r="M696" s="4">
        <f t="shared" si="101"/>
        <v>-4000000</v>
      </c>
      <c r="N696" s="4">
        <v>0</v>
      </c>
      <c r="O696" s="4">
        <v>0</v>
      </c>
      <c r="P696" s="4">
        <v>-2203774</v>
      </c>
      <c r="Q696" s="4">
        <v>-1796226</v>
      </c>
      <c r="R696" s="4">
        <f t="shared" si="102"/>
        <v>-4000000</v>
      </c>
      <c r="S696" s="4">
        <v>0</v>
      </c>
      <c r="T696" s="4">
        <v>0</v>
      </c>
      <c r="U696" s="4">
        <f t="shared" si="103"/>
        <v>0</v>
      </c>
      <c r="V696" s="4">
        <f t="shared" si="104"/>
        <v>0</v>
      </c>
      <c r="W696" s="4">
        <f t="shared" si="105"/>
        <v>0</v>
      </c>
      <c r="X696" s="4">
        <f t="shared" si="106"/>
        <v>-1101887</v>
      </c>
      <c r="Y696" s="4">
        <f t="shared" si="107"/>
        <v>-2898113</v>
      </c>
      <c r="Z696" s="4">
        <f t="shared" si="108"/>
        <v>-4000000</v>
      </c>
      <c r="AA696" s="4">
        <f t="shared" si="109"/>
        <v>0</v>
      </c>
    </row>
    <row r="697" spans="1:27" x14ac:dyDescent="0.25">
      <c r="A697" t="s">
        <v>191</v>
      </c>
      <c r="B697" t="s">
        <v>210</v>
      </c>
      <c r="C697">
        <v>53001</v>
      </c>
      <c r="D697" t="s">
        <v>625</v>
      </c>
      <c r="E697" t="str">
        <f>VLOOKUP(C697,'Natural Accounts'!$A$3:$D$250,2,FALSE)</f>
        <v xml:space="preserve">Gifts </v>
      </c>
      <c r="F697" t="str">
        <f t="shared" si="100"/>
        <v xml:space="preserve">53001 Gifts </v>
      </c>
      <c r="G697" t="s">
        <v>0</v>
      </c>
      <c r="H697" t="s">
        <v>1</v>
      </c>
      <c r="I697" s="4">
        <v>0</v>
      </c>
      <c r="J697" s="4">
        <v>0</v>
      </c>
      <c r="K697" s="4">
        <v>0</v>
      </c>
      <c r="L697" s="4">
        <v>347918.75</v>
      </c>
      <c r="M697" s="4">
        <f t="shared" si="101"/>
        <v>347918.75</v>
      </c>
      <c r="N697" s="4">
        <v>0</v>
      </c>
      <c r="O697" s="4">
        <v>0</v>
      </c>
      <c r="P697" s="4">
        <v>0</v>
      </c>
      <c r="Q697" s="4">
        <v>0</v>
      </c>
      <c r="R697" s="4">
        <f t="shared" si="102"/>
        <v>0</v>
      </c>
      <c r="S697" s="4">
        <v>0</v>
      </c>
      <c r="T697" s="4">
        <v>0</v>
      </c>
      <c r="U697" s="4">
        <f t="shared" si="103"/>
        <v>0</v>
      </c>
      <c r="V697" s="4">
        <f t="shared" si="104"/>
        <v>0</v>
      </c>
      <c r="W697" s="4">
        <f t="shared" si="105"/>
        <v>0</v>
      </c>
      <c r="X697" s="4">
        <f t="shared" si="106"/>
        <v>0</v>
      </c>
      <c r="Y697" s="4">
        <f t="shared" si="107"/>
        <v>173959.375</v>
      </c>
      <c r="Z697" s="4">
        <f t="shared" si="108"/>
        <v>0</v>
      </c>
      <c r="AA697" s="4">
        <f t="shared" si="109"/>
        <v>0</v>
      </c>
    </row>
    <row r="698" spans="1:27" x14ac:dyDescent="0.25">
      <c r="A698" t="s">
        <v>191</v>
      </c>
      <c r="B698" t="s">
        <v>210</v>
      </c>
      <c r="C698">
        <v>53001</v>
      </c>
      <c r="D698" t="s">
        <v>625</v>
      </c>
      <c r="E698" t="str">
        <f>VLOOKUP(C698,'Natural Accounts'!$A$3:$D$250,2,FALSE)</f>
        <v xml:space="preserve">Gifts </v>
      </c>
      <c r="F698" t="str">
        <f t="shared" si="100"/>
        <v xml:space="preserve">53001 Gifts </v>
      </c>
      <c r="G698" t="s">
        <v>0</v>
      </c>
      <c r="H698" t="s">
        <v>59</v>
      </c>
      <c r="I698" s="4">
        <v>0</v>
      </c>
      <c r="J698" s="4">
        <v>0</v>
      </c>
      <c r="K698" s="4">
        <v>-233.25</v>
      </c>
      <c r="L698" s="4">
        <v>0</v>
      </c>
      <c r="M698" s="4">
        <f t="shared" si="101"/>
        <v>-233.25</v>
      </c>
      <c r="N698" s="4">
        <v>0</v>
      </c>
      <c r="O698" s="4">
        <v>0</v>
      </c>
      <c r="P698" s="4">
        <v>0</v>
      </c>
      <c r="Q698" s="4">
        <v>0</v>
      </c>
      <c r="R698" s="4">
        <f t="shared" si="102"/>
        <v>0</v>
      </c>
      <c r="S698" s="4">
        <v>0</v>
      </c>
      <c r="T698" s="4">
        <v>0</v>
      </c>
      <c r="U698" s="4">
        <f t="shared" si="103"/>
        <v>0</v>
      </c>
      <c r="V698" s="4">
        <f t="shared" si="104"/>
        <v>0</v>
      </c>
      <c r="W698" s="4">
        <f t="shared" si="105"/>
        <v>0</v>
      </c>
      <c r="X698" s="4">
        <f t="shared" si="106"/>
        <v>-116.625</v>
      </c>
      <c r="Y698" s="4">
        <f t="shared" si="107"/>
        <v>0</v>
      </c>
      <c r="Z698" s="4">
        <f t="shared" si="108"/>
        <v>-116.625</v>
      </c>
      <c r="AA698" s="4">
        <f t="shared" si="109"/>
        <v>-116.625</v>
      </c>
    </row>
    <row r="699" spans="1:27" x14ac:dyDescent="0.25">
      <c r="A699" t="s">
        <v>191</v>
      </c>
      <c r="B699" t="s">
        <v>210</v>
      </c>
      <c r="C699">
        <v>53002</v>
      </c>
      <c r="D699" t="s">
        <v>625</v>
      </c>
      <c r="E699" t="str">
        <f>VLOOKUP(C699,'Natural Accounts'!$A$3:$D$250,2,FALSE)</f>
        <v xml:space="preserve">Foundation Transfers </v>
      </c>
      <c r="F699" t="str">
        <f t="shared" si="100"/>
        <v xml:space="preserve">53002 Foundation Transfers </v>
      </c>
      <c r="G699" t="s">
        <v>0</v>
      </c>
      <c r="H699" t="s">
        <v>147</v>
      </c>
      <c r="I699" s="4">
        <v>0</v>
      </c>
      <c r="J699" s="4">
        <v>0</v>
      </c>
      <c r="K699" s="4">
        <v>-24720</v>
      </c>
      <c r="L699" s="4">
        <v>0</v>
      </c>
      <c r="M699" s="4">
        <f t="shared" si="101"/>
        <v>-24720</v>
      </c>
      <c r="N699" s="4">
        <v>0</v>
      </c>
      <c r="O699" s="4">
        <v>0</v>
      </c>
      <c r="P699" s="4">
        <v>0</v>
      </c>
      <c r="Q699" s="4">
        <v>0</v>
      </c>
      <c r="R699" s="4">
        <f t="shared" si="102"/>
        <v>0</v>
      </c>
      <c r="S699" s="4">
        <v>0</v>
      </c>
      <c r="T699" s="4">
        <v>0</v>
      </c>
      <c r="U699" s="4">
        <f t="shared" si="103"/>
        <v>0</v>
      </c>
      <c r="V699" s="4">
        <f t="shared" si="104"/>
        <v>0</v>
      </c>
      <c r="W699" s="4">
        <f t="shared" si="105"/>
        <v>0</v>
      </c>
      <c r="X699" s="4">
        <f t="shared" si="106"/>
        <v>-12360</v>
      </c>
      <c r="Y699" s="4">
        <f t="shared" si="107"/>
        <v>0</v>
      </c>
      <c r="Z699" s="4">
        <f t="shared" si="108"/>
        <v>-12360</v>
      </c>
      <c r="AA699" s="4">
        <f t="shared" si="109"/>
        <v>-12360</v>
      </c>
    </row>
    <row r="700" spans="1:27" x14ac:dyDescent="0.25">
      <c r="A700" t="s">
        <v>191</v>
      </c>
      <c r="B700" t="s">
        <v>210</v>
      </c>
      <c r="C700">
        <v>53002</v>
      </c>
      <c r="D700" t="s">
        <v>625</v>
      </c>
      <c r="E700" t="str">
        <f>VLOOKUP(C700,'Natural Accounts'!$A$3:$D$250,2,FALSE)</f>
        <v xml:space="preserve">Foundation Transfers </v>
      </c>
      <c r="F700" t="str">
        <f t="shared" si="100"/>
        <v xml:space="preserve">53002 Foundation Transfers </v>
      </c>
      <c r="G700" t="s">
        <v>0</v>
      </c>
      <c r="H700" t="s">
        <v>151</v>
      </c>
      <c r="I700" s="4">
        <v>0</v>
      </c>
      <c r="J700" s="4">
        <v>0</v>
      </c>
      <c r="K700" s="4">
        <v>22</v>
      </c>
      <c r="L700" s="4">
        <v>-22</v>
      </c>
      <c r="M700" s="4">
        <f t="shared" si="101"/>
        <v>0</v>
      </c>
      <c r="N700" s="4">
        <v>0</v>
      </c>
      <c r="O700" s="4">
        <v>0</v>
      </c>
      <c r="P700" s="4">
        <v>0</v>
      </c>
      <c r="Q700" s="4">
        <v>0</v>
      </c>
      <c r="R700" s="4">
        <f t="shared" si="102"/>
        <v>0</v>
      </c>
      <c r="S700" s="4">
        <v>0</v>
      </c>
      <c r="T700" s="4">
        <v>0</v>
      </c>
      <c r="U700" s="4">
        <f t="shared" si="103"/>
        <v>0</v>
      </c>
      <c r="V700" s="4">
        <f t="shared" si="104"/>
        <v>0</v>
      </c>
      <c r="W700" s="4">
        <f t="shared" si="105"/>
        <v>0</v>
      </c>
      <c r="X700" s="4">
        <f t="shared" si="106"/>
        <v>11</v>
      </c>
      <c r="Y700" s="4">
        <f t="shared" si="107"/>
        <v>-11</v>
      </c>
      <c r="Z700" s="4">
        <f t="shared" si="108"/>
        <v>0</v>
      </c>
      <c r="AA700" s="4">
        <f t="shared" si="109"/>
        <v>0</v>
      </c>
    </row>
    <row r="701" spans="1:27" x14ac:dyDescent="0.25">
      <c r="A701" t="s">
        <v>191</v>
      </c>
      <c r="B701" t="s">
        <v>210</v>
      </c>
      <c r="C701">
        <v>53002</v>
      </c>
      <c r="D701" t="s">
        <v>625</v>
      </c>
      <c r="E701" t="str">
        <f>VLOOKUP(C701,'Natural Accounts'!$A$3:$D$250,2,FALSE)</f>
        <v xml:space="preserve">Foundation Transfers </v>
      </c>
      <c r="F701" t="str">
        <f t="shared" si="100"/>
        <v xml:space="preserve">53002 Foundation Transfers </v>
      </c>
      <c r="G701" t="s">
        <v>0</v>
      </c>
      <c r="H701" t="s">
        <v>31</v>
      </c>
      <c r="I701" s="4">
        <v>0</v>
      </c>
      <c r="J701" s="4">
        <v>-9076.76</v>
      </c>
      <c r="K701" s="4">
        <v>0</v>
      </c>
      <c r="L701" s="4">
        <v>-115.08</v>
      </c>
      <c r="M701" s="4">
        <f t="shared" si="101"/>
        <v>-9191.84</v>
      </c>
      <c r="N701" s="4">
        <v>0</v>
      </c>
      <c r="O701" s="4">
        <v>-6135.15</v>
      </c>
      <c r="P701" s="4">
        <v>-17</v>
      </c>
      <c r="Q701" s="4">
        <v>-3432.68</v>
      </c>
      <c r="R701" s="4">
        <f t="shared" si="102"/>
        <v>-9584.83</v>
      </c>
      <c r="S701" s="4">
        <v>0</v>
      </c>
      <c r="T701" s="4">
        <v>0</v>
      </c>
      <c r="U701" s="4">
        <f t="shared" si="103"/>
        <v>0</v>
      </c>
      <c r="V701" s="4">
        <f t="shared" si="104"/>
        <v>0</v>
      </c>
      <c r="W701" s="4">
        <f t="shared" si="105"/>
        <v>-7605.9549999999999</v>
      </c>
      <c r="X701" s="4">
        <f t="shared" si="106"/>
        <v>-8.5</v>
      </c>
      <c r="Y701" s="4">
        <f t="shared" si="107"/>
        <v>-1773.8799999999999</v>
      </c>
      <c r="Z701" s="4">
        <f t="shared" si="108"/>
        <v>-9388.3349999999991</v>
      </c>
      <c r="AA701" s="4">
        <f t="shared" si="109"/>
        <v>196.4950000000008</v>
      </c>
    </row>
    <row r="702" spans="1:27" x14ac:dyDescent="0.25">
      <c r="A702" t="s">
        <v>191</v>
      </c>
      <c r="B702" t="s">
        <v>210</v>
      </c>
      <c r="C702">
        <v>53002</v>
      </c>
      <c r="D702" t="s">
        <v>625</v>
      </c>
      <c r="E702" t="str">
        <f>VLOOKUP(C702,'Natural Accounts'!$A$3:$D$250,2,FALSE)</f>
        <v xml:space="preserve">Foundation Transfers </v>
      </c>
      <c r="F702" t="str">
        <f t="shared" si="100"/>
        <v xml:space="preserve">53002 Foundation Transfers </v>
      </c>
      <c r="G702" t="s">
        <v>0</v>
      </c>
      <c r="H702" t="s">
        <v>189</v>
      </c>
      <c r="I702" s="4">
        <v>0</v>
      </c>
      <c r="J702" s="4">
        <v>0</v>
      </c>
      <c r="K702" s="4">
        <v>0</v>
      </c>
      <c r="L702" s="4">
        <v>-84911.59</v>
      </c>
      <c r="M702" s="4">
        <f t="shared" si="101"/>
        <v>-84911.59</v>
      </c>
      <c r="N702" s="4">
        <v>-84911.59</v>
      </c>
      <c r="O702" s="4">
        <v>-763277.04</v>
      </c>
      <c r="P702" s="4">
        <v>-1871816.56</v>
      </c>
      <c r="Q702" s="4">
        <v>-1710046.61</v>
      </c>
      <c r="R702" s="4">
        <f t="shared" si="102"/>
        <v>-4430051.8</v>
      </c>
      <c r="S702" s="4">
        <v>0</v>
      </c>
      <c r="T702" s="4">
        <v>0</v>
      </c>
      <c r="U702" s="4">
        <f t="shared" si="103"/>
        <v>-28303.863333333331</v>
      </c>
      <c r="V702" s="4">
        <f t="shared" si="104"/>
        <v>-28303.863333333331</v>
      </c>
      <c r="W702" s="4">
        <f t="shared" si="105"/>
        <v>-381638.52</v>
      </c>
      <c r="X702" s="4">
        <f t="shared" si="106"/>
        <v>-935908.28</v>
      </c>
      <c r="Y702" s="4">
        <f t="shared" si="107"/>
        <v>-897479.10000000009</v>
      </c>
      <c r="Z702" s="4">
        <f t="shared" si="108"/>
        <v>-2243329.7633333337</v>
      </c>
      <c r="AA702" s="4">
        <f t="shared" si="109"/>
        <v>2186722.0366666662</v>
      </c>
    </row>
    <row r="703" spans="1:27" x14ac:dyDescent="0.25">
      <c r="A703" t="s">
        <v>191</v>
      </c>
      <c r="B703" t="s">
        <v>210</v>
      </c>
      <c r="C703" t="s">
        <v>213</v>
      </c>
      <c r="D703" t="s">
        <v>625</v>
      </c>
      <c r="E703" t="str">
        <f>VLOOKUP(C703,'Natural Accounts'!$A$3:$D$250,2,FALSE)</f>
        <v>Investments   (UW Central Accounting Office Only)</v>
      </c>
      <c r="F703" t="str">
        <f t="shared" si="100"/>
        <v>B5500 Investments   (UW Central Accounting Office Only)</v>
      </c>
      <c r="G703" t="s">
        <v>0</v>
      </c>
      <c r="H703" t="s">
        <v>1</v>
      </c>
      <c r="I703" s="4">
        <v>-384977.26</v>
      </c>
      <c r="J703" s="4">
        <v>-478561.88</v>
      </c>
      <c r="K703" s="4">
        <v>-464310.39</v>
      </c>
      <c r="L703" s="4">
        <v>-2924741.44</v>
      </c>
      <c r="M703" s="4">
        <f t="shared" si="101"/>
        <v>-4252590.97</v>
      </c>
      <c r="N703" s="4">
        <v>-832481.27999999991</v>
      </c>
      <c r="O703" s="4">
        <v>-694524.11</v>
      </c>
      <c r="P703" s="4">
        <v>-1431290.1800000002</v>
      </c>
      <c r="Q703" s="4">
        <v>-1487689.49</v>
      </c>
      <c r="R703" s="4">
        <f t="shared" si="102"/>
        <v>-4445985.0600000005</v>
      </c>
      <c r="S703" s="4">
        <v>-1234865.43</v>
      </c>
      <c r="T703" s="4">
        <v>-278190.27999999991</v>
      </c>
      <c r="U703" s="4">
        <f t="shared" si="103"/>
        <v>-817441.32333333325</v>
      </c>
      <c r="V703" s="4">
        <f t="shared" si="104"/>
        <v>-817441.32333333325</v>
      </c>
      <c r="W703" s="4">
        <f t="shared" si="105"/>
        <v>-586542.995</v>
      </c>
      <c r="X703" s="4">
        <f t="shared" si="106"/>
        <v>-947800.28500000015</v>
      </c>
      <c r="Y703" s="4">
        <f t="shared" si="107"/>
        <v>-2206215.4649999999</v>
      </c>
      <c r="Z703" s="4">
        <f t="shared" si="108"/>
        <v>-4558000.0683333334</v>
      </c>
      <c r="AA703" s="4">
        <f t="shared" si="109"/>
        <v>-112015.00833333284</v>
      </c>
    </row>
    <row r="704" spans="1:27" x14ac:dyDescent="0.25">
      <c r="A704" t="s">
        <v>191</v>
      </c>
      <c r="B704" t="s">
        <v>210</v>
      </c>
      <c r="C704" t="s">
        <v>213</v>
      </c>
      <c r="D704" t="s">
        <v>625</v>
      </c>
      <c r="E704" t="str">
        <f>VLOOKUP(C704,'Natural Accounts'!$A$3:$D$250,2,FALSE)</f>
        <v>Investments   (UW Central Accounting Office Only)</v>
      </c>
      <c r="F704" t="str">
        <f t="shared" si="100"/>
        <v>B5500 Investments   (UW Central Accounting Office Only)</v>
      </c>
      <c r="G704" t="s">
        <v>0</v>
      </c>
      <c r="H704" t="s">
        <v>7</v>
      </c>
      <c r="I704" s="4">
        <v>0</v>
      </c>
      <c r="J704" s="4">
        <v>0</v>
      </c>
      <c r="K704" s="4">
        <v>0</v>
      </c>
      <c r="L704" s="4">
        <v>0</v>
      </c>
      <c r="M704" s="4">
        <f t="shared" si="101"/>
        <v>0</v>
      </c>
      <c r="N704" s="4">
        <v>0</v>
      </c>
      <c r="O704" s="4">
        <v>-131107.21</v>
      </c>
      <c r="P704" s="4">
        <v>-146530.38</v>
      </c>
      <c r="Q704" s="4">
        <v>-154375.19999999998</v>
      </c>
      <c r="R704" s="4">
        <f t="shared" si="102"/>
        <v>-432012.78999999992</v>
      </c>
      <c r="S704" s="4">
        <v>0</v>
      </c>
      <c r="T704" s="4">
        <v>0</v>
      </c>
      <c r="U704" s="4">
        <f t="shared" si="103"/>
        <v>0</v>
      </c>
      <c r="V704" s="4">
        <f t="shared" si="104"/>
        <v>0</v>
      </c>
      <c r="W704" s="4">
        <f t="shared" si="105"/>
        <v>-65553.604999999996</v>
      </c>
      <c r="X704" s="4">
        <f t="shared" si="106"/>
        <v>-73265.19</v>
      </c>
      <c r="Y704" s="4">
        <f t="shared" si="107"/>
        <v>-77187.599999999991</v>
      </c>
      <c r="Z704" s="4">
        <f t="shared" si="108"/>
        <v>-216006.39499999996</v>
      </c>
      <c r="AA704" s="4">
        <f t="shared" si="109"/>
        <v>216006.39499999996</v>
      </c>
    </row>
    <row r="705" spans="1:27" x14ac:dyDescent="0.25">
      <c r="A705" t="s">
        <v>191</v>
      </c>
      <c r="B705" t="s">
        <v>210</v>
      </c>
      <c r="C705" t="s">
        <v>213</v>
      </c>
      <c r="D705" t="s">
        <v>625</v>
      </c>
      <c r="E705" t="str">
        <f>VLOOKUP(C705,'Natural Accounts'!$A$3:$D$250,2,FALSE)</f>
        <v>Investments   (UW Central Accounting Office Only)</v>
      </c>
      <c r="F705" t="str">
        <f t="shared" si="100"/>
        <v>B5500 Investments   (UW Central Accounting Office Only)</v>
      </c>
      <c r="G705" t="s">
        <v>0</v>
      </c>
      <c r="H705" t="s">
        <v>161</v>
      </c>
      <c r="I705" s="4">
        <v>-26040</v>
      </c>
      <c r="J705" s="4">
        <v>0</v>
      </c>
      <c r="K705" s="4">
        <v>26040</v>
      </c>
      <c r="L705" s="4">
        <v>0</v>
      </c>
      <c r="M705" s="4">
        <f t="shared" si="101"/>
        <v>0</v>
      </c>
      <c r="N705" s="4">
        <v>0</v>
      </c>
      <c r="O705" s="4">
        <v>-140000</v>
      </c>
      <c r="P705" s="4">
        <v>140000</v>
      </c>
      <c r="Q705" s="4">
        <v>0</v>
      </c>
      <c r="R705" s="4">
        <f t="shared" si="102"/>
        <v>0</v>
      </c>
      <c r="S705" s="4">
        <v>0</v>
      </c>
      <c r="T705" s="4">
        <v>0</v>
      </c>
      <c r="U705" s="4">
        <f t="shared" si="103"/>
        <v>-8680</v>
      </c>
      <c r="V705" s="4">
        <f t="shared" si="104"/>
        <v>-8680</v>
      </c>
      <c r="W705" s="4">
        <f t="shared" si="105"/>
        <v>-70000</v>
      </c>
      <c r="X705" s="4">
        <f t="shared" si="106"/>
        <v>83020</v>
      </c>
      <c r="Y705" s="4">
        <f t="shared" si="107"/>
        <v>0</v>
      </c>
      <c r="Z705" s="4">
        <f t="shared" si="108"/>
        <v>0</v>
      </c>
      <c r="AA705" s="4">
        <f t="shared" si="109"/>
        <v>0</v>
      </c>
    </row>
    <row r="706" spans="1:27" x14ac:dyDescent="0.25">
      <c r="A706" t="s">
        <v>191</v>
      </c>
      <c r="B706" t="s">
        <v>210</v>
      </c>
      <c r="C706" t="s">
        <v>214</v>
      </c>
      <c r="D706" t="s">
        <v>625</v>
      </c>
      <c r="E706" t="str">
        <f>VLOOKUP(C706,'Natural Accounts'!$A$3:$D$250,2,FALSE)</f>
        <v xml:space="preserve">Other Non Operating Revenues </v>
      </c>
      <c r="F706" t="str">
        <f t="shared" si="100"/>
        <v xml:space="preserve">B5600 Other Non Operating Revenues </v>
      </c>
      <c r="G706" t="s">
        <v>0</v>
      </c>
      <c r="H706" t="s">
        <v>1</v>
      </c>
      <c r="I706" s="4">
        <v>0</v>
      </c>
      <c r="J706" s="4">
        <v>0</v>
      </c>
      <c r="K706" s="4">
        <v>0</v>
      </c>
      <c r="L706" s="4">
        <v>-70585</v>
      </c>
      <c r="M706" s="4">
        <f t="shared" si="101"/>
        <v>-70585</v>
      </c>
      <c r="N706" s="4">
        <v>0</v>
      </c>
      <c r="O706" s="4">
        <v>0</v>
      </c>
      <c r="P706" s="4">
        <v>0</v>
      </c>
      <c r="Q706" s="4">
        <v>0</v>
      </c>
      <c r="R706" s="4">
        <f t="shared" si="102"/>
        <v>0</v>
      </c>
      <c r="S706" s="4">
        <v>0</v>
      </c>
      <c r="T706" s="4">
        <v>0</v>
      </c>
      <c r="U706" s="4">
        <f t="shared" si="103"/>
        <v>0</v>
      </c>
      <c r="V706" s="4">
        <f t="shared" si="104"/>
        <v>0</v>
      </c>
      <c r="W706" s="4">
        <f t="shared" si="105"/>
        <v>0</v>
      </c>
      <c r="X706" s="4">
        <f t="shared" si="106"/>
        <v>0</v>
      </c>
      <c r="Y706" s="4">
        <f t="shared" si="107"/>
        <v>-35292.5</v>
      </c>
      <c r="Z706" s="4">
        <f t="shared" si="108"/>
        <v>-35292.5</v>
      </c>
      <c r="AA706" s="4">
        <f t="shared" si="109"/>
        <v>-35292.5</v>
      </c>
    </row>
    <row r="707" spans="1:27" x14ac:dyDescent="0.25">
      <c r="A707" t="s">
        <v>191</v>
      </c>
      <c r="B707" t="s">
        <v>210</v>
      </c>
      <c r="C707" t="s">
        <v>214</v>
      </c>
      <c r="D707" t="s">
        <v>625</v>
      </c>
      <c r="E707" t="str">
        <f>VLOOKUP(C707,'Natural Accounts'!$A$3:$D$250,2,FALSE)</f>
        <v xml:space="preserve">Other Non Operating Revenues </v>
      </c>
      <c r="F707" t="str">
        <f t="shared" ref="F707:F724" si="110">CONCATENATE(C707,D707,E707)</f>
        <v xml:space="preserve">B5600 Other Non Operating Revenues </v>
      </c>
      <c r="G707" t="s">
        <v>0</v>
      </c>
      <c r="H707" t="s">
        <v>133</v>
      </c>
      <c r="I707" s="4">
        <v>0</v>
      </c>
      <c r="J707" s="4">
        <v>0</v>
      </c>
      <c r="K707" s="4">
        <v>0</v>
      </c>
      <c r="L707" s="4">
        <v>0</v>
      </c>
      <c r="M707" s="4">
        <f t="shared" ref="M707:M724" si="111">SUM(I707:L707)</f>
        <v>0</v>
      </c>
      <c r="N707" s="4">
        <v>0</v>
      </c>
      <c r="O707" s="4">
        <v>-356140.84</v>
      </c>
      <c r="P707" s="4">
        <v>-293682.83</v>
      </c>
      <c r="Q707" s="4">
        <v>-495259.02</v>
      </c>
      <c r="R707" s="4">
        <f t="shared" ref="R707:R724" si="112">SUM(N707:Q707)</f>
        <v>-1145082.69</v>
      </c>
      <c r="S707" s="4">
        <v>-31221.090000000004</v>
      </c>
      <c r="T707" s="4">
        <v>31221.090000000004</v>
      </c>
      <c r="U707" s="4">
        <f t="shared" ref="U707:U724" si="113">AVERAGE(I707,N707,S707)</f>
        <v>-10407.030000000001</v>
      </c>
      <c r="V707" s="4">
        <f t="shared" ref="V707:V724" si="114">AVERAGE(I707,N707,S707)</f>
        <v>-10407.030000000001</v>
      </c>
      <c r="W707" s="4">
        <f t="shared" ref="W707:W724" si="115">AVERAGE(J707,O707)</f>
        <v>-178070.42</v>
      </c>
      <c r="X707" s="4">
        <f t="shared" ref="X707:X724" si="116">AVERAGE(K707,P707)</f>
        <v>-146841.41500000001</v>
      </c>
      <c r="Y707" s="4">
        <f t="shared" ref="Y707:Y724" si="117">AVERAGE(Q707,L707)</f>
        <v>-247629.51</v>
      </c>
      <c r="Z707" s="4">
        <f t="shared" ref="Z707:Z724" si="118">IF(M707&gt;-1,IF(R707&gt;-1,R707,SUM(V707:Y707)),SUM(V707:Y707))</f>
        <v>-582948.375</v>
      </c>
      <c r="AA707" s="4">
        <f t="shared" ref="AA707:AA724" si="119">Z707-R707</f>
        <v>562134.31499999994</v>
      </c>
    </row>
    <row r="708" spans="1:27" x14ac:dyDescent="0.25">
      <c r="A708" t="s">
        <v>191</v>
      </c>
      <c r="B708" t="s">
        <v>210</v>
      </c>
      <c r="C708" t="s">
        <v>214</v>
      </c>
      <c r="D708" t="s">
        <v>625</v>
      </c>
      <c r="E708" t="str">
        <f>VLOOKUP(C708,'Natural Accounts'!$A$3:$D$250,2,FALSE)</f>
        <v xml:space="preserve">Other Non Operating Revenues </v>
      </c>
      <c r="F708" t="str">
        <f t="shared" si="110"/>
        <v xml:space="preserve">B5600 Other Non Operating Revenues </v>
      </c>
      <c r="G708" t="s">
        <v>0</v>
      </c>
      <c r="H708" t="s">
        <v>98</v>
      </c>
      <c r="I708" s="4">
        <v>0</v>
      </c>
      <c r="J708" s="4">
        <v>0</v>
      </c>
      <c r="K708" s="4">
        <v>0</v>
      </c>
      <c r="L708" s="4">
        <v>0</v>
      </c>
      <c r="M708" s="4">
        <f t="shared" si="111"/>
        <v>0</v>
      </c>
      <c r="N708" s="4">
        <v>0</v>
      </c>
      <c r="O708" s="4">
        <v>-240546.02000000002</v>
      </c>
      <c r="P708" s="4">
        <v>-206037.54000000004</v>
      </c>
      <c r="Q708" s="4">
        <v>-233929.34999999998</v>
      </c>
      <c r="R708" s="4">
        <f t="shared" si="112"/>
        <v>-680512.91</v>
      </c>
      <c r="S708" s="4">
        <v>-173073.21999999997</v>
      </c>
      <c r="T708" s="4">
        <v>-70991.260000000009</v>
      </c>
      <c r="U708" s="4">
        <f t="shared" si="113"/>
        <v>-57691.073333333326</v>
      </c>
      <c r="V708" s="4">
        <f t="shared" si="114"/>
        <v>-57691.073333333326</v>
      </c>
      <c r="W708" s="4">
        <f t="shared" si="115"/>
        <v>-120273.01000000001</v>
      </c>
      <c r="X708" s="4">
        <f t="shared" si="116"/>
        <v>-103018.77000000002</v>
      </c>
      <c r="Y708" s="4">
        <f t="shared" si="117"/>
        <v>-116964.67499999999</v>
      </c>
      <c r="Z708" s="4">
        <f t="shared" si="118"/>
        <v>-397947.52833333338</v>
      </c>
      <c r="AA708" s="4">
        <f t="shared" si="119"/>
        <v>282565.38166666665</v>
      </c>
    </row>
    <row r="709" spans="1:27" x14ac:dyDescent="0.25">
      <c r="A709" t="s">
        <v>191</v>
      </c>
      <c r="B709" t="s">
        <v>210</v>
      </c>
      <c r="C709" t="s">
        <v>214</v>
      </c>
      <c r="D709" t="s">
        <v>625</v>
      </c>
      <c r="E709" t="str">
        <f>VLOOKUP(C709,'Natural Accounts'!$A$3:$D$250,2,FALSE)</f>
        <v xml:space="preserve">Other Non Operating Revenues </v>
      </c>
      <c r="F709" t="str">
        <f t="shared" si="110"/>
        <v xml:space="preserve">B5600 Other Non Operating Revenues </v>
      </c>
      <c r="G709" t="s">
        <v>0</v>
      </c>
      <c r="H709" t="s">
        <v>59</v>
      </c>
      <c r="I709" s="4">
        <v>0</v>
      </c>
      <c r="J709" s="4">
        <v>0</v>
      </c>
      <c r="K709" s="4">
        <v>0</v>
      </c>
      <c r="L709" s="4">
        <v>0</v>
      </c>
      <c r="M709" s="4">
        <f t="shared" si="111"/>
        <v>0</v>
      </c>
      <c r="N709" s="4">
        <v>0</v>
      </c>
      <c r="O709" s="4">
        <v>0</v>
      </c>
      <c r="P709" s="4">
        <v>0</v>
      </c>
      <c r="Q709" s="4">
        <v>0</v>
      </c>
      <c r="R709" s="4">
        <f t="shared" si="112"/>
        <v>0</v>
      </c>
      <c r="S709" s="4">
        <v>0</v>
      </c>
      <c r="T709" s="4">
        <v>0</v>
      </c>
      <c r="U709" s="4">
        <f t="shared" si="113"/>
        <v>0</v>
      </c>
      <c r="V709" s="4">
        <f t="shared" si="114"/>
        <v>0</v>
      </c>
      <c r="W709" s="4">
        <f t="shared" si="115"/>
        <v>0</v>
      </c>
      <c r="X709" s="4">
        <f t="shared" si="116"/>
        <v>0</v>
      </c>
      <c r="Y709" s="4">
        <f t="shared" si="117"/>
        <v>0</v>
      </c>
      <c r="Z709" s="4">
        <f t="shared" si="118"/>
        <v>0</v>
      </c>
      <c r="AA709" s="4">
        <f t="shared" si="119"/>
        <v>0</v>
      </c>
    </row>
    <row r="710" spans="1:27" x14ac:dyDescent="0.25">
      <c r="A710" t="s">
        <v>191</v>
      </c>
      <c r="B710" t="s">
        <v>210</v>
      </c>
      <c r="C710" t="s">
        <v>214</v>
      </c>
      <c r="D710" t="s">
        <v>625</v>
      </c>
      <c r="E710" t="str">
        <f>VLOOKUP(C710,'Natural Accounts'!$A$3:$D$250,2,FALSE)</f>
        <v xml:space="preserve">Other Non Operating Revenues </v>
      </c>
      <c r="F710" t="str">
        <f t="shared" si="110"/>
        <v xml:space="preserve">B5600 Other Non Operating Revenues </v>
      </c>
      <c r="G710" t="s">
        <v>0</v>
      </c>
      <c r="H710" t="s">
        <v>65</v>
      </c>
      <c r="I710" s="4">
        <v>-19770</v>
      </c>
      <c r="J710" s="4">
        <v>-16869.82</v>
      </c>
      <c r="K710" s="4">
        <v>-3784.75</v>
      </c>
      <c r="L710" s="4">
        <v>0</v>
      </c>
      <c r="M710" s="4">
        <f t="shared" si="111"/>
        <v>-40424.57</v>
      </c>
      <c r="N710" s="4">
        <v>-3745.22</v>
      </c>
      <c r="O710" s="4">
        <v>-16172</v>
      </c>
      <c r="P710" s="4">
        <v>-4570</v>
      </c>
      <c r="Q710" s="4">
        <v>-3914.8</v>
      </c>
      <c r="R710" s="4">
        <f t="shared" si="112"/>
        <v>-28402.02</v>
      </c>
      <c r="S710" s="4">
        <v>0</v>
      </c>
      <c r="T710" s="4">
        <v>0</v>
      </c>
      <c r="U710" s="4">
        <f t="shared" si="113"/>
        <v>-7838.4066666666668</v>
      </c>
      <c r="V710" s="4">
        <f t="shared" si="114"/>
        <v>-7838.4066666666668</v>
      </c>
      <c r="W710" s="4">
        <f t="shared" si="115"/>
        <v>-16520.91</v>
      </c>
      <c r="X710" s="4">
        <f t="shared" si="116"/>
        <v>-4177.375</v>
      </c>
      <c r="Y710" s="4">
        <f t="shared" si="117"/>
        <v>-1957.4</v>
      </c>
      <c r="Z710" s="4">
        <f t="shared" si="118"/>
        <v>-30494.091666666667</v>
      </c>
      <c r="AA710" s="4">
        <f t="shared" si="119"/>
        <v>-2092.0716666666667</v>
      </c>
    </row>
    <row r="711" spans="1:27" x14ac:dyDescent="0.25">
      <c r="A711" t="s">
        <v>191</v>
      </c>
      <c r="B711" t="s">
        <v>210</v>
      </c>
      <c r="C711" t="s">
        <v>214</v>
      </c>
      <c r="D711" t="s">
        <v>625</v>
      </c>
      <c r="E711" t="str">
        <f>VLOOKUP(C711,'Natural Accounts'!$A$3:$D$250,2,FALSE)</f>
        <v xml:space="preserve">Other Non Operating Revenues </v>
      </c>
      <c r="F711" t="str">
        <f t="shared" si="110"/>
        <v xml:space="preserve">B5600 Other Non Operating Revenues </v>
      </c>
      <c r="G711" t="s">
        <v>0</v>
      </c>
      <c r="H711" t="s">
        <v>190</v>
      </c>
      <c r="I711" s="4">
        <v>-741.99</v>
      </c>
      <c r="J711" s="4">
        <v>-1762.89</v>
      </c>
      <c r="K711" s="4">
        <v>-1633.46</v>
      </c>
      <c r="L711" s="4">
        <v>-4065</v>
      </c>
      <c r="M711" s="4">
        <f t="shared" si="111"/>
        <v>-8203.34</v>
      </c>
      <c r="N711" s="4">
        <v>-300</v>
      </c>
      <c r="O711" s="4">
        <v>-7388.4</v>
      </c>
      <c r="P711" s="4">
        <v>-412</v>
      </c>
      <c r="Q711" s="4">
        <v>-963.75</v>
      </c>
      <c r="R711" s="4">
        <f t="shared" si="112"/>
        <v>-9064.15</v>
      </c>
      <c r="S711" s="4">
        <v>-200</v>
      </c>
      <c r="T711" s="4">
        <v>0</v>
      </c>
      <c r="U711" s="4">
        <f t="shared" si="113"/>
        <v>-413.99666666666667</v>
      </c>
      <c r="V711" s="4">
        <f t="shared" si="114"/>
        <v>-413.99666666666667</v>
      </c>
      <c r="W711" s="4">
        <f t="shared" si="115"/>
        <v>-4575.6449999999995</v>
      </c>
      <c r="X711" s="4">
        <f t="shared" si="116"/>
        <v>-1022.73</v>
      </c>
      <c r="Y711" s="4">
        <f t="shared" si="117"/>
        <v>-2514.375</v>
      </c>
      <c r="Z711" s="4">
        <f t="shared" si="118"/>
        <v>-8526.746666666666</v>
      </c>
      <c r="AA711" s="4">
        <f t="shared" si="119"/>
        <v>537.40333333333365</v>
      </c>
    </row>
    <row r="712" spans="1:27" x14ac:dyDescent="0.25">
      <c r="A712" t="s">
        <v>191</v>
      </c>
      <c r="B712" t="s">
        <v>210</v>
      </c>
      <c r="C712" t="s">
        <v>214</v>
      </c>
      <c r="D712" t="s">
        <v>625</v>
      </c>
      <c r="E712" t="str">
        <f>VLOOKUP(C712,'Natural Accounts'!$A$3:$D$250,2,FALSE)</f>
        <v xml:space="preserve">Other Non Operating Revenues </v>
      </c>
      <c r="F712" t="str">
        <f t="shared" si="110"/>
        <v xml:space="preserve">B5600 Other Non Operating Revenues </v>
      </c>
      <c r="G712" t="s">
        <v>0</v>
      </c>
      <c r="H712" t="s">
        <v>11</v>
      </c>
      <c r="I712" s="4">
        <v>-241.7</v>
      </c>
      <c r="J712" s="4">
        <v>0</v>
      </c>
      <c r="K712" s="4">
        <v>0</v>
      </c>
      <c r="L712" s="4">
        <v>0</v>
      </c>
      <c r="M712" s="4">
        <f t="shared" si="111"/>
        <v>-241.7</v>
      </c>
      <c r="N712" s="4">
        <v>0</v>
      </c>
      <c r="O712" s="4">
        <v>0</v>
      </c>
      <c r="P712" s="4">
        <v>0</v>
      </c>
      <c r="Q712" s="4">
        <v>0</v>
      </c>
      <c r="R712" s="4">
        <f t="shared" si="112"/>
        <v>0</v>
      </c>
      <c r="S712" s="4">
        <v>0</v>
      </c>
      <c r="T712" s="4">
        <v>0</v>
      </c>
      <c r="U712" s="4">
        <f t="shared" si="113"/>
        <v>-80.566666666666663</v>
      </c>
      <c r="V712" s="4">
        <f t="shared" si="114"/>
        <v>-80.566666666666663</v>
      </c>
      <c r="W712" s="4">
        <f t="shared" si="115"/>
        <v>0</v>
      </c>
      <c r="X712" s="4">
        <f t="shared" si="116"/>
        <v>0</v>
      </c>
      <c r="Y712" s="4">
        <f t="shared" si="117"/>
        <v>0</v>
      </c>
      <c r="Z712" s="4">
        <f t="shared" si="118"/>
        <v>-80.566666666666663</v>
      </c>
      <c r="AA712" s="4">
        <f t="shared" si="119"/>
        <v>-80.566666666666663</v>
      </c>
    </row>
    <row r="713" spans="1:27" x14ac:dyDescent="0.25">
      <c r="A713" t="s">
        <v>191</v>
      </c>
      <c r="B713" t="s">
        <v>210</v>
      </c>
      <c r="C713" t="s">
        <v>214</v>
      </c>
      <c r="D713" t="s">
        <v>625</v>
      </c>
      <c r="E713" t="str">
        <f>VLOOKUP(C713,'Natural Accounts'!$A$3:$D$250,2,FALSE)</f>
        <v xml:space="preserve">Other Non Operating Revenues </v>
      </c>
      <c r="F713" t="str">
        <f t="shared" si="110"/>
        <v xml:space="preserve">B5600 Other Non Operating Revenues </v>
      </c>
      <c r="G713" t="s">
        <v>0</v>
      </c>
      <c r="H713" t="s">
        <v>104</v>
      </c>
      <c r="I713" s="4">
        <v>0</v>
      </c>
      <c r="J713" s="4">
        <v>0</v>
      </c>
      <c r="K713" s="4">
        <v>0</v>
      </c>
      <c r="L713" s="4">
        <v>0</v>
      </c>
      <c r="M713" s="4">
        <f t="shared" si="111"/>
        <v>0</v>
      </c>
      <c r="N713" s="4">
        <v>0</v>
      </c>
      <c r="O713" s="4">
        <v>0</v>
      </c>
      <c r="P713" s="4">
        <v>0</v>
      </c>
      <c r="Q713" s="4">
        <v>-4000</v>
      </c>
      <c r="R713" s="4">
        <f t="shared" si="112"/>
        <v>-4000</v>
      </c>
      <c r="S713" s="4">
        <v>0</v>
      </c>
      <c r="T713" s="4">
        <v>0</v>
      </c>
      <c r="U713" s="4">
        <f t="shared" si="113"/>
        <v>0</v>
      </c>
      <c r="V713" s="4">
        <f t="shared" si="114"/>
        <v>0</v>
      </c>
      <c r="W713" s="4">
        <f t="shared" si="115"/>
        <v>0</v>
      </c>
      <c r="X713" s="4">
        <f t="shared" si="116"/>
        <v>0</v>
      </c>
      <c r="Y713" s="4">
        <f t="shared" si="117"/>
        <v>-2000</v>
      </c>
      <c r="Z713" s="4">
        <f t="shared" si="118"/>
        <v>-2000</v>
      </c>
      <c r="AA713" s="4">
        <f t="shared" si="119"/>
        <v>2000</v>
      </c>
    </row>
    <row r="714" spans="1:27" x14ac:dyDescent="0.25">
      <c r="A714" t="s">
        <v>191</v>
      </c>
      <c r="B714" t="s">
        <v>210</v>
      </c>
      <c r="C714" t="s">
        <v>214</v>
      </c>
      <c r="D714" t="s">
        <v>625</v>
      </c>
      <c r="E714" t="str">
        <f>VLOOKUP(C714,'Natural Accounts'!$A$3:$D$250,2,FALSE)</f>
        <v xml:space="preserve">Other Non Operating Revenues </v>
      </c>
      <c r="F714" t="str">
        <f t="shared" si="110"/>
        <v xml:space="preserve">B5600 Other Non Operating Revenues </v>
      </c>
      <c r="G714" t="s">
        <v>0</v>
      </c>
      <c r="H714" t="s">
        <v>103</v>
      </c>
      <c r="I714" s="4">
        <v>-131084.5</v>
      </c>
      <c r="J714" s="4">
        <v>4473.7</v>
      </c>
      <c r="K714" s="4">
        <v>-120583.90999999999</v>
      </c>
      <c r="L714" s="4">
        <v>-10596.1</v>
      </c>
      <c r="M714" s="4">
        <f t="shared" si="111"/>
        <v>-257790.81</v>
      </c>
      <c r="N714" s="4">
        <v>-288840.67000000004</v>
      </c>
      <c r="O714" s="4">
        <v>276.06</v>
      </c>
      <c r="P714" s="4">
        <v>-281214.69000000006</v>
      </c>
      <c r="Q714" s="4">
        <v>-40301.799999999996</v>
      </c>
      <c r="R714" s="4">
        <f t="shared" si="112"/>
        <v>-610081.10000000009</v>
      </c>
      <c r="S714" s="4">
        <v>-359095.94000000006</v>
      </c>
      <c r="T714" s="4">
        <v>-1385.9</v>
      </c>
      <c r="U714" s="4">
        <f t="shared" si="113"/>
        <v>-259673.70333333337</v>
      </c>
      <c r="V714" s="4">
        <f t="shared" si="114"/>
        <v>-259673.70333333337</v>
      </c>
      <c r="W714" s="4">
        <f t="shared" si="115"/>
        <v>2374.88</v>
      </c>
      <c r="X714" s="4">
        <f t="shared" si="116"/>
        <v>-200899.30000000002</v>
      </c>
      <c r="Y714" s="4">
        <f t="shared" si="117"/>
        <v>-25448.949999999997</v>
      </c>
      <c r="Z714" s="4">
        <f t="shared" si="118"/>
        <v>-483647.07333333342</v>
      </c>
      <c r="AA714" s="4">
        <f t="shared" si="119"/>
        <v>126434.02666666667</v>
      </c>
    </row>
    <row r="715" spans="1:27" x14ac:dyDescent="0.25">
      <c r="A715" t="s">
        <v>191</v>
      </c>
      <c r="B715" t="s">
        <v>210</v>
      </c>
      <c r="C715" t="s">
        <v>214</v>
      </c>
      <c r="D715" t="s">
        <v>625</v>
      </c>
      <c r="E715" t="str">
        <f>VLOOKUP(C715,'Natural Accounts'!$A$3:$D$250,2,FALSE)</f>
        <v xml:space="preserve">Other Non Operating Revenues </v>
      </c>
      <c r="F715" t="str">
        <f t="shared" si="110"/>
        <v xml:space="preserve">B5600 Other Non Operating Revenues </v>
      </c>
      <c r="G715" t="s">
        <v>0</v>
      </c>
      <c r="H715" t="s">
        <v>123</v>
      </c>
      <c r="I715" s="4">
        <v>-60</v>
      </c>
      <c r="J715" s="4">
        <v>0</v>
      </c>
      <c r="K715" s="4">
        <v>0</v>
      </c>
      <c r="L715" s="4">
        <v>0</v>
      </c>
      <c r="M715" s="4">
        <f t="shared" si="111"/>
        <v>-60</v>
      </c>
      <c r="N715" s="4">
        <v>0</v>
      </c>
      <c r="O715" s="4">
        <v>0</v>
      </c>
      <c r="P715" s="4">
        <v>0</v>
      </c>
      <c r="Q715" s="4">
        <v>0</v>
      </c>
      <c r="R715" s="4">
        <f t="shared" si="112"/>
        <v>0</v>
      </c>
      <c r="S715" s="4">
        <v>0</v>
      </c>
      <c r="T715" s="4">
        <v>0</v>
      </c>
      <c r="U715" s="4">
        <f t="shared" si="113"/>
        <v>-20</v>
      </c>
      <c r="V715" s="4">
        <f t="shared" si="114"/>
        <v>-20</v>
      </c>
      <c r="W715" s="4">
        <f t="shared" si="115"/>
        <v>0</v>
      </c>
      <c r="X715" s="4">
        <f t="shared" si="116"/>
        <v>0</v>
      </c>
      <c r="Y715" s="4">
        <f t="shared" si="117"/>
        <v>0</v>
      </c>
      <c r="Z715" s="4">
        <f t="shared" si="118"/>
        <v>-20</v>
      </c>
      <c r="AA715" s="4">
        <f t="shared" si="119"/>
        <v>-20</v>
      </c>
    </row>
    <row r="716" spans="1:27" x14ac:dyDescent="0.25">
      <c r="A716" t="s">
        <v>192</v>
      </c>
      <c r="B716" t="s">
        <v>210</v>
      </c>
      <c r="C716" t="s">
        <v>211</v>
      </c>
      <c r="D716" t="s">
        <v>625</v>
      </c>
      <c r="E716" t="str">
        <f>VLOOKUP(C716,'Natural Accounts'!$A$3:$D$250,2,FALSE)</f>
        <v>Other Operating Revenue</v>
      </c>
      <c r="F716" t="str">
        <f t="shared" si="110"/>
        <v>B4400 Other Operating Revenue</v>
      </c>
      <c r="G716" t="s">
        <v>0</v>
      </c>
      <c r="H716" t="s">
        <v>179</v>
      </c>
      <c r="I716" s="4">
        <v>0</v>
      </c>
      <c r="J716" s="4">
        <v>0</v>
      </c>
      <c r="K716" s="4">
        <v>0</v>
      </c>
      <c r="L716" s="4">
        <v>-239445</v>
      </c>
      <c r="M716" s="4">
        <f t="shared" si="111"/>
        <v>-239445</v>
      </c>
      <c r="N716" s="4">
        <v>0</v>
      </c>
      <c r="O716" s="4">
        <v>0</v>
      </c>
      <c r="P716" s="4">
        <v>0</v>
      </c>
      <c r="Q716" s="4">
        <v>1951</v>
      </c>
      <c r="R716" s="4">
        <f t="shared" si="112"/>
        <v>1951</v>
      </c>
      <c r="S716" s="4">
        <v>0</v>
      </c>
      <c r="T716" s="4">
        <v>0</v>
      </c>
      <c r="U716" s="4">
        <f t="shared" si="113"/>
        <v>0</v>
      </c>
      <c r="V716" s="4">
        <f t="shared" si="114"/>
        <v>0</v>
      </c>
      <c r="W716" s="4">
        <f t="shared" si="115"/>
        <v>0</v>
      </c>
      <c r="X716" s="4">
        <f t="shared" si="116"/>
        <v>0</v>
      </c>
      <c r="Y716" s="4">
        <f t="shared" si="117"/>
        <v>-118747</v>
      </c>
      <c r="Z716" s="4">
        <f t="shared" si="118"/>
        <v>-118747</v>
      </c>
      <c r="AA716" s="4">
        <f t="shared" si="119"/>
        <v>-120698</v>
      </c>
    </row>
    <row r="717" spans="1:27" x14ac:dyDescent="0.25">
      <c r="A717" t="s">
        <v>192</v>
      </c>
      <c r="B717" t="s">
        <v>210</v>
      </c>
      <c r="C717">
        <v>53001</v>
      </c>
      <c r="D717" t="s">
        <v>625</v>
      </c>
      <c r="E717" t="str">
        <f>VLOOKUP(C717,'Natural Accounts'!$A$3:$D$250,2,FALSE)</f>
        <v xml:space="preserve">Gifts </v>
      </c>
      <c r="F717" t="str">
        <f t="shared" si="110"/>
        <v xml:space="preserve">53001 Gifts </v>
      </c>
      <c r="G717" t="s">
        <v>0</v>
      </c>
      <c r="H717" t="s">
        <v>179</v>
      </c>
      <c r="I717" s="4">
        <v>0</v>
      </c>
      <c r="J717" s="4">
        <v>0</v>
      </c>
      <c r="K717" s="4">
        <v>0</v>
      </c>
      <c r="L717" s="4">
        <v>-178224</v>
      </c>
      <c r="M717" s="4">
        <f t="shared" si="111"/>
        <v>-178224</v>
      </c>
      <c r="N717" s="4">
        <v>0</v>
      </c>
      <c r="O717" s="4">
        <v>0</v>
      </c>
      <c r="P717" s="4">
        <v>0</v>
      </c>
      <c r="Q717" s="4">
        <v>-298211</v>
      </c>
      <c r="R717" s="4">
        <f t="shared" si="112"/>
        <v>-298211</v>
      </c>
      <c r="S717" s="4">
        <v>0</v>
      </c>
      <c r="T717" s="4">
        <v>0</v>
      </c>
      <c r="U717" s="4">
        <f t="shared" si="113"/>
        <v>0</v>
      </c>
      <c r="V717" s="4">
        <f t="shared" si="114"/>
        <v>0</v>
      </c>
      <c r="W717" s="4">
        <f t="shared" si="115"/>
        <v>0</v>
      </c>
      <c r="X717" s="4">
        <f t="shared" si="116"/>
        <v>0</v>
      </c>
      <c r="Y717" s="4">
        <f t="shared" si="117"/>
        <v>-238217.5</v>
      </c>
      <c r="Z717" s="4">
        <f t="shared" si="118"/>
        <v>-238217.5</v>
      </c>
      <c r="AA717" s="4">
        <f t="shared" si="119"/>
        <v>59993.5</v>
      </c>
    </row>
    <row r="718" spans="1:27" x14ac:dyDescent="0.25">
      <c r="A718" t="s">
        <v>192</v>
      </c>
      <c r="B718" t="s">
        <v>210</v>
      </c>
      <c r="C718" t="s">
        <v>213</v>
      </c>
      <c r="D718" t="s">
        <v>625</v>
      </c>
      <c r="E718" t="str">
        <f>VLOOKUP(C718,'Natural Accounts'!$A$3:$D$250,2,FALSE)</f>
        <v>Investments   (UW Central Accounting Office Only)</v>
      </c>
      <c r="F718" t="str">
        <f t="shared" si="110"/>
        <v>B5500 Investments   (UW Central Accounting Office Only)</v>
      </c>
      <c r="G718" t="s">
        <v>0</v>
      </c>
      <c r="H718" t="s">
        <v>179</v>
      </c>
      <c r="I718" s="4">
        <v>0</v>
      </c>
      <c r="J718" s="4">
        <v>0</v>
      </c>
      <c r="K718" s="4">
        <v>0</v>
      </c>
      <c r="L718" s="4">
        <v>-17633</v>
      </c>
      <c r="M718" s="4">
        <f t="shared" si="111"/>
        <v>-17633</v>
      </c>
      <c r="N718" s="4">
        <v>0</v>
      </c>
      <c r="O718" s="4">
        <v>0</v>
      </c>
      <c r="P718" s="4">
        <v>0</v>
      </c>
      <c r="Q718" s="4">
        <v>-154732</v>
      </c>
      <c r="R718" s="4">
        <f t="shared" si="112"/>
        <v>-154732</v>
      </c>
      <c r="S718" s="4">
        <v>0</v>
      </c>
      <c r="T718" s="4">
        <v>0</v>
      </c>
      <c r="U718" s="4">
        <f t="shared" si="113"/>
        <v>0</v>
      </c>
      <c r="V718" s="4">
        <f t="shared" si="114"/>
        <v>0</v>
      </c>
      <c r="W718" s="4">
        <f t="shared" si="115"/>
        <v>0</v>
      </c>
      <c r="X718" s="4">
        <f t="shared" si="116"/>
        <v>0</v>
      </c>
      <c r="Y718" s="4">
        <f t="shared" si="117"/>
        <v>-86182.5</v>
      </c>
      <c r="Z718" s="4">
        <f t="shared" si="118"/>
        <v>-86182.5</v>
      </c>
      <c r="AA718" s="4">
        <f t="shared" si="119"/>
        <v>68549.5</v>
      </c>
    </row>
    <row r="719" spans="1:27" x14ac:dyDescent="0.25">
      <c r="A719" t="s">
        <v>193</v>
      </c>
      <c r="B719" t="s">
        <v>210</v>
      </c>
      <c r="C719">
        <v>40302</v>
      </c>
      <c r="D719" t="s">
        <v>625</v>
      </c>
      <c r="E719" t="str">
        <f>VLOOKUP(C719,'Natural Accounts'!$A$3:$D$250,2,FALSE)</f>
        <v xml:space="preserve">Financial Aid Undergraduate </v>
      </c>
      <c r="F719" t="str">
        <f t="shared" si="110"/>
        <v xml:space="preserve">40302 Financial Aid Undergraduate </v>
      </c>
      <c r="G719" t="s">
        <v>0</v>
      </c>
      <c r="H719" t="s">
        <v>188</v>
      </c>
      <c r="I719" s="4">
        <v>12421.73</v>
      </c>
      <c r="J719" s="4">
        <v>0</v>
      </c>
      <c r="K719" s="4">
        <v>19825.73</v>
      </c>
      <c r="L719" s="4">
        <v>0</v>
      </c>
      <c r="M719" s="4">
        <f t="shared" si="111"/>
        <v>32247.46</v>
      </c>
      <c r="N719" s="4">
        <v>0</v>
      </c>
      <c r="O719" s="4">
        <v>0</v>
      </c>
      <c r="P719" s="4">
        <v>0</v>
      </c>
      <c r="Q719" s="4">
        <v>0</v>
      </c>
      <c r="R719" s="4">
        <f t="shared" si="112"/>
        <v>0</v>
      </c>
      <c r="S719" s="4">
        <v>0</v>
      </c>
      <c r="T719" s="4">
        <v>0</v>
      </c>
      <c r="U719" s="4">
        <f t="shared" si="113"/>
        <v>4140.5766666666668</v>
      </c>
      <c r="V719" s="4">
        <f t="shared" si="114"/>
        <v>4140.5766666666668</v>
      </c>
      <c r="W719" s="4">
        <f t="shared" si="115"/>
        <v>0</v>
      </c>
      <c r="X719" s="4">
        <f t="shared" si="116"/>
        <v>9912.8649999999998</v>
      </c>
      <c r="Y719" s="4">
        <f t="shared" si="117"/>
        <v>0</v>
      </c>
      <c r="Z719" s="4">
        <f t="shared" si="118"/>
        <v>0</v>
      </c>
      <c r="AA719" s="4">
        <f t="shared" si="119"/>
        <v>0</v>
      </c>
    </row>
    <row r="720" spans="1:27" x14ac:dyDescent="0.25">
      <c r="A720" t="s">
        <v>193</v>
      </c>
      <c r="B720" t="s">
        <v>210</v>
      </c>
      <c r="C720">
        <v>40303</v>
      </c>
      <c r="D720" t="s">
        <v>625</v>
      </c>
      <c r="E720" t="str">
        <f>VLOOKUP(C720,'Natural Accounts'!$A$3:$D$250,2,FALSE)</f>
        <v xml:space="preserve">Financial Aid Graduate </v>
      </c>
      <c r="F720" t="str">
        <f t="shared" si="110"/>
        <v xml:space="preserve">40303 Financial Aid Graduate </v>
      </c>
      <c r="G720" t="s">
        <v>0</v>
      </c>
      <c r="H720" t="s">
        <v>188</v>
      </c>
      <c r="I720" s="4">
        <v>3278.38</v>
      </c>
      <c r="J720" s="4">
        <v>0</v>
      </c>
      <c r="K720" s="4">
        <v>4190.7299999999996</v>
      </c>
      <c r="L720" s="4">
        <v>0</v>
      </c>
      <c r="M720" s="4">
        <f t="shared" si="111"/>
        <v>7469.11</v>
      </c>
      <c r="N720" s="4">
        <v>0</v>
      </c>
      <c r="O720" s="4">
        <v>0</v>
      </c>
      <c r="P720" s="4">
        <v>0</v>
      </c>
      <c r="Q720" s="4">
        <v>0</v>
      </c>
      <c r="R720" s="4">
        <f t="shared" si="112"/>
        <v>0</v>
      </c>
      <c r="S720" s="4">
        <v>0</v>
      </c>
      <c r="T720" s="4">
        <v>0</v>
      </c>
      <c r="U720" s="4">
        <f t="shared" si="113"/>
        <v>1092.7933333333333</v>
      </c>
      <c r="V720" s="4">
        <f t="shared" si="114"/>
        <v>1092.7933333333333</v>
      </c>
      <c r="W720" s="4">
        <f t="shared" si="115"/>
        <v>0</v>
      </c>
      <c r="X720" s="4">
        <f t="shared" si="116"/>
        <v>2095.3649999999998</v>
      </c>
      <c r="Y720" s="4">
        <f t="shared" si="117"/>
        <v>0</v>
      </c>
      <c r="Z720" s="4">
        <f t="shared" si="118"/>
        <v>0</v>
      </c>
      <c r="AA720" s="4">
        <f t="shared" si="119"/>
        <v>0</v>
      </c>
    </row>
    <row r="721" spans="1:27" x14ac:dyDescent="0.25">
      <c r="A721" t="s">
        <v>193</v>
      </c>
      <c r="B721" t="s">
        <v>210</v>
      </c>
      <c r="C721">
        <v>53001</v>
      </c>
      <c r="D721" t="s">
        <v>625</v>
      </c>
      <c r="E721" t="str">
        <f>VLOOKUP(C721,'Natural Accounts'!$A$3:$D$250,2,FALSE)</f>
        <v xml:space="preserve">Gifts </v>
      </c>
      <c r="F721" t="str">
        <f t="shared" si="110"/>
        <v xml:space="preserve">53001 Gifts </v>
      </c>
      <c r="G721" t="s">
        <v>0</v>
      </c>
      <c r="H721" t="s">
        <v>188</v>
      </c>
      <c r="I721" s="4">
        <v>-690775.08</v>
      </c>
      <c r="J721" s="4">
        <v>-94609.360000000015</v>
      </c>
      <c r="K721" s="4">
        <v>602372.17999999993</v>
      </c>
      <c r="L721" s="4">
        <v>177280.46</v>
      </c>
      <c r="M721" s="4">
        <f t="shared" si="111"/>
        <v>-5731.8000000000175</v>
      </c>
      <c r="N721" s="4">
        <v>-24920.159999999996</v>
      </c>
      <c r="O721" s="4">
        <v>-5524.95</v>
      </c>
      <c r="P721" s="4">
        <v>3476.0500000000011</v>
      </c>
      <c r="Q721" s="4">
        <v>22201.22</v>
      </c>
      <c r="R721" s="4">
        <f t="shared" si="112"/>
        <v>-4767.8399999999965</v>
      </c>
      <c r="S721" s="4">
        <v>0</v>
      </c>
      <c r="T721" s="4">
        <v>0</v>
      </c>
      <c r="U721" s="4">
        <f t="shared" si="113"/>
        <v>-238565.08</v>
      </c>
      <c r="V721" s="4">
        <f t="shared" si="114"/>
        <v>-238565.08</v>
      </c>
      <c r="W721" s="4">
        <f t="shared" si="115"/>
        <v>-50067.155000000006</v>
      </c>
      <c r="X721" s="4">
        <f t="shared" si="116"/>
        <v>302924.11499999999</v>
      </c>
      <c r="Y721" s="4">
        <f t="shared" si="117"/>
        <v>99740.84</v>
      </c>
      <c r="Z721" s="4">
        <f t="shared" si="118"/>
        <v>114032.72</v>
      </c>
      <c r="AA721" s="4">
        <f t="shared" si="119"/>
        <v>118800.56</v>
      </c>
    </row>
    <row r="722" spans="1:27" x14ac:dyDescent="0.25">
      <c r="A722" t="s">
        <v>193</v>
      </c>
      <c r="B722" t="s">
        <v>210</v>
      </c>
      <c r="C722">
        <v>53002</v>
      </c>
      <c r="D722" t="s">
        <v>625</v>
      </c>
      <c r="E722" t="str">
        <f>VLOOKUP(C722,'Natural Accounts'!$A$3:$D$250,2,FALSE)</f>
        <v xml:space="preserve">Foundation Transfers </v>
      </c>
      <c r="F722" t="str">
        <f t="shared" si="110"/>
        <v xml:space="preserve">53002 Foundation Transfers </v>
      </c>
      <c r="G722" t="s">
        <v>0</v>
      </c>
      <c r="H722" t="s">
        <v>188</v>
      </c>
      <c r="I722" s="4">
        <v>-18187.63</v>
      </c>
      <c r="J722" s="4">
        <v>-34589.089999999997</v>
      </c>
      <c r="K722" s="4">
        <v>-168395.83</v>
      </c>
      <c r="L722" s="4">
        <v>-10721.37</v>
      </c>
      <c r="M722" s="4">
        <f t="shared" si="111"/>
        <v>-231893.91999999998</v>
      </c>
      <c r="N722" s="4">
        <v>0</v>
      </c>
      <c r="O722" s="4">
        <v>0</v>
      </c>
      <c r="P722" s="4">
        <v>0</v>
      </c>
      <c r="Q722" s="4">
        <v>0</v>
      </c>
      <c r="R722" s="4">
        <f t="shared" si="112"/>
        <v>0</v>
      </c>
      <c r="S722" s="4">
        <v>0</v>
      </c>
      <c r="T722" s="4">
        <v>0</v>
      </c>
      <c r="U722" s="4">
        <f t="shared" si="113"/>
        <v>-6062.543333333334</v>
      </c>
      <c r="V722" s="4">
        <f t="shared" si="114"/>
        <v>-6062.543333333334</v>
      </c>
      <c r="W722" s="4">
        <f t="shared" si="115"/>
        <v>-17294.544999999998</v>
      </c>
      <c r="X722" s="4">
        <f t="shared" si="116"/>
        <v>-84197.914999999994</v>
      </c>
      <c r="Y722" s="4">
        <f t="shared" si="117"/>
        <v>-5360.6850000000004</v>
      </c>
      <c r="Z722" s="4">
        <f t="shared" si="118"/>
        <v>-112915.68833333332</v>
      </c>
      <c r="AA722" s="4">
        <f t="shared" si="119"/>
        <v>-112915.68833333332</v>
      </c>
    </row>
    <row r="723" spans="1:27" x14ac:dyDescent="0.25">
      <c r="A723" t="s">
        <v>193</v>
      </c>
      <c r="B723" t="s">
        <v>210</v>
      </c>
      <c r="C723" t="s">
        <v>213</v>
      </c>
      <c r="D723" t="s">
        <v>625</v>
      </c>
      <c r="E723" t="str">
        <f>VLOOKUP(C723,'Natural Accounts'!$A$3:$D$250,2,FALSE)</f>
        <v>Investments   (UW Central Accounting Office Only)</v>
      </c>
      <c r="F723" t="str">
        <f t="shared" si="110"/>
        <v>B5500 Investments   (UW Central Accounting Office Only)</v>
      </c>
      <c r="G723" t="s">
        <v>0</v>
      </c>
      <c r="H723" t="s">
        <v>188</v>
      </c>
      <c r="I723" s="4">
        <v>0</v>
      </c>
      <c r="J723" s="4">
        <v>0</v>
      </c>
      <c r="K723" s="4">
        <v>0</v>
      </c>
      <c r="L723" s="4">
        <v>-114670</v>
      </c>
      <c r="M723" s="4">
        <f t="shared" si="111"/>
        <v>-114670</v>
      </c>
      <c r="N723" s="4">
        <v>0</v>
      </c>
      <c r="O723" s="4">
        <v>0</v>
      </c>
      <c r="P723" s="4">
        <v>0</v>
      </c>
      <c r="Q723" s="4">
        <v>0</v>
      </c>
      <c r="R723" s="4">
        <f t="shared" si="112"/>
        <v>0</v>
      </c>
      <c r="S723" s="4">
        <v>0</v>
      </c>
      <c r="T723" s="4">
        <v>0</v>
      </c>
      <c r="U723" s="4">
        <f t="shared" si="113"/>
        <v>0</v>
      </c>
      <c r="V723" s="4">
        <f t="shared" si="114"/>
        <v>0</v>
      </c>
      <c r="W723" s="4">
        <f t="shared" si="115"/>
        <v>0</v>
      </c>
      <c r="X723" s="4">
        <f t="shared" si="116"/>
        <v>0</v>
      </c>
      <c r="Y723" s="4">
        <f t="shared" si="117"/>
        <v>-57335</v>
      </c>
      <c r="Z723" s="4">
        <f t="shared" si="118"/>
        <v>-57335</v>
      </c>
      <c r="AA723" s="4">
        <f t="shared" si="119"/>
        <v>-57335</v>
      </c>
    </row>
    <row r="724" spans="1:27" x14ac:dyDescent="0.25">
      <c r="A724" t="s">
        <v>193</v>
      </c>
      <c r="B724" t="s">
        <v>210</v>
      </c>
      <c r="C724" t="s">
        <v>214</v>
      </c>
      <c r="D724" t="s">
        <v>625</v>
      </c>
      <c r="E724" t="str">
        <f>VLOOKUP(C724,'Natural Accounts'!$A$3:$D$250,2,FALSE)</f>
        <v xml:space="preserve">Other Non Operating Revenues </v>
      </c>
      <c r="F724" t="str">
        <f t="shared" si="110"/>
        <v xml:space="preserve">B5600 Other Non Operating Revenues </v>
      </c>
      <c r="G724" t="s">
        <v>0</v>
      </c>
      <c r="H724" t="s">
        <v>188</v>
      </c>
      <c r="I724" s="4">
        <v>0</v>
      </c>
      <c r="J724" s="4">
        <v>0</v>
      </c>
      <c r="K724" s="4">
        <v>0</v>
      </c>
      <c r="L724" s="4">
        <v>-24448</v>
      </c>
      <c r="M724" s="4">
        <f t="shared" si="111"/>
        <v>-24448</v>
      </c>
      <c r="N724" s="4">
        <v>0</v>
      </c>
      <c r="O724" s="4">
        <v>0</v>
      </c>
      <c r="P724" s="4">
        <v>0</v>
      </c>
      <c r="Q724" s="4">
        <v>0</v>
      </c>
      <c r="R724" s="4">
        <f t="shared" si="112"/>
        <v>0</v>
      </c>
      <c r="S724" s="4">
        <v>0</v>
      </c>
      <c r="T724" s="4">
        <v>0</v>
      </c>
      <c r="U724" s="4">
        <f t="shared" si="113"/>
        <v>0</v>
      </c>
      <c r="V724" s="4">
        <f t="shared" si="114"/>
        <v>0</v>
      </c>
      <c r="W724" s="4">
        <f t="shared" si="115"/>
        <v>0</v>
      </c>
      <c r="X724" s="4">
        <f t="shared" si="116"/>
        <v>0</v>
      </c>
      <c r="Y724" s="4">
        <f t="shared" si="117"/>
        <v>-12224</v>
      </c>
      <c r="Z724" s="4">
        <f t="shared" si="118"/>
        <v>-12224</v>
      </c>
      <c r="AA724" s="4">
        <f t="shared" si="119"/>
        <v>-12224</v>
      </c>
    </row>
    <row r="725" spans="1:27" x14ac:dyDescent="0.25">
      <c r="I725" s="4">
        <f t="shared" ref="I725:Y725" si="120">SUM(I2:I724)</f>
        <v>-228226581.56</v>
      </c>
      <c r="J725" s="4">
        <f t="shared" si="120"/>
        <v>-7277345.7599999988</v>
      </c>
      <c r="K725" s="4">
        <f t="shared" si="120"/>
        <v>-54838730.860000022</v>
      </c>
      <c r="L725" s="4">
        <f t="shared" si="120"/>
        <v>-38158070.589999996</v>
      </c>
      <c r="M725" s="4">
        <f t="shared" si="120"/>
        <v>-328500728.76999992</v>
      </c>
      <c r="N725" s="4">
        <f t="shared" si="120"/>
        <v>-235667701.28000006</v>
      </c>
      <c r="O725" s="4">
        <f t="shared" si="120"/>
        <v>-12244062.759999994</v>
      </c>
      <c r="P725" s="4">
        <f t="shared" si="120"/>
        <v>-60952756.399999984</v>
      </c>
      <c r="Q725" s="4">
        <f t="shared" si="120"/>
        <v>-19125532.119999979</v>
      </c>
      <c r="R725" s="4">
        <f t="shared" si="120"/>
        <v>-327990052.56</v>
      </c>
      <c r="S725" s="4">
        <f t="shared" si="120"/>
        <v>-236911170.35000002</v>
      </c>
      <c r="T725" s="4">
        <f t="shared" si="120"/>
        <v>-2608267.6600000006</v>
      </c>
      <c r="U725" s="4">
        <f t="shared" si="120"/>
        <v>-233601817.73000011</v>
      </c>
      <c r="V725" s="4">
        <f t="shared" si="120"/>
        <v>-233601817.73000011</v>
      </c>
      <c r="W725" s="4">
        <f t="shared" si="120"/>
        <v>-9760704.2599999923</v>
      </c>
      <c r="X725" s="4">
        <f t="shared" si="120"/>
        <v>-57895743.629999988</v>
      </c>
      <c r="Y725" s="4">
        <f t="shared" si="120"/>
        <v>-28641801.355000012</v>
      </c>
      <c r="Z725" s="4">
        <f>SUM(Z2:Z724)</f>
        <v>-329159192.37333304</v>
      </c>
      <c r="AA725" s="4">
        <f>SUM(AA2:AA724)</f>
        <v>-1169139.8133333325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25</v>
      </c>
    </row>
    <row r="4" spans="1:5" x14ac:dyDescent="0.25">
      <c r="A4" s="5" t="s">
        <v>205</v>
      </c>
      <c r="B4" t="s">
        <v>1478</v>
      </c>
      <c r="C4" t="s">
        <v>1479</v>
      </c>
      <c r="D4" t="s">
        <v>1480</v>
      </c>
      <c r="E4" t="s">
        <v>1481</v>
      </c>
    </row>
    <row r="5" spans="1:5" x14ac:dyDescent="0.25">
      <c r="A5" s="6" t="s">
        <v>645</v>
      </c>
      <c r="B5" s="4">
        <v>1200</v>
      </c>
      <c r="C5" s="4">
        <v>600</v>
      </c>
      <c r="D5" s="4">
        <v>600</v>
      </c>
      <c r="E5" s="4">
        <v>0</v>
      </c>
    </row>
    <row r="6" spans="1:5" x14ac:dyDescent="0.25">
      <c r="A6" s="6" t="s">
        <v>646</v>
      </c>
      <c r="B6" s="4">
        <v>0</v>
      </c>
      <c r="C6" s="4">
        <v>2400</v>
      </c>
      <c r="D6" s="4">
        <v>2400</v>
      </c>
      <c r="E6" s="4">
        <v>0</v>
      </c>
    </row>
    <row r="7" spans="1:5" x14ac:dyDescent="0.25">
      <c r="A7" s="6" t="s">
        <v>664</v>
      </c>
      <c r="B7" s="4">
        <v>-5553.84</v>
      </c>
      <c r="C7" s="4">
        <v>-5681.58</v>
      </c>
      <c r="D7" s="4">
        <v>-5617.71</v>
      </c>
      <c r="E7" s="4">
        <v>63.869999999999891</v>
      </c>
    </row>
    <row r="8" spans="1:5" x14ac:dyDescent="0.25">
      <c r="A8" s="6" t="s">
        <v>684</v>
      </c>
      <c r="B8" s="4">
        <v>-4745</v>
      </c>
      <c r="C8" s="4">
        <v>-180</v>
      </c>
      <c r="D8" s="4">
        <v>-3534.833333333333</v>
      </c>
      <c r="E8" s="4">
        <v>-3354.833333333333</v>
      </c>
    </row>
    <row r="9" spans="1:5" x14ac:dyDescent="0.25">
      <c r="A9" s="6" t="s">
        <v>206</v>
      </c>
      <c r="B9" s="4">
        <v>-9098.84</v>
      </c>
      <c r="C9" s="4">
        <v>-2861.58</v>
      </c>
      <c r="D9" s="4">
        <v>-6152.5433333333331</v>
      </c>
      <c r="E9" s="4">
        <v>-3290.9633333333331</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5.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103</v>
      </c>
    </row>
    <row r="4" spans="1:5" x14ac:dyDescent="0.25">
      <c r="A4" s="5" t="s">
        <v>205</v>
      </c>
      <c r="B4" t="s">
        <v>1478</v>
      </c>
      <c r="C4" t="s">
        <v>1479</v>
      </c>
      <c r="D4" t="s">
        <v>1480</v>
      </c>
      <c r="E4" t="s">
        <v>1481</v>
      </c>
    </row>
    <row r="5" spans="1:5" x14ac:dyDescent="0.25">
      <c r="A5" s="6" t="s">
        <v>656</v>
      </c>
      <c r="B5" s="4">
        <v>-751935.5</v>
      </c>
      <c r="C5" s="4">
        <v>-686180.69</v>
      </c>
      <c r="D5" s="4">
        <v>-756871.59000000008</v>
      </c>
      <c r="E5" s="4">
        <v>-70690.90000000014</v>
      </c>
    </row>
    <row r="6" spans="1:5" x14ac:dyDescent="0.25">
      <c r="A6" s="6" t="s">
        <v>657</v>
      </c>
      <c r="B6" s="4">
        <v>-5944246.46</v>
      </c>
      <c r="C6" s="4">
        <v>-5078177.4800000004</v>
      </c>
      <c r="D6" s="4">
        <v>-5301115.83</v>
      </c>
      <c r="E6" s="4">
        <v>-222938.34999999963</v>
      </c>
    </row>
    <row r="7" spans="1:5" x14ac:dyDescent="0.25">
      <c r="A7" s="6" t="s">
        <v>685</v>
      </c>
      <c r="B7" s="4">
        <v>1346224.92</v>
      </c>
      <c r="C7" s="4">
        <v>-116809.85000000002</v>
      </c>
      <c r="D7" s="4">
        <v>442364.34333333327</v>
      </c>
      <c r="E7" s="4">
        <v>559174.19333333324</v>
      </c>
    </row>
    <row r="8" spans="1:5" x14ac:dyDescent="0.25">
      <c r="A8" s="6" t="s">
        <v>691</v>
      </c>
      <c r="B8" s="4">
        <v>-20414.77</v>
      </c>
      <c r="C8" s="4">
        <v>0</v>
      </c>
      <c r="D8" s="4">
        <v>-6804.9233333333332</v>
      </c>
      <c r="E8" s="4">
        <v>-6804.9233333333332</v>
      </c>
    </row>
    <row r="9" spans="1:5" x14ac:dyDescent="0.25">
      <c r="A9" s="6" t="s">
        <v>694</v>
      </c>
      <c r="B9" s="4">
        <v>-257790.81</v>
      </c>
      <c r="C9" s="4">
        <v>-610081.10000000009</v>
      </c>
      <c r="D9" s="4">
        <v>-483647.07333333342</v>
      </c>
      <c r="E9" s="4">
        <v>126434.02666666667</v>
      </c>
    </row>
    <row r="10" spans="1:5" x14ac:dyDescent="0.25">
      <c r="A10" s="6" t="s">
        <v>206</v>
      </c>
      <c r="B10" s="4">
        <v>-5628162.6199999992</v>
      </c>
      <c r="C10" s="4">
        <v>-6491249.1199999992</v>
      </c>
      <c r="D10" s="4">
        <v>-6106075.0733333323</v>
      </c>
      <c r="E10" s="4">
        <v>385174.04666666681</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26.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108</v>
      </c>
    </row>
    <row r="4" spans="1:5" x14ac:dyDescent="0.25">
      <c r="A4" s="5" t="s">
        <v>205</v>
      </c>
      <c r="B4" t="s">
        <v>1478</v>
      </c>
      <c r="C4" t="s">
        <v>1479</v>
      </c>
      <c r="D4" t="s">
        <v>1480</v>
      </c>
      <c r="E4" t="s">
        <v>1481</v>
      </c>
    </row>
    <row r="5" spans="1:5" x14ac:dyDescent="0.25">
      <c r="A5" s="6" t="s">
        <v>659</v>
      </c>
      <c r="B5" s="4">
        <v>-35195.130000000005</v>
      </c>
      <c r="C5" s="4">
        <v>-8702.4600000000009</v>
      </c>
      <c r="D5" s="4">
        <v>-21771.406666666669</v>
      </c>
      <c r="E5" s="4">
        <v>-13068.946666666669</v>
      </c>
    </row>
    <row r="6" spans="1:5" x14ac:dyDescent="0.25">
      <c r="A6" s="6" t="s">
        <v>685</v>
      </c>
      <c r="B6" s="4">
        <v>-3021.45</v>
      </c>
      <c r="C6" s="4">
        <v>8868.7999999999993</v>
      </c>
      <c r="D6" s="4">
        <v>2923.6749999999997</v>
      </c>
      <c r="E6" s="4">
        <v>-5945.125</v>
      </c>
    </row>
    <row r="7" spans="1:5" x14ac:dyDescent="0.25">
      <c r="A7" s="6" t="s">
        <v>206</v>
      </c>
      <c r="B7" s="4">
        <v>-38216.58</v>
      </c>
      <c r="C7" s="4">
        <v>166.33999999999833</v>
      </c>
      <c r="D7" s="4">
        <v>-18847.73166666667</v>
      </c>
      <c r="E7" s="4">
        <v>-19014.07166666667</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109</v>
      </c>
    </row>
    <row r="4" spans="1:5" x14ac:dyDescent="0.25">
      <c r="A4" s="5" t="s">
        <v>205</v>
      </c>
      <c r="B4" t="s">
        <v>1478</v>
      </c>
      <c r="C4" t="s">
        <v>1479</v>
      </c>
      <c r="D4" t="s">
        <v>1480</v>
      </c>
      <c r="E4" t="s">
        <v>1481</v>
      </c>
    </row>
    <row r="5" spans="1:5" x14ac:dyDescent="0.25">
      <c r="A5" s="6" t="s">
        <v>659</v>
      </c>
      <c r="B5" s="4">
        <v>-16542.91</v>
      </c>
      <c r="C5" s="4">
        <v>-296041.08999999997</v>
      </c>
      <c r="D5" s="4">
        <v>-167784.30499999999</v>
      </c>
      <c r="E5" s="4">
        <v>128256.78499999997</v>
      </c>
    </row>
    <row r="6" spans="1:5" x14ac:dyDescent="0.25">
      <c r="A6" s="6" t="s">
        <v>685</v>
      </c>
      <c r="B6" s="4">
        <v>7558.989999999998</v>
      </c>
      <c r="C6" s="4">
        <v>57645.490000000005</v>
      </c>
      <c r="D6" s="4">
        <v>57645.490000000005</v>
      </c>
      <c r="E6" s="4">
        <v>0</v>
      </c>
    </row>
    <row r="7" spans="1:5" x14ac:dyDescent="0.25">
      <c r="A7" s="6" t="s">
        <v>691</v>
      </c>
      <c r="B7" s="4">
        <v>-280688.30000000005</v>
      </c>
      <c r="C7" s="4">
        <v>3348.3799999999997</v>
      </c>
      <c r="D7" s="4">
        <v>-126543.12333333332</v>
      </c>
      <c r="E7" s="4">
        <v>-129891.50333333333</v>
      </c>
    </row>
    <row r="8" spans="1:5" x14ac:dyDescent="0.25">
      <c r="A8" s="6" t="s">
        <v>206</v>
      </c>
      <c r="B8" s="4">
        <v>-289672.22000000003</v>
      </c>
      <c r="C8" s="4">
        <v>-235047.21999999997</v>
      </c>
      <c r="D8" s="4">
        <v>-236681.9383333333</v>
      </c>
      <c r="E8" s="4">
        <v>-1634.7183333333523</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116</v>
      </c>
    </row>
    <row r="4" spans="1:5" x14ac:dyDescent="0.25">
      <c r="A4" s="5" t="s">
        <v>205</v>
      </c>
      <c r="B4" t="s">
        <v>1478</v>
      </c>
      <c r="C4" t="s">
        <v>1479</v>
      </c>
      <c r="D4" t="s">
        <v>1480</v>
      </c>
      <c r="E4" t="s">
        <v>1481</v>
      </c>
    </row>
    <row r="5" spans="1:5" x14ac:dyDescent="0.25">
      <c r="A5" s="6" t="s">
        <v>664</v>
      </c>
      <c r="B5" s="4">
        <v>-2844.46</v>
      </c>
      <c r="C5" s="4">
        <v>-928.93000000000006</v>
      </c>
      <c r="D5" s="4">
        <v>-1939.4583333333333</v>
      </c>
      <c r="E5" s="4">
        <v>-1010.5283333333332</v>
      </c>
    </row>
    <row r="6" spans="1:5" x14ac:dyDescent="0.25">
      <c r="A6" s="6" t="s">
        <v>685</v>
      </c>
      <c r="B6" s="4">
        <v>-36486.730000000003</v>
      </c>
      <c r="C6" s="4">
        <v>-16585.760000000002</v>
      </c>
      <c r="D6" s="4">
        <v>-21865.021666666667</v>
      </c>
      <c r="E6" s="4">
        <v>-5279.2616666666654</v>
      </c>
    </row>
    <row r="7" spans="1:5" x14ac:dyDescent="0.25">
      <c r="A7" s="6" t="s">
        <v>691</v>
      </c>
      <c r="B7" s="4">
        <v>-959.99999999999636</v>
      </c>
      <c r="C7" s="4">
        <v>-126573.10999999999</v>
      </c>
      <c r="D7" s="4">
        <v>-62016.388333333329</v>
      </c>
      <c r="E7" s="4">
        <v>64556.721666666657</v>
      </c>
    </row>
    <row r="8" spans="1:5" x14ac:dyDescent="0.25">
      <c r="A8" s="6" t="s">
        <v>206</v>
      </c>
      <c r="B8" s="4">
        <v>-40291.19</v>
      </c>
      <c r="C8" s="4">
        <v>-144087.79999999999</v>
      </c>
      <c r="D8" s="4">
        <v>-85820.868333333332</v>
      </c>
      <c r="E8" s="4">
        <v>58266.931666666656</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100</v>
      </c>
    </row>
    <row r="4" spans="1:5" x14ac:dyDescent="0.25">
      <c r="A4" s="5" t="s">
        <v>205</v>
      </c>
      <c r="B4" t="s">
        <v>1478</v>
      </c>
      <c r="C4" t="s">
        <v>1479</v>
      </c>
      <c r="D4" t="s">
        <v>1480</v>
      </c>
      <c r="E4" t="s">
        <v>1481</v>
      </c>
    </row>
    <row r="5" spans="1:5" x14ac:dyDescent="0.25">
      <c r="A5" s="6" t="s">
        <v>654</v>
      </c>
      <c r="B5" s="4">
        <v>-28029.919999999998</v>
      </c>
      <c r="C5" s="4">
        <v>-28590</v>
      </c>
      <c r="D5" s="4">
        <v>-19868.306666666667</v>
      </c>
      <c r="E5" s="4">
        <v>8721.6933333333327</v>
      </c>
    </row>
    <row r="6" spans="1:5" x14ac:dyDescent="0.25">
      <c r="A6" s="6" t="s">
        <v>675</v>
      </c>
      <c r="B6" s="4">
        <v>-31725.23</v>
      </c>
      <c r="C6" s="4">
        <v>-33365.380000000005</v>
      </c>
      <c r="D6" s="4">
        <v>-29303.346666666668</v>
      </c>
      <c r="E6" s="4">
        <v>4062.0333333333365</v>
      </c>
    </row>
    <row r="7" spans="1:5" x14ac:dyDescent="0.25">
      <c r="A7" s="6" t="s">
        <v>683</v>
      </c>
      <c r="B7" s="4">
        <v>-7782.33</v>
      </c>
      <c r="C7" s="4">
        <v>-6827.0600000000013</v>
      </c>
      <c r="D7" s="4">
        <v>-6599.0850000000009</v>
      </c>
      <c r="E7" s="4">
        <v>227.97500000000036</v>
      </c>
    </row>
    <row r="8" spans="1:5" x14ac:dyDescent="0.25">
      <c r="A8" s="6" t="s">
        <v>685</v>
      </c>
      <c r="B8" s="4">
        <v>115.31</v>
      </c>
      <c r="C8" s="4">
        <v>0</v>
      </c>
      <c r="D8" s="4">
        <v>0</v>
      </c>
      <c r="E8" s="4">
        <v>0</v>
      </c>
    </row>
    <row r="9" spans="1:5" x14ac:dyDescent="0.25">
      <c r="A9" s="6" t="s">
        <v>691</v>
      </c>
      <c r="B9" s="4">
        <v>-10454.56</v>
      </c>
      <c r="C9" s="4">
        <v>-273.09000000000003</v>
      </c>
      <c r="D9" s="4">
        <v>-5363.8416666666672</v>
      </c>
      <c r="E9" s="4">
        <v>-5090.751666666667</v>
      </c>
    </row>
    <row r="10" spans="1:5" x14ac:dyDescent="0.25">
      <c r="A10" s="6" t="s">
        <v>692</v>
      </c>
      <c r="B10" s="4">
        <v>0</v>
      </c>
      <c r="C10" s="4">
        <v>4879.62</v>
      </c>
      <c r="D10" s="4">
        <v>4879.62</v>
      </c>
      <c r="E10" s="4">
        <v>0</v>
      </c>
    </row>
    <row r="11" spans="1:5" x14ac:dyDescent="0.25">
      <c r="A11" s="6" t="s">
        <v>206</v>
      </c>
      <c r="B11" s="4">
        <v>-77876.73</v>
      </c>
      <c r="C11" s="4">
        <v>-64175.909999999996</v>
      </c>
      <c r="D11" s="4">
        <v>-56254.96</v>
      </c>
      <c r="E11" s="4">
        <v>7920.9500000000025</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0.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110</v>
      </c>
    </row>
    <row r="4" spans="1:5" x14ac:dyDescent="0.25">
      <c r="A4" s="5" t="s">
        <v>205</v>
      </c>
      <c r="B4" t="s">
        <v>1478</v>
      </c>
      <c r="C4" t="s">
        <v>1479</v>
      </c>
      <c r="D4" t="s">
        <v>1480</v>
      </c>
      <c r="E4" t="s">
        <v>1481</v>
      </c>
    </row>
    <row r="5" spans="1:5" x14ac:dyDescent="0.25">
      <c r="A5" s="6" t="s">
        <v>660</v>
      </c>
      <c r="B5" s="4">
        <v>-10967.41</v>
      </c>
      <c r="C5" s="4">
        <v>-12434.41</v>
      </c>
      <c r="D5" s="4">
        <v>-11997.84</v>
      </c>
      <c r="E5" s="4">
        <v>436.56999999999971</v>
      </c>
    </row>
    <row r="6" spans="1:5" x14ac:dyDescent="0.25">
      <c r="A6" s="6" t="s">
        <v>206</v>
      </c>
      <c r="B6" s="4">
        <v>-10967.41</v>
      </c>
      <c r="C6" s="4">
        <v>-12434.41</v>
      </c>
      <c r="D6" s="4">
        <v>-11997.84</v>
      </c>
      <c r="E6" s="4">
        <v>436.56999999999971</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35</v>
      </c>
    </row>
    <row r="4" spans="1:5" x14ac:dyDescent="0.25">
      <c r="A4" s="5" t="s">
        <v>205</v>
      </c>
      <c r="B4" t="s">
        <v>1478</v>
      </c>
      <c r="C4" t="s">
        <v>1479</v>
      </c>
      <c r="D4" t="s">
        <v>1480</v>
      </c>
      <c r="E4" t="s">
        <v>1481</v>
      </c>
    </row>
    <row r="5" spans="1:5" x14ac:dyDescent="0.25">
      <c r="A5" s="6" t="s">
        <v>645</v>
      </c>
      <c r="B5" s="4">
        <v>0</v>
      </c>
      <c r="C5" s="4">
        <v>0</v>
      </c>
      <c r="D5" s="4">
        <v>0</v>
      </c>
      <c r="E5" s="4">
        <v>0</v>
      </c>
    </row>
    <row r="6" spans="1:5" x14ac:dyDescent="0.25">
      <c r="A6" s="6" t="s">
        <v>646</v>
      </c>
      <c r="B6" s="4">
        <v>0</v>
      </c>
      <c r="C6" s="4">
        <v>0</v>
      </c>
      <c r="D6" s="4">
        <v>0</v>
      </c>
      <c r="E6" s="4">
        <v>0</v>
      </c>
    </row>
    <row r="7" spans="1:5" x14ac:dyDescent="0.25">
      <c r="A7" s="6" t="s">
        <v>661</v>
      </c>
      <c r="B7" s="4">
        <v>0</v>
      </c>
      <c r="C7" s="4">
        <v>0</v>
      </c>
      <c r="D7" s="4">
        <v>0</v>
      </c>
      <c r="E7" s="4">
        <v>0</v>
      </c>
    </row>
    <row r="8" spans="1:5" x14ac:dyDescent="0.25">
      <c r="A8" s="6" t="s">
        <v>679</v>
      </c>
      <c r="B8" s="4">
        <v>-277656.20999999996</v>
      </c>
      <c r="C8" s="4">
        <v>-618239.9</v>
      </c>
      <c r="D8" s="4">
        <v>-463295.58833333332</v>
      </c>
      <c r="E8" s="4">
        <v>154944.3116666667</v>
      </c>
    </row>
    <row r="9" spans="1:5" x14ac:dyDescent="0.25">
      <c r="A9" s="6" t="s">
        <v>691</v>
      </c>
      <c r="B9" s="4">
        <v>-289129.96000000002</v>
      </c>
      <c r="C9" s="4">
        <v>0</v>
      </c>
      <c r="D9" s="4">
        <v>-131650.05333333334</v>
      </c>
      <c r="E9" s="4">
        <v>-131650.05333333334</v>
      </c>
    </row>
    <row r="10" spans="1:5" x14ac:dyDescent="0.25">
      <c r="A10" s="6" t="s">
        <v>206</v>
      </c>
      <c r="B10" s="4">
        <v>-566786.16999999993</v>
      </c>
      <c r="C10" s="4">
        <v>-618239.9</v>
      </c>
      <c r="D10" s="4">
        <v>-594945.6416666666</v>
      </c>
      <c r="E10" s="4">
        <v>23294.25833333336</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93</v>
      </c>
    </row>
    <row r="4" spans="1:5" x14ac:dyDescent="0.25">
      <c r="A4" s="5" t="s">
        <v>205</v>
      </c>
      <c r="B4" t="s">
        <v>1478</v>
      </c>
      <c r="C4" t="s">
        <v>1479</v>
      </c>
      <c r="D4" t="s">
        <v>1480</v>
      </c>
      <c r="E4" t="s">
        <v>1481</v>
      </c>
    </row>
    <row r="5" spans="1:5" x14ac:dyDescent="0.25">
      <c r="A5" s="6" t="s">
        <v>651</v>
      </c>
      <c r="B5" s="4">
        <v>174.45</v>
      </c>
      <c r="C5" s="4">
        <v>53.96</v>
      </c>
      <c r="D5" s="4">
        <v>53.96</v>
      </c>
      <c r="E5" s="4">
        <v>0</v>
      </c>
    </row>
    <row r="6" spans="1:5" x14ac:dyDescent="0.25">
      <c r="A6" s="6" t="s">
        <v>661</v>
      </c>
      <c r="B6" s="4">
        <v>-441957.91999999993</v>
      </c>
      <c r="C6" s="4">
        <v>-573504.94999999995</v>
      </c>
      <c r="D6" s="4">
        <v>-545750.72</v>
      </c>
      <c r="E6" s="4">
        <v>27754.229999999981</v>
      </c>
    </row>
    <row r="7" spans="1:5" x14ac:dyDescent="0.25">
      <c r="A7" s="6" t="s">
        <v>662</v>
      </c>
      <c r="B7" s="4">
        <v>-176404.78999999998</v>
      </c>
      <c r="C7" s="4">
        <v>-161297.88</v>
      </c>
      <c r="D7" s="4">
        <v>-165491.00666666665</v>
      </c>
      <c r="E7" s="4">
        <v>-4193.1266666666488</v>
      </c>
    </row>
    <row r="8" spans="1:5" x14ac:dyDescent="0.25">
      <c r="A8" s="6" t="s">
        <v>663</v>
      </c>
      <c r="B8" s="4">
        <v>-296700.25</v>
      </c>
      <c r="C8" s="4">
        <v>-195943.70999999996</v>
      </c>
      <c r="D8" s="4">
        <v>-228522.24666666664</v>
      </c>
      <c r="E8" s="4">
        <v>-32578.536666666681</v>
      </c>
    </row>
    <row r="9" spans="1:5" x14ac:dyDescent="0.25">
      <c r="A9" s="6" t="s">
        <v>691</v>
      </c>
      <c r="B9" s="4">
        <v>-10500.13</v>
      </c>
      <c r="C9" s="4">
        <v>-24095</v>
      </c>
      <c r="D9" s="4">
        <v>-16266.749999999998</v>
      </c>
      <c r="E9" s="4">
        <v>7828.2500000000018</v>
      </c>
    </row>
    <row r="10" spans="1:5" x14ac:dyDescent="0.25">
      <c r="A10" s="6" t="s">
        <v>692</v>
      </c>
      <c r="B10" s="4">
        <v>0</v>
      </c>
      <c r="C10" s="4">
        <v>0</v>
      </c>
      <c r="D10" s="4">
        <v>0</v>
      </c>
      <c r="E10" s="4">
        <v>0</v>
      </c>
    </row>
    <row r="11" spans="1:5" x14ac:dyDescent="0.25">
      <c r="A11" s="6" t="s">
        <v>206</v>
      </c>
      <c r="B11" s="4">
        <v>-925388.6399999999</v>
      </c>
      <c r="C11" s="4">
        <v>-954787.58</v>
      </c>
      <c r="D11" s="4">
        <v>-955976.76333333319</v>
      </c>
      <c r="E11" s="4">
        <v>-1189.183333333347</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115</v>
      </c>
    </row>
    <row r="4" spans="1:5" x14ac:dyDescent="0.25">
      <c r="A4" s="5" t="s">
        <v>205</v>
      </c>
      <c r="B4" t="s">
        <v>1478</v>
      </c>
      <c r="C4" t="s">
        <v>1479</v>
      </c>
      <c r="D4" t="s">
        <v>1480</v>
      </c>
      <c r="E4" t="s">
        <v>1481</v>
      </c>
    </row>
    <row r="5" spans="1:5" x14ac:dyDescent="0.25">
      <c r="A5" s="6" t="s">
        <v>664</v>
      </c>
      <c r="B5" s="4">
        <v>0</v>
      </c>
      <c r="C5" s="4">
        <v>-20</v>
      </c>
      <c r="D5" s="4">
        <v>6.6666666666666643</v>
      </c>
      <c r="E5" s="4">
        <v>26.666666666666664</v>
      </c>
    </row>
    <row r="6" spans="1:5" x14ac:dyDescent="0.25">
      <c r="A6" s="6" t="s">
        <v>672</v>
      </c>
      <c r="B6" s="4">
        <v>-642173.97</v>
      </c>
      <c r="C6" s="4">
        <v>-675556.86</v>
      </c>
      <c r="D6" s="4">
        <v>-676100.27833333332</v>
      </c>
      <c r="E6" s="4">
        <v>-543.41833333333489</v>
      </c>
    </row>
    <row r="7" spans="1:5" x14ac:dyDescent="0.25">
      <c r="A7" s="6" t="s">
        <v>685</v>
      </c>
      <c r="B7" s="4">
        <v>139917.19</v>
      </c>
      <c r="C7" s="4">
        <v>-9001.9</v>
      </c>
      <c r="D7" s="4">
        <v>59990.920000000006</v>
      </c>
      <c r="E7" s="4">
        <v>68992.820000000007</v>
      </c>
    </row>
    <row r="8" spans="1:5" x14ac:dyDescent="0.25">
      <c r="A8" s="6" t="s">
        <v>691</v>
      </c>
      <c r="B8" s="4">
        <v>-4779.51</v>
      </c>
      <c r="C8" s="4">
        <v>-33485.22</v>
      </c>
      <c r="D8" s="4">
        <v>-19885.311666666665</v>
      </c>
      <c r="E8" s="4">
        <v>13599.908333333336</v>
      </c>
    </row>
    <row r="9" spans="1:5" x14ac:dyDescent="0.25">
      <c r="A9" s="6" t="s">
        <v>206</v>
      </c>
      <c r="B9" s="4">
        <v>-507036.29</v>
      </c>
      <c r="C9" s="4">
        <v>-718063.98</v>
      </c>
      <c r="D9" s="4">
        <v>-635988.0033333333</v>
      </c>
      <c r="E9" s="4">
        <v>82075.976666666684</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165</v>
      </c>
    </row>
    <row r="4" spans="1:5" x14ac:dyDescent="0.25">
      <c r="A4" s="5" t="s">
        <v>205</v>
      </c>
      <c r="B4" t="s">
        <v>1478</v>
      </c>
      <c r="C4" t="s">
        <v>1479</v>
      </c>
      <c r="D4" t="s">
        <v>1480</v>
      </c>
      <c r="E4" t="s">
        <v>1481</v>
      </c>
    </row>
    <row r="5" spans="1:5" x14ac:dyDescent="0.25">
      <c r="A5" s="6" t="s">
        <v>691</v>
      </c>
      <c r="B5" s="4">
        <v>-5441.26</v>
      </c>
      <c r="C5" s="4">
        <v>-7622.61</v>
      </c>
      <c r="D5" s="4">
        <v>-4708.4666666666672</v>
      </c>
      <c r="E5" s="4">
        <v>2914.1433333333325</v>
      </c>
    </row>
    <row r="6" spans="1:5" x14ac:dyDescent="0.25">
      <c r="A6" s="6" t="s">
        <v>206</v>
      </c>
      <c r="B6" s="4">
        <v>-5441.26</v>
      </c>
      <c r="C6" s="4">
        <v>-7622.61</v>
      </c>
      <c r="D6" s="4">
        <v>-4708.4666666666672</v>
      </c>
      <c r="E6" s="4">
        <v>2914.1433333333325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C7" sqref="C7"/>
    </sheetView>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20</v>
      </c>
    </row>
    <row r="4" spans="1:5" x14ac:dyDescent="0.25">
      <c r="A4" s="5" t="s">
        <v>205</v>
      </c>
      <c r="B4" t="s">
        <v>1478</v>
      </c>
      <c r="C4" t="s">
        <v>1479</v>
      </c>
      <c r="D4" t="s">
        <v>1480</v>
      </c>
      <c r="E4" t="s">
        <v>1481</v>
      </c>
    </row>
    <row r="5" spans="1:5" x14ac:dyDescent="0.25">
      <c r="A5" s="6" t="s">
        <v>643</v>
      </c>
      <c r="B5" s="4">
        <v>0</v>
      </c>
      <c r="C5" s="4">
        <v>0</v>
      </c>
      <c r="D5" s="4">
        <v>0</v>
      </c>
      <c r="E5" s="4">
        <v>0</v>
      </c>
    </row>
    <row r="6" spans="1:5" x14ac:dyDescent="0.25">
      <c r="A6" s="6" t="s">
        <v>645</v>
      </c>
      <c r="B6" s="4">
        <v>49041.15</v>
      </c>
      <c r="C6" s="4">
        <v>150</v>
      </c>
      <c r="D6" s="4">
        <v>150</v>
      </c>
      <c r="E6" s="4">
        <v>0</v>
      </c>
    </row>
    <row r="7" spans="1:5" x14ac:dyDescent="0.25">
      <c r="A7" s="6" t="s">
        <v>646</v>
      </c>
      <c r="B7" s="4">
        <v>30444.98</v>
      </c>
      <c r="C7" s="4">
        <v>0</v>
      </c>
      <c r="D7" s="4">
        <v>0</v>
      </c>
      <c r="E7" s="4">
        <v>0</v>
      </c>
    </row>
    <row r="8" spans="1:5" x14ac:dyDescent="0.25">
      <c r="A8" s="6" t="s">
        <v>650</v>
      </c>
      <c r="B8" s="4">
        <v>0</v>
      </c>
      <c r="C8" s="4">
        <v>0</v>
      </c>
      <c r="D8" s="4">
        <v>0</v>
      </c>
      <c r="E8" s="4">
        <v>0</v>
      </c>
    </row>
    <row r="9" spans="1:5" x14ac:dyDescent="0.25">
      <c r="A9" s="6" t="s">
        <v>652</v>
      </c>
      <c r="B9" s="4">
        <v>-96687.5</v>
      </c>
      <c r="C9" s="4">
        <v>0</v>
      </c>
      <c r="D9" s="4">
        <v>-41890.833333333336</v>
      </c>
      <c r="E9" s="4">
        <v>-41890.833333333336</v>
      </c>
    </row>
    <row r="10" spans="1:5" x14ac:dyDescent="0.25">
      <c r="A10" s="6" t="s">
        <v>664</v>
      </c>
      <c r="B10" s="4">
        <v>-1925</v>
      </c>
      <c r="C10" s="4">
        <v>0</v>
      </c>
      <c r="D10" s="4">
        <v>-962.5</v>
      </c>
      <c r="E10" s="4">
        <v>-962.5</v>
      </c>
    </row>
    <row r="11" spans="1:5" x14ac:dyDescent="0.25">
      <c r="A11" s="6" t="s">
        <v>691</v>
      </c>
      <c r="B11" s="4">
        <v>-59680</v>
      </c>
      <c r="C11" s="4">
        <v>-26010</v>
      </c>
      <c r="D11" s="4">
        <v>-38228.333333333328</v>
      </c>
      <c r="E11" s="4">
        <v>-12218.333333333328</v>
      </c>
    </row>
    <row r="12" spans="1:5" x14ac:dyDescent="0.25">
      <c r="A12" s="6" t="s">
        <v>206</v>
      </c>
      <c r="B12" s="4">
        <v>-78806.37</v>
      </c>
      <c r="C12" s="4">
        <v>-25860</v>
      </c>
      <c r="D12" s="4">
        <v>-80931.666666666657</v>
      </c>
      <c r="E12" s="4">
        <v>-55071.666666666664</v>
      </c>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176</v>
      </c>
    </row>
    <row r="4" spans="1:5" x14ac:dyDescent="0.25">
      <c r="A4" s="5" t="s">
        <v>205</v>
      </c>
      <c r="B4" t="s">
        <v>1478</v>
      </c>
      <c r="C4" t="s">
        <v>1479</v>
      </c>
      <c r="D4" t="s">
        <v>1480</v>
      </c>
      <c r="E4" t="s">
        <v>1481</v>
      </c>
    </row>
    <row r="5" spans="1:5" x14ac:dyDescent="0.25">
      <c r="A5" s="6" t="s">
        <v>691</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177</v>
      </c>
    </row>
    <row r="4" spans="1:5" x14ac:dyDescent="0.25">
      <c r="A4" s="5" t="s">
        <v>205</v>
      </c>
      <c r="B4" t="s">
        <v>1478</v>
      </c>
      <c r="C4" t="s">
        <v>1479</v>
      </c>
      <c r="D4" t="s">
        <v>1480</v>
      </c>
      <c r="E4" t="s">
        <v>1481</v>
      </c>
    </row>
    <row r="5" spans="1:5" x14ac:dyDescent="0.25">
      <c r="A5" s="6" t="s">
        <v>691</v>
      </c>
      <c r="B5" s="4">
        <v>0</v>
      </c>
      <c r="C5" s="4">
        <v>-112</v>
      </c>
      <c r="D5" s="4">
        <v>-56</v>
      </c>
      <c r="E5" s="4">
        <v>56</v>
      </c>
    </row>
    <row r="6" spans="1:5" x14ac:dyDescent="0.25">
      <c r="A6" s="6" t="s">
        <v>206</v>
      </c>
      <c r="B6" s="4">
        <v>0</v>
      </c>
      <c r="C6" s="4">
        <v>-112</v>
      </c>
      <c r="D6" s="4">
        <v>-56</v>
      </c>
      <c r="E6" s="4">
        <v>56</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166</v>
      </c>
    </row>
    <row r="4" spans="1:5" x14ac:dyDescent="0.25">
      <c r="A4" s="5" t="s">
        <v>205</v>
      </c>
      <c r="B4" t="s">
        <v>1478</v>
      </c>
      <c r="C4" t="s">
        <v>1479</v>
      </c>
      <c r="D4" t="s">
        <v>1480</v>
      </c>
      <c r="E4" t="s">
        <v>1481</v>
      </c>
    </row>
    <row r="5" spans="1:5" x14ac:dyDescent="0.25">
      <c r="A5" s="6" t="s">
        <v>685</v>
      </c>
      <c r="B5" s="4">
        <v>143.91999999999999</v>
      </c>
      <c r="C5" s="4">
        <v>0</v>
      </c>
      <c r="D5" s="4">
        <v>0</v>
      </c>
      <c r="E5" s="4">
        <v>0</v>
      </c>
    </row>
    <row r="6" spans="1:5" x14ac:dyDescent="0.25">
      <c r="A6" s="6" t="s">
        <v>691</v>
      </c>
      <c r="B6" s="4">
        <v>-2013.3</v>
      </c>
      <c r="C6" s="4">
        <v>-150</v>
      </c>
      <c r="D6" s="4">
        <v>-1551.9</v>
      </c>
      <c r="E6" s="4">
        <v>-1401.9</v>
      </c>
    </row>
    <row r="7" spans="1:5" x14ac:dyDescent="0.25">
      <c r="A7" s="6" t="s">
        <v>206</v>
      </c>
      <c r="B7" s="4">
        <v>-1869.3799999999999</v>
      </c>
      <c r="C7" s="4">
        <v>-150</v>
      </c>
      <c r="D7" s="4">
        <v>-1551.9</v>
      </c>
      <c r="E7" s="4">
        <v>-1401.9</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167</v>
      </c>
    </row>
    <row r="4" spans="1:5" x14ac:dyDescent="0.25">
      <c r="A4" s="5" t="s">
        <v>205</v>
      </c>
      <c r="B4" t="s">
        <v>1478</v>
      </c>
      <c r="C4" t="s">
        <v>1479</v>
      </c>
      <c r="D4" t="s">
        <v>1480</v>
      </c>
      <c r="E4" t="s">
        <v>1481</v>
      </c>
    </row>
    <row r="5" spans="1:5" x14ac:dyDescent="0.25">
      <c r="A5" s="6" t="s">
        <v>691</v>
      </c>
      <c r="B5" s="4">
        <v>-405.75</v>
      </c>
      <c r="C5" s="4">
        <v>-9491.3000000000011</v>
      </c>
      <c r="D5" s="4">
        <v>-8172.1550000000007</v>
      </c>
      <c r="E5" s="4">
        <v>1319.1450000000004</v>
      </c>
    </row>
    <row r="6" spans="1:5" x14ac:dyDescent="0.25">
      <c r="A6" s="6" t="s">
        <v>206</v>
      </c>
      <c r="B6" s="4">
        <v>-405.75</v>
      </c>
      <c r="C6" s="4">
        <v>-9491.3000000000011</v>
      </c>
      <c r="D6" s="4">
        <v>-8172.1550000000007</v>
      </c>
      <c r="E6" s="4">
        <v>1319.1450000000004</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168</v>
      </c>
    </row>
    <row r="4" spans="1:5" x14ac:dyDescent="0.25">
      <c r="A4" s="5" t="s">
        <v>205</v>
      </c>
      <c r="B4" t="s">
        <v>1478</v>
      </c>
      <c r="C4" t="s">
        <v>1479</v>
      </c>
      <c r="D4" t="s">
        <v>1480</v>
      </c>
      <c r="E4" t="s">
        <v>1481</v>
      </c>
    </row>
    <row r="5" spans="1:5" x14ac:dyDescent="0.25">
      <c r="A5" s="6" t="s">
        <v>691</v>
      </c>
      <c r="B5" s="4">
        <v>-570</v>
      </c>
      <c r="C5" s="4">
        <v>-251</v>
      </c>
      <c r="D5" s="4">
        <v>-415.81666666666672</v>
      </c>
      <c r="E5" s="4">
        <v>-164.81666666666672</v>
      </c>
    </row>
    <row r="6" spans="1:5" x14ac:dyDescent="0.25">
      <c r="A6" s="6" t="s">
        <v>206</v>
      </c>
      <c r="B6" s="4">
        <v>-570</v>
      </c>
      <c r="C6" s="4">
        <v>-251</v>
      </c>
      <c r="D6" s="4">
        <v>-415.81666666666672</v>
      </c>
      <c r="E6" s="4">
        <v>-164.81666666666672</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169</v>
      </c>
    </row>
    <row r="4" spans="1:5" x14ac:dyDescent="0.25">
      <c r="A4" s="5" t="s">
        <v>205</v>
      </c>
      <c r="B4" t="s">
        <v>1478</v>
      </c>
      <c r="C4" t="s">
        <v>1479</v>
      </c>
      <c r="D4" t="s">
        <v>1480</v>
      </c>
      <c r="E4" t="s">
        <v>1481</v>
      </c>
    </row>
    <row r="5" spans="1:5" x14ac:dyDescent="0.25">
      <c r="A5" s="6" t="s">
        <v>691</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170</v>
      </c>
    </row>
    <row r="4" spans="1:5" x14ac:dyDescent="0.25">
      <c r="A4" s="5" t="s">
        <v>205</v>
      </c>
      <c r="B4" t="s">
        <v>1478</v>
      </c>
      <c r="C4" t="s">
        <v>1479</v>
      </c>
      <c r="D4" t="s">
        <v>1480</v>
      </c>
      <c r="E4" t="s">
        <v>1481</v>
      </c>
    </row>
    <row r="5" spans="1:5" x14ac:dyDescent="0.25">
      <c r="A5" s="6" t="s">
        <v>691</v>
      </c>
      <c r="B5" s="4">
        <v>-2402.06</v>
      </c>
      <c r="C5" s="4">
        <v>-541.73</v>
      </c>
      <c r="D5" s="4">
        <v>-1095.0516666666667</v>
      </c>
      <c r="E5" s="4">
        <v>-553.32166666666672</v>
      </c>
    </row>
    <row r="6" spans="1:5" x14ac:dyDescent="0.25">
      <c r="A6" s="6" t="s">
        <v>206</v>
      </c>
      <c r="B6" s="4">
        <v>-2402.06</v>
      </c>
      <c r="C6" s="4">
        <v>-541.73</v>
      </c>
      <c r="D6" s="4">
        <v>-1095.0516666666667</v>
      </c>
      <c r="E6" s="4">
        <v>-553.32166666666672</v>
      </c>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171</v>
      </c>
    </row>
    <row r="4" spans="1:5" x14ac:dyDescent="0.25">
      <c r="A4" s="5" t="s">
        <v>205</v>
      </c>
      <c r="B4" t="s">
        <v>1478</v>
      </c>
      <c r="C4" t="s">
        <v>1479</v>
      </c>
      <c r="D4" t="s">
        <v>1480</v>
      </c>
      <c r="E4" t="s">
        <v>1481</v>
      </c>
    </row>
    <row r="5" spans="1:5" x14ac:dyDescent="0.25">
      <c r="A5" s="6" t="s">
        <v>691</v>
      </c>
      <c r="B5" s="4">
        <v>-94</v>
      </c>
      <c r="C5" s="4">
        <v>0</v>
      </c>
      <c r="D5" s="4">
        <v>-78.333333333333329</v>
      </c>
      <c r="E5" s="4">
        <v>-78.333333333333329</v>
      </c>
    </row>
    <row r="6" spans="1:5" x14ac:dyDescent="0.25">
      <c r="A6" s="6" t="s">
        <v>206</v>
      </c>
      <c r="B6" s="4">
        <v>-94</v>
      </c>
      <c r="C6" s="4">
        <v>0</v>
      </c>
      <c r="D6" s="4">
        <v>-78.333333333333329</v>
      </c>
      <c r="E6" s="4">
        <v>-78.333333333333329</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172</v>
      </c>
    </row>
    <row r="4" spans="1:5" x14ac:dyDescent="0.25">
      <c r="A4" s="5" t="s">
        <v>205</v>
      </c>
      <c r="B4" t="s">
        <v>1478</v>
      </c>
      <c r="C4" t="s">
        <v>1479</v>
      </c>
      <c r="D4" t="s">
        <v>1480</v>
      </c>
      <c r="E4" t="s">
        <v>1481</v>
      </c>
    </row>
    <row r="5" spans="1:5" x14ac:dyDescent="0.25">
      <c r="A5" s="6" t="s">
        <v>691</v>
      </c>
      <c r="B5" s="4">
        <v>0</v>
      </c>
      <c r="C5" s="4">
        <v>-9750</v>
      </c>
      <c r="D5" s="4">
        <v>-3250</v>
      </c>
      <c r="E5" s="4">
        <v>6500</v>
      </c>
    </row>
    <row r="6" spans="1:5" x14ac:dyDescent="0.25">
      <c r="A6" s="6" t="s">
        <v>206</v>
      </c>
      <c r="B6" s="4">
        <v>0</v>
      </c>
      <c r="C6" s="4">
        <v>-9750</v>
      </c>
      <c r="D6" s="4">
        <v>-3250</v>
      </c>
      <c r="E6" s="4">
        <v>6500</v>
      </c>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173</v>
      </c>
    </row>
    <row r="4" spans="1:5" x14ac:dyDescent="0.25">
      <c r="A4" s="5" t="s">
        <v>205</v>
      </c>
      <c r="B4" t="s">
        <v>1478</v>
      </c>
      <c r="C4" t="s">
        <v>1479</v>
      </c>
      <c r="D4" t="s">
        <v>1480</v>
      </c>
      <c r="E4" t="s">
        <v>1481</v>
      </c>
    </row>
    <row r="5" spans="1:5" x14ac:dyDescent="0.25">
      <c r="A5" s="6" t="s">
        <v>691</v>
      </c>
      <c r="B5" s="4">
        <v>-3605.6</v>
      </c>
      <c r="C5" s="4">
        <v>47</v>
      </c>
      <c r="D5" s="4">
        <v>-1779.3</v>
      </c>
      <c r="E5" s="4">
        <v>-1826.3</v>
      </c>
    </row>
    <row r="6" spans="1:5" x14ac:dyDescent="0.25">
      <c r="A6" s="6" t="s">
        <v>206</v>
      </c>
      <c r="B6" s="4">
        <v>-3605.6</v>
      </c>
      <c r="C6" s="4">
        <v>47</v>
      </c>
      <c r="D6" s="4">
        <v>-1779.3</v>
      </c>
      <c r="E6" s="4">
        <v>-1826.3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21</v>
      </c>
    </row>
    <row r="4" spans="1:5" x14ac:dyDescent="0.25">
      <c r="A4" s="5" t="s">
        <v>205</v>
      </c>
      <c r="B4" t="s">
        <v>1478</v>
      </c>
      <c r="C4" t="s">
        <v>1479</v>
      </c>
      <c r="D4" t="s">
        <v>1480</v>
      </c>
      <c r="E4" t="s">
        <v>1481</v>
      </c>
    </row>
    <row r="5" spans="1:5" x14ac:dyDescent="0.25">
      <c r="A5" s="6" t="s">
        <v>643</v>
      </c>
      <c r="B5" s="4">
        <v>-46600</v>
      </c>
      <c r="C5" s="4">
        <v>-12500</v>
      </c>
      <c r="D5" s="4">
        <v>-33091.666666666664</v>
      </c>
      <c r="E5" s="4">
        <v>-20591.666666666664</v>
      </c>
    </row>
    <row r="6" spans="1:5" x14ac:dyDescent="0.25">
      <c r="A6" s="6" t="s">
        <v>655</v>
      </c>
      <c r="B6" s="4">
        <v>-1080</v>
      </c>
      <c r="C6" s="4">
        <v>-240</v>
      </c>
      <c r="D6" s="4">
        <v>-760</v>
      </c>
      <c r="E6" s="4">
        <v>-520</v>
      </c>
    </row>
    <row r="7" spans="1:5" x14ac:dyDescent="0.25">
      <c r="A7" s="6" t="s">
        <v>684</v>
      </c>
      <c r="B7" s="4">
        <v>66.900000000000006</v>
      </c>
      <c r="C7" s="4">
        <v>-2011.01</v>
      </c>
      <c r="D7" s="4">
        <v>-974.69999999999993</v>
      </c>
      <c r="E7" s="4">
        <v>1036.31</v>
      </c>
    </row>
    <row r="8" spans="1:5" x14ac:dyDescent="0.25">
      <c r="A8" s="6" t="s">
        <v>691</v>
      </c>
      <c r="B8" s="4">
        <v>-7949.94</v>
      </c>
      <c r="C8" s="4">
        <v>-3553.72</v>
      </c>
      <c r="D8" s="4">
        <v>-4527.581666666666</v>
      </c>
      <c r="E8" s="4">
        <v>-973.86166666666622</v>
      </c>
    </row>
    <row r="9" spans="1:5" x14ac:dyDescent="0.25">
      <c r="A9" s="6" t="s">
        <v>206</v>
      </c>
      <c r="B9" s="4">
        <v>-55563.040000000001</v>
      </c>
      <c r="C9" s="4">
        <v>-18304.73</v>
      </c>
      <c r="D9" s="4">
        <v>-39353.948333333326</v>
      </c>
      <c r="E9" s="4">
        <v>-21049.218333333331</v>
      </c>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131</v>
      </c>
    </row>
    <row r="4" spans="1:5" x14ac:dyDescent="0.25">
      <c r="A4" s="5" t="s">
        <v>205</v>
      </c>
      <c r="B4" t="s">
        <v>1478</v>
      </c>
      <c r="C4" t="s">
        <v>1479</v>
      </c>
      <c r="D4" t="s">
        <v>1480</v>
      </c>
      <c r="E4" t="s">
        <v>1481</v>
      </c>
    </row>
    <row r="5" spans="1:5" x14ac:dyDescent="0.25">
      <c r="A5" s="6" t="s">
        <v>681</v>
      </c>
      <c r="B5" s="4">
        <v>-151282.81</v>
      </c>
      <c r="C5" s="4">
        <v>-328434.2</v>
      </c>
      <c r="D5" s="4">
        <v>-213044.19166666665</v>
      </c>
      <c r="E5" s="4">
        <v>115390.00833333336</v>
      </c>
    </row>
    <row r="6" spans="1:5" x14ac:dyDescent="0.25">
      <c r="A6" s="6" t="s">
        <v>691</v>
      </c>
      <c r="B6" s="4">
        <v>-50112.880000000005</v>
      </c>
      <c r="C6" s="4">
        <v>-162496.09</v>
      </c>
      <c r="D6" s="4">
        <v>-106362.98833333334</v>
      </c>
      <c r="E6" s="4">
        <v>56133.101666666655</v>
      </c>
    </row>
    <row r="7" spans="1:5" x14ac:dyDescent="0.25">
      <c r="A7" s="6" t="s">
        <v>206</v>
      </c>
      <c r="B7" s="4">
        <v>-201395.69</v>
      </c>
      <c r="C7" s="4">
        <v>-490930.29000000004</v>
      </c>
      <c r="D7" s="4">
        <v>-319407.18</v>
      </c>
      <c r="E7" s="4">
        <v>171523.11000000002</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106</v>
      </c>
    </row>
    <row r="4" spans="1:5" x14ac:dyDescent="0.25">
      <c r="A4" s="5" t="s">
        <v>205</v>
      </c>
      <c r="B4" t="s">
        <v>1478</v>
      </c>
      <c r="C4" t="s">
        <v>1479</v>
      </c>
      <c r="D4" t="s">
        <v>1480</v>
      </c>
      <c r="E4" t="s">
        <v>1481</v>
      </c>
    </row>
    <row r="5" spans="1:5" x14ac:dyDescent="0.25">
      <c r="A5" s="6" t="s">
        <v>657</v>
      </c>
      <c r="B5" s="4">
        <v>-7307.5199999999995</v>
      </c>
      <c r="C5" s="4">
        <v>-4020.58</v>
      </c>
      <c r="D5" s="4">
        <v>-4578.0183333333334</v>
      </c>
      <c r="E5" s="4">
        <v>-557.4383333333335</v>
      </c>
    </row>
    <row r="6" spans="1:5" x14ac:dyDescent="0.25">
      <c r="A6" s="6" t="s">
        <v>685</v>
      </c>
      <c r="B6" s="4">
        <v>653586.07000000007</v>
      </c>
      <c r="C6" s="4">
        <v>526825.88</v>
      </c>
      <c r="D6" s="4">
        <v>526825.88</v>
      </c>
      <c r="E6" s="4">
        <v>0</v>
      </c>
    </row>
    <row r="7" spans="1:5" x14ac:dyDescent="0.25">
      <c r="A7" s="6" t="s">
        <v>691</v>
      </c>
      <c r="B7" s="4">
        <v>-110283.97</v>
      </c>
      <c r="C7" s="4">
        <v>-126735.03</v>
      </c>
      <c r="D7" s="4">
        <v>-118358.23833333333</v>
      </c>
      <c r="E7" s="4">
        <v>8376.7916666666715</v>
      </c>
    </row>
    <row r="8" spans="1:5" x14ac:dyDescent="0.25">
      <c r="A8" s="6" t="s">
        <v>206</v>
      </c>
      <c r="B8" s="4">
        <v>535994.58000000007</v>
      </c>
      <c r="C8" s="4">
        <v>396070.27</v>
      </c>
      <c r="D8" s="4">
        <v>403889.62333333335</v>
      </c>
      <c r="E8" s="4">
        <v>7819.353333333338</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174</v>
      </c>
    </row>
    <row r="4" spans="1:5" x14ac:dyDescent="0.25">
      <c r="A4" s="5" t="s">
        <v>205</v>
      </c>
      <c r="B4" t="s">
        <v>1478</v>
      </c>
      <c r="C4" t="s">
        <v>1479</v>
      </c>
      <c r="D4" t="s">
        <v>1480</v>
      </c>
      <c r="E4" t="s">
        <v>1481</v>
      </c>
    </row>
    <row r="5" spans="1:5" x14ac:dyDescent="0.25">
      <c r="A5" s="6" t="s">
        <v>691</v>
      </c>
      <c r="B5" s="4">
        <v>-71224.94</v>
      </c>
      <c r="C5" s="4">
        <v>-42180.72</v>
      </c>
      <c r="D5" s="4">
        <v>-60402.528333333328</v>
      </c>
      <c r="E5" s="4">
        <v>-18221.808333333327</v>
      </c>
    </row>
    <row r="6" spans="1:5" x14ac:dyDescent="0.25">
      <c r="A6" s="6" t="s">
        <v>206</v>
      </c>
      <c r="B6" s="4">
        <v>-71224.94</v>
      </c>
      <c r="C6" s="4">
        <v>-42180.72</v>
      </c>
      <c r="D6" s="4">
        <v>-60402.528333333328</v>
      </c>
      <c r="E6" s="4">
        <v>-18221.808333333327</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90</v>
      </c>
    </row>
    <row r="4" spans="1:5" x14ac:dyDescent="0.25">
      <c r="A4" s="5" t="s">
        <v>205</v>
      </c>
      <c r="B4" t="s">
        <v>1478</v>
      </c>
      <c r="C4" t="s">
        <v>1479</v>
      </c>
      <c r="D4" t="s">
        <v>1480</v>
      </c>
      <c r="E4" t="s">
        <v>1481</v>
      </c>
    </row>
    <row r="5" spans="1:5" x14ac:dyDescent="0.25">
      <c r="A5" s="6" t="s">
        <v>650</v>
      </c>
      <c r="B5" s="4">
        <v>0</v>
      </c>
      <c r="C5" s="4">
        <v>-195013.9</v>
      </c>
      <c r="D5" s="4">
        <v>-97506.95</v>
      </c>
      <c r="E5" s="4">
        <v>97506.95</v>
      </c>
    </row>
    <row r="6" spans="1:5" x14ac:dyDescent="0.25">
      <c r="A6" s="6" t="s">
        <v>691</v>
      </c>
      <c r="B6" s="4">
        <v>-17096.420000000002</v>
      </c>
      <c r="C6" s="4">
        <v>-16209.850000000002</v>
      </c>
      <c r="D6" s="4">
        <v>-16128.060000000001</v>
      </c>
      <c r="E6" s="4">
        <v>81.790000000000873</v>
      </c>
    </row>
    <row r="7" spans="1:5" x14ac:dyDescent="0.25">
      <c r="A7" s="6" t="s">
        <v>206</v>
      </c>
      <c r="B7" s="4">
        <v>-17096.420000000002</v>
      </c>
      <c r="C7" s="4">
        <v>-211223.75</v>
      </c>
      <c r="D7" s="4">
        <v>-113635.01</v>
      </c>
      <c r="E7" s="4">
        <v>97588.739999999991</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175</v>
      </c>
    </row>
    <row r="4" spans="1:5" x14ac:dyDescent="0.25">
      <c r="A4" s="5" t="s">
        <v>205</v>
      </c>
      <c r="B4" t="s">
        <v>1478</v>
      </c>
      <c r="C4" t="s">
        <v>1479</v>
      </c>
      <c r="D4" t="s">
        <v>1480</v>
      </c>
      <c r="E4" t="s">
        <v>1481</v>
      </c>
    </row>
    <row r="5" spans="1:5" x14ac:dyDescent="0.25">
      <c r="A5" s="6" t="s">
        <v>691</v>
      </c>
      <c r="B5" s="4">
        <v>-412.99</v>
      </c>
      <c r="C5" s="4">
        <v>-91.97999999999999</v>
      </c>
      <c r="D5" s="4">
        <v>-289.27166666666665</v>
      </c>
      <c r="E5" s="4">
        <v>-197.29166666666666</v>
      </c>
    </row>
    <row r="6" spans="1:5" x14ac:dyDescent="0.25">
      <c r="A6" s="6" t="s">
        <v>206</v>
      </c>
      <c r="B6" s="4">
        <v>-412.99</v>
      </c>
      <c r="C6" s="4">
        <v>-91.97999999999999</v>
      </c>
      <c r="D6" s="4">
        <v>-289.27166666666665</v>
      </c>
      <c r="E6" s="4">
        <v>-197.29166666666666</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RowHeight="15" x14ac:dyDescent="0.25"/>
  <cols>
    <col min="1" max="1" width="4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105</v>
      </c>
    </row>
    <row r="4" spans="1:5" x14ac:dyDescent="0.25">
      <c r="A4" s="5" t="s">
        <v>205</v>
      </c>
      <c r="B4" t="s">
        <v>1478</v>
      </c>
      <c r="C4" t="s">
        <v>1479</v>
      </c>
      <c r="D4" t="s">
        <v>1480</v>
      </c>
      <c r="E4" t="s">
        <v>1481</v>
      </c>
    </row>
    <row r="5" spans="1:5" x14ac:dyDescent="0.25">
      <c r="A5" s="6" t="s">
        <v>657</v>
      </c>
      <c r="B5" s="4">
        <v>-298832.92999999993</v>
      </c>
      <c r="C5" s="4">
        <v>-292956.48</v>
      </c>
      <c r="D5" s="4">
        <v>-298587.01833333331</v>
      </c>
      <c r="E5" s="4">
        <v>-5630.5383333333302</v>
      </c>
    </row>
    <row r="6" spans="1:5" x14ac:dyDescent="0.25">
      <c r="A6" s="6" t="s">
        <v>658</v>
      </c>
      <c r="B6" s="4">
        <v>-6473.1</v>
      </c>
      <c r="C6" s="4">
        <v>-7180</v>
      </c>
      <c r="D6" s="4">
        <v>-6751.1666666666661</v>
      </c>
      <c r="E6" s="4">
        <v>428.83333333333394</v>
      </c>
    </row>
    <row r="7" spans="1:5" x14ac:dyDescent="0.25">
      <c r="A7" s="6" t="s">
        <v>664</v>
      </c>
      <c r="B7" s="4">
        <v>-94084.15</v>
      </c>
      <c r="C7" s="4">
        <v>-98805.88</v>
      </c>
      <c r="D7" s="4">
        <v>-96322.700000000012</v>
      </c>
      <c r="E7" s="4">
        <v>2483.179999999993</v>
      </c>
    </row>
    <row r="8" spans="1:5" x14ac:dyDescent="0.25">
      <c r="A8" s="6" t="s">
        <v>672</v>
      </c>
      <c r="B8" s="4">
        <v>-49744.92</v>
      </c>
      <c r="C8" s="4">
        <v>-50442.77</v>
      </c>
      <c r="D8" s="4">
        <v>-52173.645000000004</v>
      </c>
      <c r="E8" s="4">
        <v>-1730.8750000000073</v>
      </c>
    </row>
    <row r="9" spans="1:5" x14ac:dyDescent="0.25">
      <c r="A9" s="6" t="s">
        <v>676</v>
      </c>
      <c r="B9" s="4">
        <v>-176220.82</v>
      </c>
      <c r="C9" s="4">
        <v>-168350</v>
      </c>
      <c r="D9" s="4">
        <v>-172433.285</v>
      </c>
      <c r="E9" s="4">
        <v>-4083.2850000000035</v>
      </c>
    </row>
    <row r="10" spans="1:5" x14ac:dyDescent="0.25">
      <c r="A10" s="6" t="s">
        <v>685</v>
      </c>
      <c r="B10" s="4">
        <v>113163.28</v>
      </c>
      <c r="C10" s="4">
        <v>64436.07</v>
      </c>
      <c r="D10" s="4">
        <v>64436.07</v>
      </c>
      <c r="E10" s="4">
        <v>0</v>
      </c>
    </row>
    <row r="11" spans="1:5" x14ac:dyDescent="0.25">
      <c r="A11" s="6" t="s">
        <v>691</v>
      </c>
      <c r="B11" s="4">
        <v>-40652.050000000003</v>
      </c>
      <c r="C11" s="4">
        <v>-33447.71</v>
      </c>
      <c r="D11" s="4">
        <v>-29919.26</v>
      </c>
      <c r="E11" s="4">
        <v>3528.4500000000007</v>
      </c>
    </row>
    <row r="12" spans="1:5" x14ac:dyDescent="0.25">
      <c r="A12" s="6" t="s">
        <v>206</v>
      </c>
      <c r="B12" s="4">
        <v>-552844.68999999994</v>
      </c>
      <c r="C12" s="4">
        <v>-586746.77</v>
      </c>
      <c r="D12" s="4">
        <v>-591751.00500000012</v>
      </c>
      <c r="E12" s="4">
        <v>-5004.2350000000133</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178</v>
      </c>
    </row>
    <row r="4" spans="1:5" x14ac:dyDescent="0.25">
      <c r="A4" s="5" t="s">
        <v>205</v>
      </c>
      <c r="B4" t="s">
        <v>1478</v>
      </c>
      <c r="C4" t="s">
        <v>1479</v>
      </c>
      <c r="D4" t="s">
        <v>1480</v>
      </c>
      <c r="E4" t="s">
        <v>1481</v>
      </c>
    </row>
    <row r="5" spans="1:5" x14ac:dyDescent="0.25">
      <c r="A5" s="6" t="s">
        <v>691</v>
      </c>
      <c r="B5" s="4">
        <v>-73938.080000000002</v>
      </c>
      <c r="C5" s="4">
        <v>1488.8400000000038</v>
      </c>
      <c r="D5" s="4">
        <v>-31773.62833333333</v>
      </c>
      <c r="E5" s="4">
        <v>-33262.468333333338</v>
      </c>
    </row>
    <row r="6" spans="1:5" x14ac:dyDescent="0.25">
      <c r="A6" s="6" t="s">
        <v>206</v>
      </c>
      <c r="B6" s="4">
        <v>-73938.080000000002</v>
      </c>
      <c r="C6" s="4">
        <v>1488.8400000000038</v>
      </c>
      <c r="D6" s="4">
        <v>-31773.62833333333</v>
      </c>
      <c r="E6" s="4">
        <v>-33262.468333333338</v>
      </c>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3.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140</v>
      </c>
    </row>
    <row r="4" spans="1:5" x14ac:dyDescent="0.25">
      <c r="A4" s="5" t="s">
        <v>205</v>
      </c>
      <c r="B4" t="s">
        <v>1478</v>
      </c>
      <c r="C4" t="s">
        <v>1479</v>
      </c>
      <c r="D4" t="s">
        <v>1480</v>
      </c>
      <c r="E4" t="s">
        <v>1481</v>
      </c>
    </row>
    <row r="5" spans="1:5" x14ac:dyDescent="0.25">
      <c r="A5" s="6" t="s">
        <v>685</v>
      </c>
      <c r="B5" s="4">
        <v>28117.89</v>
      </c>
      <c r="C5" s="4">
        <v>-13681.77</v>
      </c>
      <c r="D5" s="4">
        <v>7218.0599999999995</v>
      </c>
      <c r="E5" s="4">
        <v>20899.830000000002</v>
      </c>
    </row>
    <row r="6" spans="1:5" x14ac:dyDescent="0.25">
      <c r="A6" s="6" t="s">
        <v>206</v>
      </c>
      <c r="B6" s="4">
        <v>28117.89</v>
      </c>
      <c r="C6" s="4">
        <v>-13681.77</v>
      </c>
      <c r="D6" s="4">
        <v>7218.0599999999995</v>
      </c>
      <c r="E6" s="4">
        <v>20899.830000000002</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114</v>
      </c>
    </row>
    <row r="4" spans="1:5" x14ac:dyDescent="0.25">
      <c r="A4" s="5" t="s">
        <v>205</v>
      </c>
      <c r="B4" t="s">
        <v>1478</v>
      </c>
      <c r="C4" t="s">
        <v>1479</v>
      </c>
      <c r="D4" t="s">
        <v>1480</v>
      </c>
      <c r="E4" t="s">
        <v>1481</v>
      </c>
    </row>
    <row r="5" spans="1:5" x14ac:dyDescent="0.25">
      <c r="A5" s="6" t="s">
        <v>664</v>
      </c>
      <c r="B5" s="4">
        <v>-918570.71000000008</v>
      </c>
      <c r="C5" s="4">
        <v>-1010241.28</v>
      </c>
      <c r="D5" s="4">
        <v>-971494.72666666657</v>
      </c>
      <c r="E5" s="4">
        <v>38746.553333333461</v>
      </c>
    </row>
    <row r="6" spans="1:5" x14ac:dyDescent="0.25">
      <c r="A6" s="6" t="s">
        <v>691</v>
      </c>
      <c r="B6" s="4">
        <v>0</v>
      </c>
      <c r="C6" s="4">
        <v>-11200</v>
      </c>
      <c r="D6" s="4">
        <v>-5600</v>
      </c>
      <c r="E6" s="4">
        <v>5600</v>
      </c>
    </row>
    <row r="7" spans="1:5" x14ac:dyDescent="0.25">
      <c r="A7" s="6" t="s">
        <v>206</v>
      </c>
      <c r="B7" s="4">
        <v>-918570.71000000008</v>
      </c>
      <c r="C7" s="4">
        <v>-1021441.28</v>
      </c>
      <c r="D7" s="4">
        <v>-977094.72666666657</v>
      </c>
      <c r="E7" s="4">
        <v>44346.553333333461</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79</v>
      </c>
    </row>
    <row r="4" spans="1:5" x14ac:dyDescent="0.25">
      <c r="A4" s="5" t="s">
        <v>205</v>
      </c>
      <c r="B4" t="s">
        <v>1478</v>
      </c>
      <c r="C4" t="s">
        <v>1479</v>
      </c>
      <c r="D4" t="s">
        <v>1480</v>
      </c>
      <c r="E4" t="s">
        <v>1481</v>
      </c>
    </row>
    <row r="5" spans="1:5" x14ac:dyDescent="0.25">
      <c r="A5" s="6" t="s">
        <v>646</v>
      </c>
      <c r="B5" s="4">
        <v>7123.4599999999991</v>
      </c>
      <c r="C5" s="4">
        <v>8628.58</v>
      </c>
      <c r="D5" s="4">
        <v>8628.58</v>
      </c>
      <c r="E5" s="4">
        <v>0</v>
      </c>
    </row>
    <row r="6" spans="1:5" x14ac:dyDescent="0.25">
      <c r="A6" s="6" t="s">
        <v>651</v>
      </c>
      <c r="B6" s="4">
        <v>-3502036.6599999997</v>
      </c>
      <c r="C6" s="4">
        <v>-7021055.9299999997</v>
      </c>
      <c r="D6" s="4">
        <v>-5867978.4649999989</v>
      </c>
      <c r="E6" s="4">
        <v>1153077.4650000008</v>
      </c>
    </row>
    <row r="7" spans="1:5" x14ac:dyDescent="0.25">
      <c r="A7" s="6" t="s">
        <v>661</v>
      </c>
      <c r="B7" s="4">
        <v>0</v>
      </c>
      <c r="C7" s="4">
        <v>0</v>
      </c>
      <c r="D7" s="4">
        <v>0</v>
      </c>
      <c r="E7" s="4">
        <v>0</v>
      </c>
    </row>
    <row r="8" spans="1:5" x14ac:dyDescent="0.25">
      <c r="A8" s="6" t="s">
        <v>691</v>
      </c>
      <c r="B8" s="4">
        <v>-33086.04</v>
      </c>
      <c r="C8" s="4">
        <v>-34493.07</v>
      </c>
      <c r="D8" s="4">
        <v>-35264.721666666665</v>
      </c>
      <c r="E8" s="4">
        <v>-771.65166666666482</v>
      </c>
    </row>
    <row r="9" spans="1:5" x14ac:dyDescent="0.25">
      <c r="A9" s="6" t="s">
        <v>206</v>
      </c>
      <c r="B9" s="4">
        <v>-3527999.2399999998</v>
      </c>
      <c r="C9" s="4">
        <v>-7046920.4199999999</v>
      </c>
      <c r="D9" s="4">
        <v>-5894614.6066666655</v>
      </c>
      <c r="E9" s="4">
        <v>1152305.8133333342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89</v>
      </c>
    </row>
    <row r="4" spans="1:5" x14ac:dyDescent="0.25">
      <c r="A4" s="5" t="s">
        <v>205</v>
      </c>
      <c r="B4" t="s">
        <v>1478</v>
      </c>
      <c r="C4" t="s">
        <v>1479</v>
      </c>
      <c r="D4" t="s">
        <v>1480</v>
      </c>
      <c r="E4" t="s">
        <v>1481</v>
      </c>
    </row>
    <row r="5" spans="1:5" x14ac:dyDescent="0.25">
      <c r="A5" s="6" t="s">
        <v>645</v>
      </c>
      <c r="B5" s="4">
        <v>12500</v>
      </c>
      <c r="C5" s="4">
        <v>0</v>
      </c>
      <c r="D5" s="4">
        <v>0</v>
      </c>
      <c r="E5" s="4">
        <v>0</v>
      </c>
    </row>
    <row r="6" spans="1:5" x14ac:dyDescent="0.25">
      <c r="A6" s="6" t="s">
        <v>646</v>
      </c>
      <c r="B6" s="4">
        <v>1350</v>
      </c>
      <c r="C6" s="4">
        <v>0</v>
      </c>
      <c r="D6" s="4">
        <v>0</v>
      </c>
      <c r="E6" s="4">
        <v>0</v>
      </c>
    </row>
    <row r="7" spans="1:5" x14ac:dyDescent="0.25">
      <c r="A7" s="6" t="s">
        <v>650</v>
      </c>
      <c r="B7" s="4">
        <v>-73950</v>
      </c>
      <c r="C7" s="4">
        <v>-66450</v>
      </c>
      <c r="D7" s="4">
        <v>-60241.666666666672</v>
      </c>
      <c r="E7" s="4">
        <v>6208.3333333333285</v>
      </c>
    </row>
    <row r="8" spans="1:5" x14ac:dyDescent="0.25">
      <c r="A8" s="6" t="s">
        <v>652</v>
      </c>
      <c r="B8" s="4">
        <v>0</v>
      </c>
      <c r="C8" s="4">
        <v>-51609.97</v>
      </c>
      <c r="D8" s="4">
        <v>-21457.406666666669</v>
      </c>
      <c r="E8" s="4">
        <v>30152.563333333332</v>
      </c>
    </row>
    <row r="9" spans="1:5" x14ac:dyDescent="0.25">
      <c r="A9" s="6" t="s">
        <v>206</v>
      </c>
      <c r="B9" s="4">
        <v>-60100</v>
      </c>
      <c r="C9" s="4">
        <v>-118059.97</v>
      </c>
      <c r="D9" s="4">
        <v>-81699.073333333334</v>
      </c>
      <c r="E9" s="4">
        <v>36360.89666666666</v>
      </c>
    </row>
  </sheetData>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52.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179</v>
      </c>
    </row>
    <row r="4" spans="1:5" x14ac:dyDescent="0.25">
      <c r="A4" s="5" t="s">
        <v>205</v>
      </c>
      <c r="B4" t="s">
        <v>1478</v>
      </c>
      <c r="C4" t="s">
        <v>1479</v>
      </c>
      <c r="D4" t="s">
        <v>1480</v>
      </c>
      <c r="E4" t="s">
        <v>1481</v>
      </c>
    </row>
    <row r="5" spans="1:5" x14ac:dyDescent="0.25">
      <c r="A5" s="6" t="s">
        <v>688</v>
      </c>
      <c r="B5" s="4">
        <v>-178224</v>
      </c>
      <c r="C5" s="4">
        <v>-298211</v>
      </c>
      <c r="D5" s="4">
        <v>-238217.5</v>
      </c>
      <c r="E5" s="4">
        <v>59993.5</v>
      </c>
    </row>
    <row r="6" spans="1:5" x14ac:dyDescent="0.25">
      <c r="A6" s="6" t="s">
        <v>691</v>
      </c>
      <c r="B6" s="4">
        <v>-239445</v>
      </c>
      <c r="C6" s="4">
        <v>1951</v>
      </c>
      <c r="D6" s="4">
        <v>-118747</v>
      </c>
      <c r="E6" s="4">
        <v>-120698</v>
      </c>
    </row>
    <row r="7" spans="1:5" x14ac:dyDescent="0.25">
      <c r="A7" s="6" t="s">
        <v>693</v>
      </c>
      <c r="B7" s="4">
        <v>-17633</v>
      </c>
      <c r="C7" s="4">
        <v>-154732</v>
      </c>
      <c r="D7" s="4">
        <v>-86182.5</v>
      </c>
      <c r="E7" s="4">
        <v>68549.5</v>
      </c>
    </row>
    <row r="8" spans="1:5" x14ac:dyDescent="0.25">
      <c r="A8" s="6" t="s">
        <v>206</v>
      </c>
      <c r="B8" s="4">
        <v>-435302</v>
      </c>
      <c r="C8" s="4">
        <v>-450992</v>
      </c>
      <c r="D8" s="4">
        <v>-443147</v>
      </c>
      <c r="E8" s="4">
        <v>7845</v>
      </c>
    </row>
  </sheetData>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80</v>
      </c>
    </row>
    <row r="4" spans="1:5" x14ac:dyDescent="0.25">
      <c r="A4" s="5" t="s">
        <v>205</v>
      </c>
      <c r="B4" t="s">
        <v>1478</v>
      </c>
      <c r="C4" t="s">
        <v>1479</v>
      </c>
      <c r="D4" t="s">
        <v>1480</v>
      </c>
      <c r="E4" t="s">
        <v>1481</v>
      </c>
    </row>
    <row r="5" spans="1:5" x14ac:dyDescent="0.25">
      <c r="A5" s="6" t="s">
        <v>646</v>
      </c>
      <c r="B5" s="4">
        <v>0</v>
      </c>
      <c r="C5" s="4">
        <v>0</v>
      </c>
      <c r="D5" s="4">
        <v>0</v>
      </c>
      <c r="E5" s="4">
        <v>0</v>
      </c>
    </row>
    <row r="6" spans="1:5" x14ac:dyDescent="0.25">
      <c r="A6" s="6" t="s">
        <v>691</v>
      </c>
      <c r="B6" s="4">
        <v>-25</v>
      </c>
      <c r="C6" s="4">
        <v>50</v>
      </c>
      <c r="D6" s="4">
        <v>20</v>
      </c>
      <c r="E6" s="4">
        <v>-30</v>
      </c>
    </row>
    <row r="7" spans="1:5" x14ac:dyDescent="0.25">
      <c r="A7" s="6" t="s">
        <v>206</v>
      </c>
      <c r="B7" s="4">
        <v>-25</v>
      </c>
      <c r="C7" s="4">
        <v>50</v>
      </c>
      <c r="D7" s="4">
        <v>20</v>
      </c>
      <c r="E7" s="4">
        <v>-30</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36</v>
      </c>
    </row>
    <row r="4" spans="1:5" x14ac:dyDescent="0.25">
      <c r="A4" s="5" t="s">
        <v>205</v>
      </c>
      <c r="B4" t="s">
        <v>1478</v>
      </c>
      <c r="C4" t="s">
        <v>1479</v>
      </c>
      <c r="D4" t="s">
        <v>1480</v>
      </c>
      <c r="E4" t="s">
        <v>1481</v>
      </c>
    </row>
    <row r="5" spans="1:5" x14ac:dyDescent="0.25">
      <c r="A5" s="6" t="s">
        <v>645</v>
      </c>
      <c r="B5" s="4">
        <v>0</v>
      </c>
      <c r="C5" s="4">
        <v>753</v>
      </c>
      <c r="D5" s="4">
        <v>753</v>
      </c>
      <c r="E5" s="4">
        <v>0</v>
      </c>
    </row>
    <row r="6" spans="1:5" x14ac:dyDescent="0.25">
      <c r="A6" s="6" t="s">
        <v>646</v>
      </c>
      <c r="B6" s="4">
        <v>24827.11</v>
      </c>
      <c r="C6" s="4">
        <v>34394.53</v>
      </c>
      <c r="D6" s="4">
        <v>34394.53</v>
      </c>
      <c r="E6" s="4">
        <v>0</v>
      </c>
    </row>
    <row r="7" spans="1:5" x14ac:dyDescent="0.25">
      <c r="A7" s="6" t="s">
        <v>691</v>
      </c>
      <c r="B7" s="4">
        <v>0</v>
      </c>
      <c r="C7" s="4">
        <v>-5660</v>
      </c>
      <c r="D7" s="4">
        <v>-3050</v>
      </c>
      <c r="E7" s="4">
        <v>2610</v>
      </c>
    </row>
    <row r="8" spans="1:5" x14ac:dyDescent="0.25">
      <c r="A8" s="6" t="s">
        <v>206</v>
      </c>
      <c r="B8" s="4">
        <v>24827.11</v>
      </c>
      <c r="C8" s="4">
        <v>29487.53</v>
      </c>
      <c r="D8" s="4">
        <v>32097.53</v>
      </c>
      <c r="E8" s="4">
        <v>2610</v>
      </c>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37</v>
      </c>
    </row>
    <row r="4" spans="1:5" x14ac:dyDescent="0.25">
      <c r="A4" s="5" t="s">
        <v>205</v>
      </c>
      <c r="B4" t="s">
        <v>1478</v>
      </c>
      <c r="C4" t="s">
        <v>1479</v>
      </c>
      <c r="D4" t="s">
        <v>1480</v>
      </c>
      <c r="E4" t="s">
        <v>1481</v>
      </c>
    </row>
    <row r="5" spans="1:5" x14ac:dyDescent="0.25">
      <c r="A5" s="6" t="s">
        <v>645</v>
      </c>
      <c r="B5" s="4">
        <v>0</v>
      </c>
      <c r="C5" s="4">
        <v>0</v>
      </c>
      <c r="D5" s="4">
        <v>0</v>
      </c>
      <c r="E5" s="4">
        <v>0</v>
      </c>
    </row>
    <row r="6" spans="1:5" x14ac:dyDescent="0.25">
      <c r="A6" s="6" t="s">
        <v>646</v>
      </c>
      <c r="B6" s="4">
        <v>56931.22</v>
      </c>
      <c r="C6" s="4">
        <v>41385.93</v>
      </c>
      <c r="D6" s="4">
        <v>41385.93</v>
      </c>
      <c r="E6" s="4">
        <v>0</v>
      </c>
    </row>
    <row r="7" spans="1:5" x14ac:dyDescent="0.25">
      <c r="A7" s="6" t="s">
        <v>651</v>
      </c>
      <c r="B7" s="4">
        <v>1289.3799999999999</v>
      </c>
      <c r="C7" s="4">
        <v>0</v>
      </c>
      <c r="D7" s="4">
        <v>0</v>
      </c>
      <c r="E7" s="4">
        <v>0</v>
      </c>
    </row>
    <row r="8" spans="1:5" x14ac:dyDescent="0.25">
      <c r="A8" s="6" t="s">
        <v>657</v>
      </c>
      <c r="B8" s="4">
        <v>0</v>
      </c>
      <c r="C8" s="4">
        <v>-1200</v>
      </c>
      <c r="D8" s="4">
        <v>-558.33333333333337</v>
      </c>
      <c r="E8" s="4">
        <v>641.66666666666663</v>
      </c>
    </row>
    <row r="9" spans="1:5" x14ac:dyDescent="0.25">
      <c r="A9" s="6" t="s">
        <v>673</v>
      </c>
      <c r="B9" s="4">
        <v>0</v>
      </c>
      <c r="C9" s="4">
        <v>-3981.35</v>
      </c>
      <c r="D9" s="4">
        <v>-1990.675</v>
      </c>
      <c r="E9" s="4">
        <v>1990.675</v>
      </c>
    </row>
    <row r="10" spans="1:5" x14ac:dyDescent="0.25">
      <c r="A10" s="6" t="s">
        <v>677</v>
      </c>
      <c r="B10" s="4">
        <v>0</v>
      </c>
      <c r="C10" s="4">
        <v>-10035</v>
      </c>
      <c r="D10" s="4">
        <v>-4364.166666666667</v>
      </c>
      <c r="E10" s="4">
        <v>5670.833333333333</v>
      </c>
    </row>
    <row r="11" spans="1:5" x14ac:dyDescent="0.25">
      <c r="A11" s="6" t="s">
        <v>683</v>
      </c>
      <c r="B11" s="4">
        <v>-1520.7</v>
      </c>
      <c r="C11" s="4">
        <v>-467.94</v>
      </c>
      <c r="D11" s="4">
        <v>-978.41499999999996</v>
      </c>
      <c r="E11" s="4">
        <v>-510.47499999999997</v>
      </c>
    </row>
    <row r="12" spans="1:5" x14ac:dyDescent="0.25">
      <c r="A12" s="6" t="s">
        <v>684</v>
      </c>
      <c r="B12" s="4">
        <v>-415026.70999999996</v>
      </c>
      <c r="C12" s="4">
        <v>-406601.62</v>
      </c>
      <c r="D12" s="4">
        <v>-408049.93166666664</v>
      </c>
      <c r="E12" s="4">
        <v>-1448.3116666666465</v>
      </c>
    </row>
    <row r="13" spans="1:5" x14ac:dyDescent="0.25">
      <c r="A13" s="6" t="s">
        <v>691</v>
      </c>
      <c r="B13" s="4">
        <v>-141.47</v>
      </c>
      <c r="C13" s="4">
        <v>0</v>
      </c>
      <c r="D13" s="4">
        <v>-70.734999999999999</v>
      </c>
      <c r="E13" s="4">
        <v>-70.734999999999999</v>
      </c>
    </row>
    <row r="14" spans="1:5" x14ac:dyDescent="0.25">
      <c r="A14" s="6" t="s">
        <v>206</v>
      </c>
      <c r="B14" s="4">
        <v>-358468.27999999991</v>
      </c>
      <c r="C14" s="4">
        <v>-380899.98</v>
      </c>
      <c r="D14" s="4">
        <v>-374626.32666666666</v>
      </c>
      <c r="E14" s="4">
        <v>6273.6533333333527</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94</v>
      </c>
    </row>
    <row r="4" spans="1:5" x14ac:dyDescent="0.25">
      <c r="A4" s="5" t="s">
        <v>205</v>
      </c>
      <c r="B4" t="s">
        <v>1478</v>
      </c>
      <c r="C4" t="s">
        <v>1479</v>
      </c>
      <c r="D4" t="s">
        <v>1480</v>
      </c>
      <c r="E4" t="s">
        <v>1481</v>
      </c>
    </row>
    <row r="5" spans="1:5" x14ac:dyDescent="0.25">
      <c r="A5" s="6" t="s">
        <v>651</v>
      </c>
      <c r="B5" s="4">
        <v>-9638.39</v>
      </c>
      <c r="C5" s="4">
        <v>-9286.5300000000007</v>
      </c>
      <c r="D5" s="4">
        <v>-10722.428333333333</v>
      </c>
      <c r="E5" s="4">
        <v>-1435.8983333333326</v>
      </c>
    </row>
    <row r="6" spans="1:5" x14ac:dyDescent="0.25">
      <c r="A6" s="6" t="s">
        <v>665</v>
      </c>
      <c r="B6" s="4">
        <v>-2.95</v>
      </c>
      <c r="C6" s="4">
        <v>0</v>
      </c>
      <c r="D6" s="4">
        <v>-0.98333333333333339</v>
      </c>
      <c r="E6" s="4">
        <v>-0.98333333333333339</v>
      </c>
    </row>
    <row r="7" spans="1:5" x14ac:dyDescent="0.25">
      <c r="A7" s="6" t="s">
        <v>691</v>
      </c>
      <c r="B7" s="4">
        <v>-257812.51</v>
      </c>
      <c r="C7" s="4">
        <v>-240238.94</v>
      </c>
      <c r="D7" s="4">
        <v>-242357.04333333333</v>
      </c>
      <c r="E7" s="4">
        <v>-2118.1033333333326</v>
      </c>
    </row>
    <row r="8" spans="1:5" x14ac:dyDescent="0.25">
      <c r="A8" s="6" t="s">
        <v>692</v>
      </c>
      <c r="B8" s="4">
        <v>0</v>
      </c>
      <c r="C8" s="4">
        <v>32040</v>
      </c>
      <c r="D8" s="4">
        <v>32040</v>
      </c>
      <c r="E8" s="4">
        <v>0</v>
      </c>
    </row>
    <row r="9" spans="1:5" x14ac:dyDescent="0.25">
      <c r="A9" s="6" t="s">
        <v>206</v>
      </c>
      <c r="B9" s="4">
        <v>-267453.85000000003</v>
      </c>
      <c r="C9" s="4">
        <v>-217485.47</v>
      </c>
      <c r="D9" s="4">
        <v>-221040.45500000002</v>
      </c>
      <c r="E9" s="4">
        <v>-3554.9849999999988</v>
      </c>
    </row>
  </sheetData>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141</v>
      </c>
    </row>
    <row r="4" spans="1:5" x14ac:dyDescent="0.25">
      <c r="A4" s="5" t="s">
        <v>205</v>
      </c>
      <c r="B4" t="s">
        <v>1478</v>
      </c>
      <c r="C4" t="s">
        <v>1479</v>
      </c>
      <c r="D4" t="s">
        <v>1480</v>
      </c>
      <c r="E4" t="s">
        <v>1481</v>
      </c>
    </row>
    <row r="5" spans="1:5" x14ac:dyDescent="0.25">
      <c r="A5" s="6" t="s">
        <v>685</v>
      </c>
      <c r="B5" s="4">
        <v>-22923.88</v>
      </c>
      <c r="C5" s="4">
        <v>-6661.66</v>
      </c>
      <c r="D5" s="4">
        <v>-14792.77</v>
      </c>
      <c r="E5" s="4">
        <v>-8131.1100000000006</v>
      </c>
    </row>
    <row r="6" spans="1:5" x14ac:dyDescent="0.25">
      <c r="A6" s="6" t="s">
        <v>691</v>
      </c>
      <c r="B6" s="4">
        <v>-96.79</v>
      </c>
      <c r="C6" s="4">
        <v>0</v>
      </c>
      <c r="D6" s="4">
        <v>-32.263333333333335</v>
      </c>
      <c r="E6" s="4">
        <v>-32.263333333333335</v>
      </c>
    </row>
    <row r="7" spans="1:5" x14ac:dyDescent="0.25">
      <c r="A7" s="6" t="s">
        <v>206</v>
      </c>
      <c r="B7" s="4">
        <v>-23020.670000000002</v>
      </c>
      <c r="C7" s="4">
        <v>-6661.66</v>
      </c>
      <c r="D7" s="4">
        <v>-14825.033333333335</v>
      </c>
      <c r="E7" s="4">
        <v>-8163.3733333333339</v>
      </c>
    </row>
  </sheetData>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180</v>
      </c>
    </row>
    <row r="4" spans="1:5" x14ac:dyDescent="0.25">
      <c r="A4" s="5" t="s">
        <v>205</v>
      </c>
      <c r="B4" t="s">
        <v>1478</v>
      </c>
      <c r="C4" t="s">
        <v>1479</v>
      </c>
      <c r="D4" t="s">
        <v>1480</v>
      </c>
      <c r="E4" t="s">
        <v>1481</v>
      </c>
    </row>
    <row r="5" spans="1:5" x14ac:dyDescent="0.25">
      <c r="A5" s="6" t="s">
        <v>680</v>
      </c>
      <c r="B5" s="4">
        <v>-200</v>
      </c>
      <c r="C5" s="4">
        <v>0</v>
      </c>
      <c r="D5" s="4">
        <v>-66.666666666666671</v>
      </c>
      <c r="E5" s="4">
        <v>-66.666666666666671</v>
      </c>
    </row>
    <row r="6" spans="1:5" x14ac:dyDescent="0.25">
      <c r="A6" s="6" t="s">
        <v>691</v>
      </c>
      <c r="B6" s="4">
        <v>0</v>
      </c>
      <c r="C6" s="4">
        <v>-1500</v>
      </c>
      <c r="D6" s="4">
        <v>-750</v>
      </c>
      <c r="E6" s="4">
        <v>750</v>
      </c>
    </row>
    <row r="7" spans="1:5" x14ac:dyDescent="0.25">
      <c r="A7" s="6" t="s">
        <v>206</v>
      </c>
      <c r="B7" s="4">
        <v>-200</v>
      </c>
      <c r="C7" s="4">
        <v>-1500</v>
      </c>
      <c r="D7" s="4">
        <v>-816.66666666666663</v>
      </c>
      <c r="E7" s="4">
        <v>683.33333333333337</v>
      </c>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81</v>
      </c>
    </row>
    <row r="4" spans="1:5" x14ac:dyDescent="0.25">
      <c r="A4" s="5" t="s">
        <v>205</v>
      </c>
      <c r="B4" t="s">
        <v>1478</v>
      </c>
      <c r="C4" t="s">
        <v>1479</v>
      </c>
      <c r="D4" t="s">
        <v>1480</v>
      </c>
      <c r="E4" t="s">
        <v>1481</v>
      </c>
    </row>
    <row r="5" spans="1:5" x14ac:dyDescent="0.25">
      <c r="A5" s="6" t="s">
        <v>646</v>
      </c>
      <c r="B5" s="4">
        <v>15818.919999999998</v>
      </c>
      <c r="C5" s="4">
        <v>0</v>
      </c>
      <c r="D5" s="4">
        <v>0</v>
      </c>
      <c r="E5" s="4">
        <v>0</v>
      </c>
    </row>
    <row r="6" spans="1:5" x14ac:dyDescent="0.25">
      <c r="A6" s="6" t="s">
        <v>691</v>
      </c>
      <c r="B6" s="4">
        <v>0</v>
      </c>
      <c r="C6" s="4">
        <v>-263.75</v>
      </c>
      <c r="D6" s="4">
        <v>-131.875</v>
      </c>
      <c r="E6" s="4">
        <v>131.875</v>
      </c>
    </row>
    <row r="7" spans="1:5" x14ac:dyDescent="0.25">
      <c r="A7" s="6" t="s">
        <v>206</v>
      </c>
      <c r="B7" s="4">
        <v>15818.919999999998</v>
      </c>
      <c r="C7" s="4">
        <v>-263.75</v>
      </c>
      <c r="D7" s="4">
        <v>-131.875</v>
      </c>
      <c r="E7" s="4">
        <v>131.875</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82</v>
      </c>
    </row>
    <row r="4" spans="1:5" x14ac:dyDescent="0.25">
      <c r="A4" s="5" t="s">
        <v>205</v>
      </c>
      <c r="B4" t="s">
        <v>1478</v>
      </c>
      <c r="C4" t="s">
        <v>1479</v>
      </c>
      <c r="D4" t="s">
        <v>1480</v>
      </c>
      <c r="E4" t="s">
        <v>1481</v>
      </c>
    </row>
    <row r="5" spans="1:5" x14ac:dyDescent="0.25">
      <c r="A5" s="6" t="s">
        <v>646</v>
      </c>
      <c r="B5" s="4">
        <v>7909.4599999999991</v>
      </c>
      <c r="C5" s="4">
        <v>8560.58</v>
      </c>
      <c r="D5" s="4">
        <v>8560.58</v>
      </c>
      <c r="E5" s="4">
        <v>0</v>
      </c>
    </row>
    <row r="6" spans="1:5" x14ac:dyDescent="0.25">
      <c r="A6" s="6" t="s">
        <v>206</v>
      </c>
      <c r="B6" s="4">
        <v>7909.4599999999991</v>
      </c>
      <c r="C6" s="4">
        <v>8560.58</v>
      </c>
      <c r="D6" s="4">
        <v>8560.58</v>
      </c>
      <c r="E6" s="4">
        <v>0</v>
      </c>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3.140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91</v>
      </c>
    </row>
    <row r="4" spans="1:5" x14ac:dyDescent="0.25">
      <c r="A4" s="5" t="s">
        <v>205</v>
      </c>
      <c r="B4" t="s">
        <v>1478</v>
      </c>
      <c r="C4" t="s">
        <v>1479</v>
      </c>
      <c r="D4" t="s">
        <v>1480</v>
      </c>
      <c r="E4" t="s">
        <v>1481</v>
      </c>
    </row>
    <row r="5" spans="1:5" x14ac:dyDescent="0.25">
      <c r="A5" s="6" t="s">
        <v>645</v>
      </c>
      <c r="B5" s="4">
        <v>9699.4599999999991</v>
      </c>
      <c r="C5" s="4">
        <v>0</v>
      </c>
      <c r="D5" s="4">
        <v>0</v>
      </c>
      <c r="E5" s="4">
        <v>0</v>
      </c>
    </row>
    <row r="6" spans="1:5" x14ac:dyDescent="0.25">
      <c r="A6" s="6" t="s">
        <v>650</v>
      </c>
      <c r="B6" s="4">
        <v>-205038.77000000002</v>
      </c>
      <c r="C6" s="4">
        <v>-124.96000000000822</v>
      </c>
      <c r="D6" s="4">
        <v>-66897.690000000017</v>
      </c>
      <c r="E6" s="4">
        <v>-66772.73000000001</v>
      </c>
    </row>
    <row r="7" spans="1:5" x14ac:dyDescent="0.25">
      <c r="A7" s="6" t="s">
        <v>673</v>
      </c>
      <c r="B7" s="4">
        <v>-67664.88</v>
      </c>
      <c r="C7" s="4">
        <v>14683.730000000001</v>
      </c>
      <c r="D7" s="4">
        <v>-24783.516666666663</v>
      </c>
      <c r="E7" s="4">
        <v>-39467.246666666666</v>
      </c>
    </row>
    <row r="8" spans="1:5" x14ac:dyDescent="0.25">
      <c r="A8" s="6" t="s">
        <v>206</v>
      </c>
      <c r="B8" s="4">
        <v>-263004.19000000006</v>
      </c>
      <c r="C8" s="4">
        <v>14558.769999999993</v>
      </c>
      <c r="D8" s="4">
        <v>-91681.20666666668</v>
      </c>
      <c r="E8" s="4">
        <v>-106239.97666666668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150</v>
      </c>
    </row>
    <row r="4" spans="1:5" x14ac:dyDescent="0.25">
      <c r="A4" s="5" t="s">
        <v>205</v>
      </c>
      <c r="B4" t="s">
        <v>1478</v>
      </c>
      <c r="C4" t="s">
        <v>1479</v>
      </c>
      <c r="D4" t="s">
        <v>1480</v>
      </c>
      <c r="E4" t="s">
        <v>1481</v>
      </c>
    </row>
    <row r="5" spans="1:5" x14ac:dyDescent="0.25">
      <c r="A5" s="6" t="s">
        <v>691</v>
      </c>
      <c r="B5" s="4">
        <v>0</v>
      </c>
      <c r="C5" s="4">
        <v>-65520</v>
      </c>
      <c r="D5" s="4">
        <v>-32760</v>
      </c>
      <c r="E5" s="4">
        <v>32760</v>
      </c>
    </row>
    <row r="6" spans="1:5" x14ac:dyDescent="0.25">
      <c r="A6" s="6" t="s">
        <v>206</v>
      </c>
      <c r="B6" s="4">
        <v>0</v>
      </c>
      <c r="C6" s="4">
        <v>-65520</v>
      </c>
      <c r="D6" s="4">
        <v>-32760</v>
      </c>
      <c r="E6" s="4">
        <v>32760</v>
      </c>
    </row>
  </sheetData>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83</v>
      </c>
    </row>
    <row r="4" spans="1:5" x14ac:dyDescent="0.25">
      <c r="A4" s="5" t="s">
        <v>205</v>
      </c>
      <c r="B4" t="s">
        <v>1478</v>
      </c>
      <c r="C4" t="s">
        <v>1479</v>
      </c>
      <c r="D4" t="s">
        <v>1480</v>
      </c>
      <c r="E4" t="s">
        <v>1481</v>
      </c>
    </row>
    <row r="5" spans="1:5" x14ac:dyDescent="0.25">
      <c r="A5" s="6" t="s">
        <v>646</v>
      </c>
      <c r="B5" s="4">
        <v>5865.46</v>
      </c>
      <c r="C5" s="4">
        <v>28350.140000000003</v>
      </c>
      <c r="D5" s="4">
        <v>28350.140000000003</v>
      </c>
      <c r="E5" s="4">
        <v>0</v>
      </c>
    </row>
    <row r="6" spans="1:5" x14ac:dyDescent="0.25">
      <c r="A6" s="6" t="s">
        <v>651</v>
      </c>
      <c r="B6" s="4">
        <v>637.7299999999999</v>
      </c>
      <c r="C6" s="4">
        <v>174.15</v>
      </c>
      <c r="D6" s="4">
        <v>174.15</v>
      </c>
      <c r="E6" s="4">
        <v>0</v>
      </c>
    </row>
    <row r="7" spans="1:5" x14ac:dyDescent="0.25">
      <c r="A7" s="6" t="s">
        <v>655</v>
      </c>
      <c r="B7" s="4">
        <v>790</v>
      </c>
      <c r="C7" s="4">
        <v>0</v>
      </c>
      <c r="D7" s="4">
        <v>0</v>
      </c>
      <c r="E7" s="4">
        <v>0</v>
      </c>
    </row>
    <row r="8" spans="1:5" x14ac:dyDescent="0.25">
      <c r="A8" s="6" t="s">
        <v>657</v>
      </c>
      <c r="B8" s="4">
        <v>-188.42</v>
      </c>
      <c r="C8" s="4">
        <v>0</v>
      </c>
      <c r="D8" s="4">
        <v>-94.21</v>
      </c>
      <c r="E8" s="4">
        <v>-94.21</v>
      </c>
    </row>
    <row r="9" spans="1:5" x14ac:dyDescent="0.25">
      <c r="A9" s="6" t="s">
        <v>664</v>
      </c>
      <c r="B9" s="4">
        <v>-3620</v>
      </c>
      <c r="C9" s="4">
        <v>0</v>
      </c>
      <c r="D9" s="4">
        <v>-1420</v>
      </c>
      <c r="E9" s="4">
        <v>-1420</v>
      </c>
    </row>
    <row r="10" spans="1:5" x14ac:dyDescent="0.25">
      <c r="A10" s="6" t="s">
        <v>672</v>
      </c>
      <c r="B10" s="4">
        <v>0</v>
      </c>
      <c r="C10" s="4">
        <v>0</v>
      </c>
      <c r="D10" s="4">
        <v>0</v>
      </c>
      <c r="E10" s="4">
        <v>0</v>
      </c>
    </row>
    <row r="11" spans="1:5" x14ac:dyDescent="0.25">
      <c r="A11" s="6" t="s">
        <v>684</v>
      </c>
      <c r="B11" s="4">
        <v>-3083.6</v>
      </c>
      <c r="C11" s="4">
        <v>3083.6</v>
      </c>
      <c r="D11" s="4">
        <v>0</v>
      </c>
      <c r="E11" s="4">
        <v>-3083.6</v>
      </c>
    </row>
    <row r="12" spans="1:5" x14ac:dyDescent="0.25">
      <c r="A12" s="6" t="s">
        <v>685</v>
      </c>
      <c r="B12" s="4">
        <v>9382.84</v>
      </c>
      <c r="C12" s="4">
        <v>0</v>
      </c>
      <c r="D12" s="4">
        <v>0</v>
      </c>
      <c r="E12" s="4">
        <v>0</v>
      </c>
    </row>
    <row r="13" spans="1:5" x14ac:dyDescent="0.25">
      <c r="A13" s="6" t="s">
        <v>691</v>
      </c>
      <c r="B13" s="4">
        <v>-209660.44999999998</v>
      </c>
      <c r="C13" s="4">
        <v>-219568.83999999997</v>
      </c>
      <c r="D13" s="4">
        <v>-223699.315</v>
      </c>
      <c r="E13" s="4">
        <v>-4130.4750000000349</v>
      </c>
    </row>
    <row r="14" spans="1:5" x14ac:dyDescent="0.25">
      <c r="A14" s="6" t="s">
        <v>692</v>
      </c>
      <c r="B14" s="4">
        <v>0</v>
      </c>
      <c r="C14" s="4">
        <v>131054</v>
      </c>
      <c r="D14" s="4">
        <v>131054</v>
      </c>
      <c r="E14" s="4">
        <v>0</v>
      </c>
    </row>
    <row r="15" spans="1:5" x14ac:dyDescent="0.25">
      <c r="A15" s="6" t="s">
        <v>206</v>
      </c>
      <c r="B15" s="4">
        <v>-199876.43999999997</v>
      </c>
      <c r="C15" s="4">
        <v>-56906.949999999953</v>
      </c>
      <c r="D15" s="4">
        <v>-65635.234999999986</v>
      </c>
      <c r="E15" s="4">
        <v>-8728.2850000000344</v>
      </c>
    </row>
  </sheetData>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38</v>
      </c>
    </row>
    <row r="4" spans="1:5" x14ac:dyDescent="0.25">
      <c r="A4" s="5" t="s">
        <v>205</v>
      </c>
      <c r="B4" t="s">
        <v>1478</v>
      </c>
      <c r="C4" t="s">
        <v>1479</v>
      </c>
      <c r="D4" t="s">
        <v>1480</v>
      </c>
      <c r="E4" t="s">
        <v>1481</v>
      </c>
    </row>
    <row r="5" spans="1:5" x14ac:dyDescent="0.25">
      <c r="A5" s="6" t="s">
        <v>645</v>
      </c>
      <c r="B5" s="4">
        <v>6750</v>
      </c>
      <c r="C5" s="4">
        <v>2550</v>
      </c>
      <c r="D5" s="4">
        <v>2550</v>
      </c>
      <c r="E5" s="4">
        <v>0</v>
      </c>
    </row>
    <row r="6" spans="1:5" x14ac:dyDescent="0.25">
      <c r="A6" s="6" t="s">
        <v>646</v>
      </c>
      <c r="B6" s="4">
        <v>9926.31</v>
      </c>
      <c r="C6" s="4">
        <v>8433.58</v>
      </c>
      <c r="D6" s="4">
        <v>8433.58</v>
      </c>
      <c r="E6" s="4">
        <v>0</v>
      </c>
    </row>
    <row r="7" spans="1:5" x14ac:dyDescent="0.25">
      <c r="A7" s="6" t="s">
        <v>650</v>
      </c>
      <c r="B7" s="4">
        <v>-422908.81</v>
      </c>
      <c r="C7" s="4">
        <v>-312.39999999996871</v>
      </c>
      <c r="D7" s="4">
        <v>-138891.535</v>
      </c>
      <c r="E7" s="4">
        <v>-138579.13500000004</v>
      </c>
    </row>
    <row r="8" spans="1:5" x14ac:dyDescent="0.25">
      <c r="A8" s="6" t="s">
        <v>680</v>
      </c>
      <c r="B8" s="4">
        <v>-3123</v>
      </c>
      <c r="C8" s="4">
        <v>1706</v>
      </c>
      <c r="D8" s="4">
        <v>-611.5</v>
      </c>
      <c r="E8" s="4">
        <v>-2317.5</v>
      </c>
    </row>
    <row r="9" spans="1:5" x14ac:dyDescent="0.25">
      <c r="A9" s="6" t="s">
        <v>691</v>
      </c>
      <c r="B9" s="4">
        <v>-1868.7099999999998</v>
      </c>
      <c r="C9" s="4">
        <v>-372</v>
      </c>
      <c r="D9" s="4">
        <v>-1058.355</v>
      </c>
      <c r="E9" s="4">
        <v>-686.35500000000002</v>
      </c>
    </row>
    <row r="10" spans="1:5" x14ac:dyDescent="0.25">
      <c r="A10" s="6" t="s">
        <v>206</v>
      </c>
      <c r="B10" s="4">
        <v>-411224.21</v>
      </c>
      <c r="C10" s="4">
        <v>12005.180000000031</v>
      </c>
      <c r="D10" s="4">
        <v>-129577.81</v>
      </c>
      <c r="E10" s="4">
        <v>-141582.99000000005</v>
      </c>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84</v>
      </c>
    </row>
    <row r="4" spans="1:5" x14ac:dyDescent="0.25">
      <c r="A4" s="5" t="s">
        <v>205</v>
      </c>
      <c r="B4" t="s">
        <v>1478</v>
      </c>
      <c r="C4" t="s">
        <v>1479</v>
      </c>
      <c r="D4" t="s">
        <v>1480</v>
      </c>
      <c r="E4" t="s">
        <v>1481</v>
      </c>
    </row>
    <row r="5" spans="1:5" x14ac:dyDescent="0.25">
      <c r="A5" s="6" t="s">
        <v>646</v>
      </c>
      <c r="B5" s="4">
        <v>6710.46</v>
      </c>
      <c r="C5" s="4">
        <v>8560.58</v>
      </c>
      <c r="D5" s="4">
        <v>8560.58</v>
      </c>
      <c r="E5" s="4">
        <v>0</v>
      </c>
    </row>
    <row r="6" spans="1:5" x14ac:dyDescent="0.25">
      <c r="A6" s="6" t="s">
        <v>661</v>
      </c>
      <c r="B6" s="4">
        <v>0</v>
      </c>
      <c r="C6" s="4">
        <v>0</v>
      </c>
      <c r="D6" s="4">
        <v>0</v>
      </c>
      <c r="E6" s="4">
        <v>0</v>
      </c>
    </row>
    <row r="7" spans="1:5" x14ac:dyDescent="0.25">
      <c r="A7" s="6" t="s">
        <v>662</v>
      </c>
      <c r="B7" s="4">
        <v>0</v>
      </c>
      <c r="C7" s="4">
        <v>0</v>
      </c>
      <c r="D7" s="4">
        <v>0</v>
      </c>
      <c r="E7" s="4">
        <v>0</v>
      </c>
    </row>
    <row r="8" spans="1:5" x14ac:dyDescent="0.25">
      <c r="A8" s="6" t="s">
        <v>672</v>
      </c>
      <c r="B8" s="4">
        <v>0</v>
      </c>
      <c r="C8" s="4">
        <v>40</v>
      </c>
      <c r="D8" s="4">
        <v>40</v>
      </c>
      <c r="E8" s="4">
        <v>0</v>
      </c>
    </row>
    <row r="9" spans="1:5" x14ac:dyDescent="0.25">
      <c r="A9" s="6" t="s">
        <v>691</v>
      </c>
      <c r="B9" s="4">
        <v>-9285.8199999999961</v>
      </c>
      <c r="C9" s="4">
        <v>-8663.7300000000014</v>
      </c>
      <c r="D9" s="4">
        <v>14155.265000000005</v>
      </c>
      <c r="E9" s="4">
        <v>22818.995000000006</v>
      </c>
    </row>
    <row r="10" spans="1:5" x14ac:dyDescent="0.25">
      <c r="A10" s="6" t="s">
        <v>206</v>
      </c>
      <c r="B10" s="4">
        <v>-2575.359999999996</v>
      </c>
      <c r="C10" s="4">
        <v>-63.150000000001455</v>
      </c>
      <c r="D10" s="4">
        <v>22755.845000000005</v>
      </c>
      <c r="E10" s="4">
        <v>22818.995000000006</v>
      </c>
    </row>
  </sheetData>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123</v>
      </c>
    </row>
    <row r="4" spans="1:5" x14ac:dyDescent="0.25">
      <c r="A4" s="5" t="s">
        <v>205</v>
      </c>
      <c r="B4" t="s">
        <v>1478</v>
      </c>
      <c r="C4" t="s">
        <v>1479</v>
      </c>
      <c r="D4" t="s">
        <v>1480</v>
      </c>
      <c r="E4" t="s">
        <v>1481</v>
      </c>
    </row>
    <row r="5" spans="1:5" x14ac:dyDescent="0.25">
      <c r="A5" s="6" t="s">
        <v>670</v>
      </c>
      <c r="B5" s="4">
        <v>-10612924.34</v>
      </c>
      <c r="C5" s="4">
        <v>-10995888.130000001</v>
      </c>
      <c r="D5" s="4">
        <v>-10844908.718333334</v>
      </c>
      <c r="E5" s="4">
        <v>150979.41166666709</v>
      </c>
    </row>
    <row r="6" spans="1:5" x14ac:dyDescent="0.25">
      <c r="A6" s="6" t="s">
        <v>672</v>
      </c>
      <c r="B6" s="4">
        <v>0</v>
      </c>
      <c r="C6" s="4">
        <v>-16483.82</v>
      </c>
      <c r="D6" s="4">
        <v>-8241.91</v>
      </c>
      <c r="E6" s="4">
        <v>8241.91</v>
      </c>
    </row>
    <row r="7" spans="1:5" x14ac:dyDescent="0.25">
      <c r="A7" s="6" t="s">
        <v>691</v>
      </c>
      <c r="B7" s="4">
        <v>11145.180000000008</v>
      </c>
      <c r="C7" s="4">
        <v>-38202.789999999994</v>
      </c>
      <c r="D7" s="4">
        <v>-17641.434999999998</v>
      </c>
      <c r="E7" s="4">
        <v>20561.354999999996</v>
      </c>
    </row>
    <row r="8" spans="1:5" x14ac:dyDescent="0.25">
      <c r="A8" s="6" t="s">
        <v>692</v>
      </c>
      <c r="B8" s="4">
        <v>0</v>
      </c>
      <c r="C8" s="4">
        <v>432404</v>
      </c>
      <c r="D8" s="4">
        <v>432404</v>
      </c>
      <c r="E8" s="4">
        <v>0</v>
      </c>
    </row>
    <row r="9" spans="1:5" x14ac:dyDescent="0.25">
      <c r="A9" s="6" t="s">
        <v>694</v>
      </c>
      <c r="B9" s="4">
        <v>-60</v>
      </c>
      <c r="C9" s="4">
        <v>0</v>
      </c>
      <c r="D9" s="4">
        <v>-20</v>
      </c>
      <c r="E9" s="4">
        <v>-20</v>
      </c>
    </row>
    <row r="10" spans="1:5" x14ac:dyDescent="0.25">
      <c r="A10" s="6" t="s">
        <v>206</v>
      </c>
      <c r="B10" s="4">
        <v>-10601839.16</v>
      </c>
      <c r="C10" s="4">
        <v>-10618170.74</v>
      </c>
      <c r="D10" s="4">
        <v>-10438408.063333334</v>
      </c>
      <c r="E10" s="4">
        <v>179762.6766666671</v>
      </c>
    </row>
  </sheetData>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142</v>
      </c>
    </row>
    <row r="4" spans="1:5" x14ac:dyDescent="0.25">
      <c r="A4" s="5" t="s">
        <v>205</v>
      </c>
      <c r="B4" t="s">
        <v>1478</v>
      </c>
      <c r="C4" t="s">
        <v>1479</v>
      </c>
      <c r="D4" t="s">
        <v>1480</v>
      </c>
      <c r="E4" t="s">
        <v>1481</v>
      </c>
    </row>
    <row r="5" spans="1:5" x14ac:dyDescent="0.25">
      <c r="A5" s="6" t="s">
        <v>685</v>
      </c>
      <c r="B5" s="4">
        <v>1501.92</v>
      </c>
      <c r="C5" s="4">
        <v>-1501.92</v>
      </c>
      <c r="D5" s="4">
        <v>0</v>
      </c>
      <c r="E5" s="4">
        <v>1501.92</v>
      </c>
    </row>
    <row r="6" spans="1:5" x14ac:dyDescent="0.25">
      <c r="A6" s="6" t="s">
        <v>691</v>
      </c>
      <c r="B6" s="4">
        <v>-1305.5999999999999</v>
      </c>
      <c r="C6" s="4">
        <v>-10981.03</v>
      </c>
      <c r="D6" s="4">
        <v>-6743.8150000000005</v>
      </c>
      <c r="E6" s="4">
        <v>4237.2150000000001</v>
      </c>
    </row>
    <row r="7" spans="1:5" x14ac:dyDescent="0.25">
      <c r="A7" s="6" t="s">
        <v>206</v>
      </c>
      <c r="B7" s="4">
        <v>196.32000000000016</v>
      </c>
      <c r="C7" s="4">
        <v>-12482.95</v>
      </c>
      <c r="D7" s="4">
        <v>-6743.8150000000005</v>
      </c>
      <c r="E7" s="4">
        <v>5739.1350000000002</v>
      </c>
    </row>
  </sheetData>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124</v>
      </c>
    </row>
    <row r="4" spans="1:5" x14ac:dyDescent="0.25">
      <c r="A4" s="5" t="s">
        <v>205</v>
      </c>
      <c r="B4" t="s">
        <v>1478</v>
      </c>
      <c r="C4" t="s">
        <v>1479</v>
      </c>
      <c r="D4" t="s">
        <v>1480</v>
      </c>
      <c r="E4" t="s">
        <v>1481</v>
      </c>
    </row>
    <row r="5" spans="1:5" x14ac:dyDescent="0.25">
      <c r="A5" s="6" t="s">
        <v>670</v>
      </c>
      <c r="B5" s="4">
        <v>0</v>
      </c>
      <c r="C5" s="4">
        <v>0</v>
      </c>
      <c r="D5" s="4">
        <v>0</v>
      </c>
      <c r="E5" s="4">
        <v>0</v>
      </c>
    </row>
    <row r="6" spans="1:5" x14ac:dyDescent="0.25">
      <c r="A6" s="6" t="s">
        <v>671</v>
      </c>
      <c r="B6" s="4">
        <v>-8048016.71</v>
      </c>
      <c r="C6" s="4">
        <v>-8887033.9199999981</v>
      </c>
      <c r="D6" s="4">
        <v>-8522614.6066666655</v>
      </c>
      <c r="E6" s="4">
        <v>364419.31333333254</v>
      </c>
    </row>
    <row r="7" spans="1:5" x14ac:dyDescent="0.25">
      <c r="A7" s="6" t="s">
        <v>672</v>
      </c>
      <c r="B7" s="4">
        <v>-3298690.3</v>
      </c>
      <c r="C7" s="4">
        <v>-3402249.06</v>
      </c>
      <c r="D7" s="4">
        <v>-3430616.3466666667</v>
      </c>
      <c r="E7" s="4">
        <v>-28367.286666666623</v>
      </c>
    </row>
    <row r="8" spans="1:5" x14ac:dyDescent="0.25">
      <c r="A8" s="6" t="s">
        <v>685</v>
      </c>
      <c r="B8" s="4">
        <v>-931560.91000000015</v>
      </c>
      <c r="C8" s="4">
        <v>2996143.9899999998</v>
      </c>
      <c r="D8" s="4">
        <v>1110452.4449999998</v>
      </c>
      <c r="E8" s="4">
        <v>-1885691.5449999999</v>
      </c>
    </row>
    <row r="9" spans="1:5" x14ac:dyDescent="0.25">
      <c r="A9" s="6" t="s">
        <v>691</v>
      </c>
      <c r="B9" s="4">
        <v>-15844.43</v>
      </c>
      <c r="C9" s="4">
        <v>16826.519999999997</v>
      </c>
      <c r="D9" s="4">
        <v>10953.938333333328</v>
      </c>
      <c r="E9" s="4">
        <v>-5872.5816666666688</v>
      </c>
    </row>
    <row r="10" spans="1:5" x14ac:dyDescent="0.25">
      <c r="A10" s="6" t="s">
        <v>692</v>
      </c>
      <c r="B10" s="4">
        <v>0</v>
      </c>
      <c r="C10" s="4">
        <v>427646.99</v>
      </c>
      <c r="D10" s="4">
        <v>427646.99</v>
      </c>
      <c r="E10" s="4">
        <v>0</v>
      </c>
    </row>
    <row r="11" spans="1:5" x14ac:dyDescent="0.25">
      <c r="A11" s="6" t="s">
        <v>206</v>
      </c>
      <c r="B11" s="4">
        <v>-12294112.35</v>
      </c>
      <c r="C11" s="4">
        <v>-8848665.4799999986</v>
      </c>
      <c r="D11" s="4">
        <v>-10404177.58</v>
      </c>
      <c r="E11" s="4">
        <v>-1555512.1000000008</v>
      </c>
    </row>
  </sheetData>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3.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143</v>
      </c>
    </row>
    <row r="4" spans="1:5" x14ac:dyDescent="0.25">
      <c r="A4" s="5" t="s">
        <v>205</v>
      </c>
      <c r="B4" t="s">
        <v>1478</v>
      </c>
      <c r="C4" t="s">
        <v>1479</v>
      </c>
      <c r="D4" t="s">
        <v>1480</v>
      </c>
      <c r="E4" t="s">
        <v>1481</v>
      </c>
    </row>
    <row r="5" spans="1:5" x14ac:dyDescent="0.25">
      <c r="A5" s="6" t="s">
        <v>685</v>
      </c>
      <c r="B5" s="4">
        <v>4112.3599999999997</v>
      </c>
      <c r="C5" s="4">
        <v>5044.53</v>
      </c>
      <c r="D5" s="4">
        <v>5044.53</v>
      </c>
      <c r="E5" s="4">
        <v>0</v>
      </c>
    </row>
    <row r="6" spans="1:5" x14ac:dyDescent="0.25">
      <c r="A6" s="6" t="s">
        <v>206</v>
      </c>
      <c r="B6" s="4">
        <v>4112.3599999999997</v>
      </c>
      <c r="C6" s="4">
        <v>5044.53</v>
      </c>
      <c r="D6" s="4">
        <v>5044.53</v>
      </c>
      <c r="E6" s="4">
        <v>0</v>
      </c>
    </row>
  </sheetData>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127</v>
      </c>
    </row>
    <row r="4" spans="1:5" x14ac:dyDescent="0.25">
      <c r="A4" s="5" t="s">
        <v>205</v>
      </c>
      <c r="B4" t="s">
        <v>1478</v>
      </c>
      <c r="C4" t="s">
        <v>1479</v>
      </c>
      <c r="D4" t="s">
        <v>1480</v>
      </c>
      <c r="E4" t="s">
        <v>1481</v>
      </c>
    </row>
    <row r="5" spans="1:5" x14ac:dyDescent="0.25">
      <c r="A5" s="6" t="s">
        <v>675</v>
      </c>
      <c r="B5" s="4">
        <v>0</v>
      </c>
      <c r="C5" s="4">
        <v>0</v>
      </c>
      <c r="D5" s="4">
        <v>0</v>
      </c>
      <c r="E5" s="4">
        <v>0</v>
      </c>
    </row>
    <row r="6" spans="1:5" x14ac:dyDescent="0.25">
      <c r="A6" s="6" t="s">
        <v>680</v>
      </c>
      <c r="B6" s="4">
        <v>0</v>
      </c>
      <c r="C6" s="4">
        <v>-514.95000000000005</v>
      </c>
      <c r="D6" s="4">
        <v>-257.47500000000002</v>
      </c>
      <c r="E6" s="4">
        <v>257.47500000000002</v>
      </c>
    </row>
    <row r="7" spans="1:5" x14ac:dyDescent="0.25">
      <c r="A7" s="6" t="s">
        <v>683</v>
      </c>
      <c r="B7" s="4">
        <v>-19166.63</v>
      </c>
      <c r="C7" s="4">
        <v>-485.2</v>
      </c>
      <c r="D7" s="4">
        <v>-7291.5183333333343</v>
      </c>
      <c r="E7" s="4">
        <v>-6806.3183333333345</v>
      </c>
    </row>
    <row r="8" spans="1:5" x14ac:dyDescent="0.25">
      <c r="A8" s="6" t="s">
        <v>684</v>
      </c>
      <c r="B8" s="4">
        <v>-36824.080000000002</v>
      </c>
      <c r="C8" s="4">
        <v>-28839.21</v>
      </c>
      <c r="D8" s="4">
        <v>-32461.703333333335</v>
      </c>
      <c r="E8" s="4">
        <v>-3622.4933333333356</v>
      </c>
    </row>
    <row r="9" spans="1:5" x14ac:dyDescent="0.25">
      <c r="A9" s="6" t="s">
        <v>691</v>
      </c>
      <c r="B9" s="4">
        <v>-89344.03</v>
      </c>
      <c r="C9" s="4">
        <v>-55044.409999999996</v>
      </c>
      <c r="D9" s="4">
        <v>-69883.759999999995</v>
      </c>
      <c r="E9" s="4">
        <v>-14839.349999999999</v>
      </c>
    </row>
    <row r="10" spans="1:5" x14ac:dyDescent="0.25">
      <c r="A10" s="6" t="s">
        <v>206</v>
      </c>
      <c r="B10" s="4">
        <v>-145334.74</v>
      </c>
      <c r="C10" s="4">
        <v>-84883.76999999999</v>
      </c>
      <c r="D10" s="4">
        <v>-109894.45666666667</v>
      </c>
      <c r="E10" s="4">
        <v>-25010.686666666668</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101</v>
      </c>
    </row>
    <row r="4" spans="1:5" x14ac:dyDescent="0.25">
      <c r="A4" s="5" t="s">
        <v>205</v>
      </c>
      <c r="B4" t="s">
        <v>1478</v>
      </c>
      <c r="C4" t="s">
        <v>1479</v>
      </c>
      <c r="D4" t="s">
        <v>1480</v>
      </c>
      <c r="E4" t="s">
        <v>1481</v>
      </c>
    </row>
    <row r="5" spans="1:5" x14ac:dyDescent="0.25">
      <c r="A5" s="6" t="s">
        <v>654</v>
      </c>
      <c r="B5" s="4">
        <v>0</v>
      </c>
      <c r="C5" s="4">
        <v>0</v>
      </c>
      <c r="D5" s="4">
        <v>0</v>
      </c>
      <c r="E5" s="4">
        <v>0</v>
      </c>
    </row>
    <row r="6" spans="1:5" x14ac:dyDescent="0.25">
      <c r="A6" s="6" t="s">
        <v>675</v>
      </c>
      <c r="B6" s="4">
        <v>0</v>
      </c>
      <c r="C6" s="4">
        <v>0</v>
      </c>
      <c r="D6" s="4">
        <v>0</v>
      </c>
      <c r="E6" s="4">
        <v>0</v>
      </c>
    </row>
    <row r="7" spans="1:5" x14ac:dyDescent="0.25">
      <c r="A7" s="6" t="s">
        <v>683</v>
      </c>
      <c r="B7" s="4">
        <v>0</v>
      </c>
      <c r="C7" s="4">
        <v>0</v>
      </c>
      <c r="D7" s="4">
        <v>0</v>
      </c>
      <c r="E7" s="4">
        <v>0</v>
      </c>
    </row>
    <row r="8" spans="1:5" x14ac:dyDescent="0.25">
      <c r="A8" s="6" t="s">
        <v>691</v>
      </c>
      <c r="B8" s="4">
        <v>-45116.2</v>
      </c>
      <c r="C8" s="4">
        <v>-37903.69</v>
      </c>
      <c r="D8" s="4">
        <v>-47293.898333333331</v>
      </c>
      <c r="E8" s="4">
        <v>-9390.2083333333285</v>
      </c>
    </row>
    <row r="9" spans="1:5" x14ac:dyDescent="0.25">
      <c r="A9" s="6" t="s">
        <v>206</v>
      </c>
      <c r="B9" s="4">
        <v>-45116.2</v>
      </c>
      <c r="C9" s="4">
        <v>-37903.69</v>
      </c>
      <c r="D9" s="4">
        <v>-47293.898333333331</v>
      </c>
      <c r="E9" s="4">
        <v>-9390.2083333333285</v>
      </c>
    </row>
  </sheetData>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181</v>
      </c>
    </row>
    <row r="4" spans="1:5" x14ac:dyDescent="0.25">
      <c r="A4" s="5" t="s">
        <v>205</v>
      </c>
      <c r="B4" t="s">
        <v>1478</v>
      </c>
      <c r="C4" t="s">
        <v>1479</v>
      </c>
      <c r="D4" t="s">
        <v>1480</v>
      </c>
      <c r="E4" t="s">
        <v>1481</v>
      </c>
    </row>
    <row r="5" spans="1:5" x14ac:dyDescent="0.25">
      <c r="A5" s="6" t="s">
        <v>691</v>
      </c>
      <c r="B5" s="4">
        <v>-50983.649999999994</v>
      </c>
      <c r="C5" s="4">
        <v>-68424.210000000006</v>
      </c>
      <c r="D5" s="4">
        <v>-55922.028333333335</v>
      </c>
      <c r="E5" s="4">
        <v>12502.181666666671</v>
      </c>
    </row>
    <row r="6" spans="1:5" x14ac:dyDescent="0.25">
      <c r="A6" s="6" t="s">
        <v>206</v>
      </c>
      <c r="B6" s="4">
        <v>-50983.649999999994</v>
      </c>
      <c r="C6" s="4">
        <v>-68424.210000000006</v>
      </c>
      <c r="D6" s="4">
        <v>-55922.028333333335</v>
      </c>
      <c r="E6" s="4">
        <v>12502.181666666671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151</v>
      </c>
    </row>
    <row r="4" spans="1:5" x14ac:dyDescent="0.25">
      <c r="A4" s="5" t="s">
        <v>205</v>
      </c>
      <c r="B4" t="s">
        <v>1478</v>
      </c>
      <c r="C4" t="s">
        <v>1479</v>
      </c>
      <c r="D4" t="s">
        <v>1480</v>
      </c>
      <c r="E4" t="s">
        <v>1481</v>
      </c>
    </row>
    <row r="5" spans="1:5" x14ac:dyDescent="0.25">
      <c r="A5" s="6" t="s">
        <v>689</v>
      </c>
      <c r="B5" s="4">
        <v>0</v>
      </c>
      <c r="C5" s="4">
        <v>0</v>
      </c>
      <c r="D5" s="4">
        <v>0</v>
      </c>
      <c r="E5" s="4">
        <v>0</v>
      </c>
    </row>
    <row r="6" spans="1:5" x14ac:dyDescent="0.25">
      <c r="A6" s="6" t="s">
        <v>691</v>
      </c>
      <c r="B6" s="4">
        <v>-73071.430000000008</v>
      </c>
      <c r="C6" s="4">
        <v>-104975.56999999999</v>
      </c>
      <c r="D6" s="4">
        <v>-93865.856666666659</v>
      </c>
      <c r="E6" s="4">
        <v>11109.713333333333</v>
      </c>
    </row>
    <row r="7" spans="1:5" x14ac:dyDescent="0.25">
      <c r="A7" s="6" t="s">
        <v>206</v>
      </c>
      <c r="B7" s="4">
        <v>-73071.430000000008</v>
      </c>
      <c r="C7" s="4">
        <v>-104975.56999999999</v>
      </c>
      <c r="D7" s="4">
        <v>-93865.856666666659</v>
      </c>
      <c r="E7" s="4">
        <v>11109.713333333333</v>
      </c>
    </row>
  </sheetData>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189</v>
      </c>
    </row>
    <row r="4" spans="1:5" x14ac:dyDescent="0.25">
      <c r="A4" s="5" t="s">
        <v>205</v>
      </c>
      <c r="B4" t="s">
        <v>1478</v>
      </c>
      <c r="C4" t="s">
        <v>1479</v>
      </c>
      <c r="D4" t="s">
        <v>1480</v>
      </c>
      <c r="E4" t="s">
        <v>1481</v>
      </c>
    </row>
    <row r="5" spans="1:5" x14ac:dyDescent="0.25">
      <c r="A5" s="6" t="s">
        <v>689</v>
      </c>
      <c r="B5" s="4">
        <v>-84911.59</v>
      </c>
      <c r="C5" s="4">
        <v>-4430051.8</v>
      </c>
      <c r="D5" s="4">
        <v>-2243329.7633333337</v>
      </c>
      <c r="E5" s="4">
        <v>2186722.0366666662</v>
      </c>
    </row>
    <row r="6" spans="1:5" x14ac:dyDescent="0.25">
      <c r="A6" s="6" t="s">
        <v>691</v>
      </c>
      <c r="B6" s="4">
        <v>-4240850.9399999995</v>
      </c>
      <c r="C6" s="4">
        <v>0</v>
      </c>
      <c r="D6" s="4">
        <v>-2120425.4699999997</v>
      </c>
      <c r="E6" s="4">
        <v>-2120425.4699999997</v>
      </c>
    </row>
    <row r="7" spans="1:5" x14ac:dyDescent="0.25">
      <c r="A7" s="6" t="s">
        <v>206</v>
      </c>
      <c r="B7" s="4">
        <v>-4325762.5299999993</v>
      </c>
      <c r="C7" s="4">
        <v>-4430051.8</v>
      </c>
      <c r="D7" s="4">
        <v>-4363755.2333333334</v>
      </c>
      <c r="E7" s="4">
        <v>66296.566666666418</v>
      </c>
    </row>
  </sheetData>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147</v>
      </c>
    </row>
    <row r="4" spans="1:5" x14ac:dyDescent="0.25">
      <c r="A4" s="5" t="s">
        <v>205</v>
      </c>
      <c r="B4" t="s">
        <v>1478</v>
      </c>
      <c r="C4" t="s">
        <v>1479</v>
      </c>
      <c r="D4" t="s">
        <v>1480</v>
      </c>
      <c r="E4" t="s">
        <v>1481</v>
      </c>
    </row>
    <row r="5" spans="1:5" x14ac:dyDescent="0.25">
      <c r="A5" s="6" t="s">
        <v>689</v>
      </c>
      <c r="B5" s="4">
        <v>-24720</v>
      </c>
      <c r="C5" s="4">
        <v>0</v>
      </c>
      <c r="D5" s="4">
        <v>-12360</v>
      </c>
      <c r="E5" s="4">
        <v>-12360</v>
      </c>
    </row>
    <row r="6" spans="1:5" x14ac:dyDescent="0.25">
      <c r="A6" s="6" t="s">
        <v>691</v>
      </c>
      <c r="B6" s="4">
        <v>-24306</v>
      </c>
      <c r="C6" s="4">
        <v>-21060</v>
      </c>
      <c r="D6" s="4">
        <v>-22337.5</v>
      </c>
      <c r="E6" s="4">
        <v>-1277.5</v>
      </c>
    </row>
    <row r="7" spans="1:5" x14ac:dyDescent="0.25">
      <c r="A7" s="6" t="s">
        <v>206</v>
      </c>
      <c r="B7" s="4">
        <v>-49026</v>
      </c>
      <c r="C7" s="4">
        <v>-21060</v>
      </c>
      <c r="D7" s="4">
        <v>-34697.5</v>
      </c>
      <c r="E7" s="4">
        <v>-13637.5</v>
      </c>
    </row>
  </sheetData>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117</v>
      </c>
    </row>
    <row r="4" spans="1:5" x14ac:dyDescent="0.25">
      <c r="A4" s="5" t="s">
        <v>205</v>
      </c>
      <c r="B4" t="s">
        <v>1478</v>
      </c>
      <c r="C4" t="s">
        <v>1479</v>
      </c>
      <c r="D4" t="s">
        <v>1480</v>
      </c>
      <c r="E4" t="s">
        <v>1481</v>
      </c>
    </row>
    <row r="5" spans="1:5" x14ac:dyDescent="0.25">
      <c r="A5" s="6" t="s">
        <v>664</v>
      </c>
      <c r="B5" s="4">
        <v>-20775</v>
      </c>
      <c r="C5" s="4">
        <v>-15065</v>
      </c>
      <c r="D5" s="4">
        <v>-17880.833333333336</v>
      </c>
      <c r="E5" s="4">
        <v>-2815.8333333333358</v>
      </c>
    </row>
    <row r="6" spans="1:5" x14ac:dyDescent="0.25">
      <c r="A6" s="6" t="s">
        <v>677</v>
      </c>
      <c r="B6" s="4">
        <v>0</v>
      </c>
      <c r="C6" s="4">
        <v>-3316</v>
      </c>
      <c r="D6" s="4">
        <v>-1466.5</v>
      </c>
      <c r="E6" s="4">
        <v>1849.5</v>
      </c>
    </row>
    <row r="7" spans="1:5" x14ac:dyDescent="0.25">
      <c r="A7" s="6" t="s">
        <v>691</v>
      </c>
      <c r="B7" s="4">
        <v>-38345</v>
      </c>
      <c r="C7" s="4">
        <v>-43742.6</v>
      </c>
      <c r="D7" s="4">
        <v>-39793.466666666667</v>
      </c>
      <c r="E7" s="4">
        <v>3949.1333333333314</v>
      </c>
    </row>
    <row r="8" spans="1:5" x14ac:dyDescent="0.25">
      <c r="A8" s="6" t="s">
        <v>206</v>
      </c>
      <c r="B8" s="4">
        <v>-59120</v>
      </c>
      <c r="C8" s="4">
        <v>-62123.6</v>
      </c>
      <c r="D8" s="4">
        <v>-59140.800000000003</v>
      </c>
      <c r="E8" s="4">
        <v>2982.7999999999956</v>
      </c>
    </row>
  </sheetData>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2.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v>
      </c>
    </row>
    <row r="4" spans="1:5" x14ac:dyDescent="0.25">
      <c r="A4" s="5" t="s">
        <v>205</v>
      </c>
      <c r="B4" t="s">
        <v>1478</v>
      </c>
      <c r="C4" t="s">
        <v>1479</v>
      </c>
      <c r="D4" t="s">
        <v>1480</v>
      </c>
      <c r="E4" t="s">
        <v>1481</v>
      </c>
    </row>
    <row r="5" spans="1:5" x14ac:dyDescent="0.25">
      <c r="A5" s="6" t="s">
        <v>686</v>
      </c>
      <c r="B5" s="4">
        <v>-514302.29000000004</v>
      </c>
      <c r="C5" s="4">
        <v>19553.48000000001</v>
      </c>
      <c r="D5" s="4">
        <v>-244730.495</v>
      </c>
      <c r="E5" s="4">
        <v>-264283.97499999998</v>
      </c>
    </row>
    <row r="6" spans="1:5" x14ac:dyDescent="0.25">
      <c r="A6" s="6" t="s">
        <v>206</v>
      </c>
      <c r="B6" s="4">
        <v>-514302.29000000004</v>
      </c>
      <c r="C6" s="4">
        <v>19553.48000000001</v>
      </c>
      <c r="D6" s="4">
        <v>-244730.495</v>
      </c>
      <c r="E6" s="4">
        <v>-264283.97499999998</v>
      </c>
    </row>
  </sheetData>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128</v>
      </c>
    </row>
    <row r="4" spans="1:5" x14ac:dyDescent="0.25">
      <c r="A4" s="5" t="s">
        <v>205</v>
      </c>
      <c r="B4" t="s">
        <v>1478</v>
      </c>
      <c r="C4" t="s">
        <v>1479</v>
      </c>
      <c r="D4" t="s">
        <v>1480</v>
      </c>
      <c r="E4" t="s">
        <v>1481</v>
      </c>
    </row>
    <row r="5" spans="1:5" x14ac:dyDescent="0.25">
      <c r="A5" s="6" t="s">
        <v>679</v>
      </c>
      <c r="B5" s="4">
        <v>0</v>
      </c>
      <c r="C5" s="4">
        <v>0</v>
      </c>
      <c r="D5" s="4">
        <v>0</v>
      </c>
      <c r="E5" s="4">
        <v>0</v>
      </c>
    </row>
    <row r="6" spans="1:5" x14ac:dyDescent="0.25">
      <c r="A6" s="6" t="s">
        <v>691</v>
      </c>
      <c r="B6" s="4">
        <v>-347541.89</v>
      </c>
      <c r="C6" s="4">
        <v>-352137.73</v>
      </c>
      <c r="D6" s="4">
        <v>-306367.34000000008</v>
      </c>
      <c r="E6" s="4">
        <v>45770.389999999898</v>
      </c>
    </row>
    <row r="7" spans="1:5" x14ac:dyDescent="0.25">
      <c r="A7" s="6" t="s">
        <v>206</v>
      </c>
      <c r="B7" s="4">
        <v>-347541.89</v>
      </c>
      <c r="C7" s="4">
        <v>-352137.73</v>
      </c>
      <c r="D7" s="4">
        <v>-306367.34000000008</v>
      </c>
      <c r="E7" s="4">
        <v>45770.389999999898</v>
      </c>
    </row>
  </sheetData>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182</v>
      </c>
    </row>
    <row r="4" spans="1:5" x14ac:dyDescent="0.25">
      <c r="A4" s="5" t="s">
        <v>205</v>
      </c>
      <c r="B4" t="s">
        <v>1478</v>
      </c>
      <c r="C4" t="s">
        <v>1479</v>
      </c>
      <c r="D4" t="s">
        <v>1480</v>
      </c>
      <c r="E4" t="s">
        <v>1481</v>
      </c>
    </row>
    <row r="5" spans="1:5" x14ac:dyDescent="0.25">
      <c r="A5" s="6" t="s">
        <v>691</v>
      </c>
      <c r="B5" s="4">
        <v>-9696.0000000000018</v>
      </c>
      <c r="C5" s="4">
        <v>-90</v>
      </c>
      <c r="D5" s="4">
        <v>-2835.3633333333337</v>
      </c>
      <c r="E5" s="4">
        <v>-2745.3633333333337</v>
      </c>
    </row>
    <row r="6" spans="1:5" x14ac:dyDescent="0.25">
      <c r="A6" s="6" t="s">
        <v>206</v>
      </c>
      <c r="B6" s="4">
        <v>-9696.0000000000018</v>
      </c>
      <c r="C6" s="4">
        <v>-90</v>
      </c>
      <c r="D6" s="4">
        <v>-2835.3633333333337</v>
      </c>
      <c r="E6" s="4">
        <v>-2745.3633333333337</v>
      </c>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118</v>
      </c>
    </row>
    <row r="4" spans="1:5" x14ac:dyDescent="0.25">
      <c r="A4" s="5" t="s">
        <v>205</v>
      </c>
      <c r="B4" t="s">
        <v>1478</v>
      </c>
      <c r="C4" t="s">
        <v>1479</v>
      </c>
      <c r="D4" t="s">
        <v>1480</v>
      </c>
      <c r="E4" t="s">
        <v>1481</v>
      </c>
    </row>
    <row r="5" spans="1:5" x14ac:dyDescent="0.25">
      <c r="A5" s="6" t="s">
        <v>664</v>
      </c>
      <c r="B5" s="4">
        <v>-327786.37</v>
      </c>
      <c r="C5" s="4">
        <v>-316079.79000000004</v>
      </c>
      <c r="D5" s="4">
        <v>-306958.11499999999</v>
      </c>
      <c r="E5" s="4">
        <v>9121.6750000000466</v>
      </c>
    </row>
    <row r="6" spans="1:5" x14ac:dyDescent="0.25">
      <c r="A6" s="6" t="s">
        <v>691</v>
      </c>
      <c r="B6" s="4">
        <v>-2336.4699999999998</v>
      </c>
      <c r="C6" s="4">
        <v>0</v>
      </c>
      <c r="D6" s="4">
        <v>-781.32333333333327</v>
      </c>
      <c r="E6" s="4">
        <v>-781.32333333333327</v>
      </c>
    </row>
    <row r="7" spans="1:5" x14ac:dyDescent="0.25">
      <c r="A7" s="6" t="s">
        <v>206</v>
      </c>
      <c r="B7" s="4">
        <v>-330122.83999999997</v>
      </c>
      <c r="C7" s="4">
        <v>-316079.79000000004</v>
      </c>
      <c r="D7" s="4">
        <v>-307739.4383333333</v>
      </c>
      <c r="E7" s="4">
        <v>8340.3516666667128</v>
      </c>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6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136</v>
      </c>
    </row>
    <row r="4" spans="1:5" x14ac:dyDescent="0.25">
      <c r="A4" s="5" t="s">
        <v>205</v>
      </c>
      <c r="B4" t="s">
        <v>1478</v>
      </c>
      <c r="C4" t="s">
        <v>1479</v>
      </c>
      <c r="D4" t="s">
        <v>1480</v>
      </c>
      <c r="E4" t="s">
        <v>1481</v>
      </c>
    </row>
    <row r="5" spans="1:5" x14ac:dyDescent="0.25">
      <c r="A5" s="6" t="s">
        <v>683</v>
      </c>
      <c r="B5" s="4">
        <v>-695.75</v>
      </c>
      <c r="C5" s="4">
        <v>-256</v>
      </c>
      <c r="D5" s="4">
        <v>-445.22666666666669</v>
      </c>
      <c r="E5" s="4">
        <v>-189.22666666666669</v>
      </c>
    </row>
    <row r="6" spans="1:5" x14ac:dyDescent="0.25">
      <c r="A6" s="6" t="s">
        <v>690</v>
      </c>
      <c r="B6" s="4">
        <v>0</v>
      </c>
      <c r="C6" s="4">
        <v>500</v>
      </c>
      <c r="D6" s="4">
        <v>500</v>
      </c>
      <c r="E6" s="4">
        <v>0</v>
      </c>
    </row>
    <row r="7" spans="1:5" x14ac:dyDescent="0.25">
      <c r="A7" s="6" t="s">
        <v>206</v>
      </c>
      <c r="B7" s="4">
        <v>-695.75</v>
      </c>
      <c r="C7" s="4">
        <v>244</v>
      </c>
      <c r="D7" s="4">
        <v>54.773333333333312</v>
      </c>
      <c r="E7" s="4">
        <v>-189.22666666666669</v>
      </c>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39</v>
      </c>
    </row>
    <row r="4" spans="1:5" x14ac:dyDescent="0.25">
      <c r="A4" s="5" t="s">
        <v>205</v>
      </c>
      <c r="B4" t="s">
        <v>1478</v>
      </c>
      <c r="C4" t="s">
        <v>1479</v>
      </c>
      <c r="D4" t="s">
        <v>1480</v>
      </c>
      <c r="E4" t="s">
        <v>1481</v>
      </c>
    </row>
    <row r="5" spans="1:5" x14ac:dyDescent="0.25">
      <c r="A5" s="6" t="s">
        <v>645</v>
      </c>
      <c r="B5" s="4">
        <v>0</v>
      </c>
      <c r="C5" s="4">
        <v>4964</v>
      </c>
      <c r="D5" s="4">
        <v>4964</v>
      </c>
      <c r="E5" s="4">
        <v>0</v>
      </c>
    </row>
    <row r="6" spans="1:5" x14ac:dyDescent="0.25">
      <c r="A6" s="6" t="s">
        <v>646</v>
      </c>
      <c r="B6" s="4">
        <v>0</v>
      </c>
      <c r="C6" s="4">
        <v>9408.4699999999993</v>
      </c>
      <c r="D6" s="4">
        <v>9408.4699999999993</v>
      </c>
      <c r="E6" s="4">
        <v>0</v>
      </c>
    </row>
    <row r="7" spans="1:5" x14ac:dyDescent="0.25">
      <c r="A7" s="6" t="s">
        <v>687</v>
      </c>
      <c r="B7" s="4">
        <v>0</v>
      </c>
      <c r="C7" s="4">
        <v>-1150000</v>
      </c>
      <c r="D7" s="4">
        <v>-383333.33333333331</v>
      </c>
      <c r="E7" s="4">
        <v>766666.66666666674</v>
      </c>
    </row>
    <row r="8" spans="1:5" x14ac:dyDescent="0.25">
      <c r="A8" s="6" t="s">
        <v>206</v>
      </c>
      <c r="B8" s="4">
        <v>0</v>
      </c>
      <c r="C8" s="4">
        <v>-1135627.53</v>
      </c>
      <c r="D8" s="4">
        <v>-368960.86333333334</v>
      </c>
      <c r="E8" s="4">
        <v>766666.66666666674</v>
      </c>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183</v>
      </c>
    </row>
    <row r="4" spans="1:5" x14ac:dyDescent="0.25">
      <c r="A4" s="5" t="s">
        <v>205</v>
      </c>
      <c r="B4" t="s">
        <v>1478</v>
      </c>
      <c r="C4" t="s">
        <v>1479</v>
      </c>
      <c r="D4" t="s">
        <v>1480</v>
      </c>
      <c r="E4" t="s">
        <v>1481</v>
      </c>
    </row>
    <row r="5" spans="1:5" x14ac:dyDescent="0.25">
      <c r="A5" s="6" t="s">
        <v>691</v>
      </c>
      <c r="B5" s="4">
        <v>0</v>
      </c>
      <c r="C5" s="4">
        <v>-138095.84999999998</v>
      </c>
      <c r="D5" s="4">
        <v>-62766.125</v>
      </c>
      <c r="E5" s="4">
        <v>75329.724999999977</v>
      </c>
    </row>
    <row r="6" spans="1:5" x14ac:dyDescent="0.25">
      <c r="A6" s="6" t="s">
        <v>206</v>
      </c>
      <c r="B6" s="4">
        <v>0</v>
      </c>
      <c r="C6" s="4">
        <v>-138095.84999999998</v>
      </c>
      <c r="D6" s="4">
        <v>-62766.125</v>
      </c>
      <c r="E6" s="4">
        <v>75329.724999999977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152</v>
      </c>
    </row>
    <row r="4" spans="1:5" x14ac:dyDescent="0.25">
      <c r="A4" s="5" t="s">
        <v>205</v>
      </c>
      <c r="B4" t="s">
        <v>1478</v>
      </c>
      <c r="C4" t="s">
        <v>1479</v>
      </c>
      <c r="D4" t="s">
        <v>1480</v>
      </c>
      <c r="E4" t="s">
        <v>1481</v>
      </c>
    </row>
    <row r="5" spans="1:5" x14ac:dyDescent="0.25">
      <c r="A5" s="6" t="s">
        <v>691</v>
      </c>
      <c r="B5" s="4">
        <v>-4198.08</v>
      </c>
      <c r="C5" s="4">
        <v>0</v>
      </c>
      <c r="D5" s="4">
        <v>-2367.9466666666667</v>
      </c>
      <c r="E5" s="4">
        <v>-2367.9466666666667</v>
      </c>
    </row>
    <row r="6" spans="1:5" x14ac:dyDescent="0.25">
      <c r="A6" s="6" t="s">
        <v>206</v>
      </c>
      <c r="B6" s="4">
        <v>-4198.08</v>
      </c>
      <c r="C6" s="4">
        <v>0</v>
      </c>
      <c r="D6" s="4">
        <v>-2367.9466666666667</v>
      </c>
      <c r="E6" s="4">
        <v>-2367.9466666666667</v>
      </c>
    </row>
  </sheetData>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184</v>
      </c>
    </row>
    <row r="4" spans="1:5" x14ac:dyDescent="0.25">
      <c r="A4" s="5" t="s">
        <v>205</v>
      </c>
      <c r="B4" t="s">
        <v>1478</v>
      </c>
      <c r="C4" t="s">
        <v>1479</v>
      </c>
      <c r="D4" t="s">
        <v>1480</v>
      </c>
      <c r="E4" t="s">
        <v>1481</v>
      </c>
    </row>
    <row r="5" spans="1:5" x14ac:dyDescent="0.25">
      <c r="A5" s="6" t="s">
        <v>691</v>
      </c>
      <c r="B5" s="4">
        <v>-1734.8600000000001</v>
      </c>
      <c r="C5" s="4">
        <v>-2953</v>
      </c>
      <c r="D5" s="4">
        <v>-2908.5966666666668</v>
      </c>
      <c r="E5" s="4">
        <v>44.403333333333194</v>
      </c>
    </row>
    <row r="6" spans="1:5" x14ac:dyDescent="0.25">
      <c r="A6" s="6" t="s">
        <v>206</v>
      </c>
      <c r="B6" s="4">
        <v>-1734.8600000000001</v>
      </c>
      <c r="C6" s="4">
        <v>-2953</v>
      </c>
      <c r="D6" s="4">
        <v>-2908.5966666666668</v>
      </c>
      <c r="E6" s="4">
        <v>44.403333333333194</v>
      </c>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185</v>
      </c>
    </row>
    <row r="4" spans="1:5" x14ac:dyDescent="0.25">
      <c r="A4" s="5" t="s">
        <v>205</v>
      </c>
      <c r="B4" t="s">
        <v>1478</v>
      </c>
      <c r="C4" t="s">
        <v>1479</v>
      </c>
      <c r="D4" t="s">
        <v>1480</v>
      </c>
      <c r="E4" t="s">
        <v>1481</v>
      </c>
    </row>
    <row r="5" spans="1:5" x14ac:dyDescent="0.25">
      <c r="A5" s="6" t="s">
        <v>655</v>
      </c>
      <c r="B5" s="4">
        <v>-23470.590000000004</v>
      </c>
      <c r="C5" s="4">
        <v>0</v>
      </c>
      <c r="D5" s="4">
        <v>-11735.295000000002</v>
      </c>
      <c r="E5" s="4">
        <v>-11735.295000000002</v>
      </c>
    </row>
    <row r="6" spans="1:5" x14ac:dyDescent="0.25">
      <c r="A6" s="6" t="s">
        <v>691</v>
      </c>
      <c r="B6" s="4">
        <v>-165692.33000000002</v>
      </c>
      <c r="C6" s="4">
        <v>-601740.82999999996</v>
      </c>
      <c r="D6" s="4">
        <v>-419059.54333333333</v>
      </c>
      <c r="E6" s="4">
        <v>182681.28666666662</v>
      </c>
    </row>
    <row r="7" spans="1:5" x14ac:dyDescent="0.25">
      <c r="A7" s="6" t="s">
        <v>206</v>
      </c>
      <c r="B7" s="4">
        <v>-189162.92</v>
      </c>
      <c r="C7" s="4">
        <v>-601740.82999999996</v>
      </c>
      <c r="D7" s="4">
        <v>-430794.83833333332</v>
      </c>
      <c r="E7" s="4">
        <v>170945.99166666661</v>
      </c>
    </row>
  </sheetData>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92</v>
      </c>
    </row>
    <row r="4" spans="1:5" x14ac:dyDescent="0.25">
      <c r="A4" s="5" t="s">
        <v>205</v>
      </c>
      <c r="B4" t="s">
        <v>1478</v>
      </c>
      <c r="C4" t="s">
        <v>1479</v>
      </c>
      <c r="D4" t="s">
        <v>1480</v>
      </c>
      <c r="E4" t="s">
        <v>1481</v>
      </c>
    </row>
    <row r="5" spans="1:5" x14ac:dyDescent="0.25">
      <c r="A5" s="6" t="s">
        <v>650</v>
      </c>
      <c r="B5" s="4">
        <v>-31912.729999999996</v>
      </c>
      <c r="C5" s="4">
        <v>-56705.919999999998</v>
      </c>
      <c r="D5" s="4">
        <v>-47620.628333333334</v>
      </c>
      <c r="E5" s="4">
        <v>9085.2916666666642</v>
      </c>
    </row>
    <row r="6" spans="1:5" x14ac:dyDescent="0.25">
      <c r="A6" s="6" t="s">
        <v>691</v>
      </c>
      <c r="B6" s="4">
        <v>-2884</v>
      </c>
      <c r="C6" s="4">
        <v>-41729.4</v>
      </c>
      <c r="D6" s="4">
        <v>-29275.623333333333</v>
      </c>
      <c r="E6" s="4">
        <v>12453.776666666668</v>
      </c>
    </row>
    <row r="7" spans="1:5" x14ac:dyDescent="0.25">
      <c r="A7" s="6" t="s">
        <v>206</v>
      </c>
      <c r="B7" s="4">
        <v>-34796.729999999996</v>
      </c>
      <c r="C7" s="4">
        <v>-98435.32</v>
      </c>
      <c r="D7" s="4">
        <v>-76896.251666666663</v>
      </c>
      <c r="E7" s="4">
        <v>21539.068333333333</v>
      </c>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44.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40</v>
      </c>
    </row>
    <row r="4" spans="1:5" x14ac:dyDescent="0.25">
      <c r="A4" s="5" t="s">
        <v>205</v>
      </c>
      <c r="B4" t="s">
        <v>1478</v>
      </c>
      <c r="C4" t="s">
        <v>1479</v>
      </c>
      <c r="D4" t="s">
        <v>1480</v>
      </c>
      <c r="E4" t="s">
        <v>1481</v>
      </c>
    </row>
    <row r="5" spans="1:5" x14ac:dyDescent="0.25">
      <c r="A5" s="6" t="s">
        <v>645</v>
      </c>
      <c r="B5" s="4">
        <v>699318.26</v>
      </c>
      <c r="C5" s="4">
        <v>661396.78</v>
      </c>
      <c r="D5" s="4">
        <v>661396.78</v>
      </c>
      <c r="E5" s="4">
        <v>0</v>
      </c>
    </row>
    <row r="6" spans="1:5" x14ac:dyDescent="0.25">
      <c r="A6" s="6" t="s">
        <v>646</v>
      </c>
      <c r="B6" s="4">
        <v>23752.53</v>
      </c>
      <c r="C6" s="4">
        <v>13496.679999999998</v>
      </c>
      <c r="D6" s="4">
        <v>13496.679999999998</v>
      </c>
      <c r="E6" s="4">
        <v>0</v>
      </c>
    </row>
    <row r="7" spans="1:5" x14ac:dyDescent="0.25">
      <c r="A7" s="6" t="s">
        <v>647</v>
      </c>
      <c r="B7" s="4">
        <v>6258.02</v>
      </c>
      <c r="C7" s="4">
        <v>2624.2</v>
      </c>
      <c r="D7" s="4">
        <v>2624.2</v>
      </c>
      <c r="E7" s="4">
        <v>0</v>
      </c>
    </row>
    <row r="8" spans="1:5" x14ac:dyDescent="0.25">
      <c r="A8" s="6" t="s">
        <v>657</v>
      </c>
      <c r="B8" s="4">
        <v>-48405.31</v>
      </c>
      <c r="C8" s="4">
        <v>-35911.839999999997</v>
      </c>
      <c r="D8" s="4">
        <v>-45032.125</v>
      </c>
      <c r="E8" s="4">
        <v>-9120.2850000000035</v>
      </c>
    </row>
    <row r="9" spans="1:5" x14ac:dyDescent="0.25">
      <c r="A9" s="6" t="s">
        <v>666</v>
      </c>
      <c r="B9" s="4">
        <v>-3879273.5700000003</v>
      </c>
      <c r="C9" s="4">
        <v>-3055645.39</v>
      </c>
      <c r="D9" s="4">
        <v>-3022754.7749999994</v>
      </c>
      <c r="E9" s="4">
        <v>32890.615000000689</v>
      </c>
    </row>
    <row r="10" spans="1:5" x14ac:dyDescent="0.25">
      <c r="A10" s="6" t="s">
        <v>667</v>
      </c>
      <c r="B10" s="4">
        <v>-1084200</v>
      </c>
      <c r="C10" s="4">
        <v>-450000</v>
      </c>
      <c r="D10" s="4">
        <v>-741933.33333333337</v>
      </c>
      <c r="E10" s="4">
        <v>-291933.33333333337</v>
      </c>
    </row>
    <row r="11" spans="1:5" x14ac:dyDescent="0.25">
      <c r="A11" s="6" t="s">
        <v>668</v>
      </c>
      <c r="B11" s="4">
        <v>-2943220</v>
      </c>
      <c r="C11" s="4">
        <v>-2630766.44</v>
      </c>
      <c r="D11" s="4">
        <v>-2786993.2199999997</v>
      </c>
      <c r="E11" s="4">
        <v>-156226.7799999998</v>
      </c>
    </row>
    <row r="12" spans="1:5" x14ac:dyDescent="0.25">
      <c r="A12" s="6" t="s">
        <v>669</v>
      </c>
      <c r="B12" s="4">
        <v>-1527312.54</v>
      </c>
      <c r="C12" s="4">
        <v>-1827357</v>
      </c>
      <c r="D12" s="4">
        <v>-1674140.1033333333</v>
      </c>
      <c r="E12" s="4">
        <v>153216.89666666673</v>
      </c>
    </row>
    <row r="13" spans="1:5" x14ac:dyDescent="0.25">
      <c r="A13" s="6" t="s">
        <v>687</v>
      </c>
      <c r="B13" s="4">
        <v>-4000000</v>
      </c>
      <c r="C13" s="4">
        <v>-4000000</v>
      </c>
      <c r="D13" s="4">
        <v>-4000000</v>
      </c>
      <c r="E13" s="4">
        <v>0</v>
      </c>
    </row>
    <row r="14" spans="1:5" x14ac:dyDescent="0.25">
      <c r="A14" s="6" t="s">
        <v>691</v>
      </c>
      <c r="B14" s="4">
        <v>-2621387.37</v>
      </c>
      <c r="C14" s="4">
        <v>-41012.75</v>
      </c>
      <c r="D14" s="4">
        <v>-1331200.06</v>
      </c>
      <c r="E14" s="4">
        <v>-1290187.31</v>
      </c>
    </row>
    <row r="15" spans="1:5" x14ac:dyDescent="0.25">
      <c r="A15" s="6" t="s">
        <v>206</v>
      </c>
      <c r="B15" s="4">
        <v>-15374469.98</v>
      </c>
      <c r="C15" s="4">
        <v>-11363175.76</v>
      </c>
      <c r="D15" s="4">
        <v>-12924535.956666667</v>
      </c>
      <c r="E15" s="4">
        <v>-1561360.1966666658</v>
      </c>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119</v>
      </c>
    </row>
    <row r="4" spans="1:5" x14ac:dyDescent="0.25">
      <c r="A4" s="5" t="s">
        <v>205</v>
      </c>
      <c r="B4" t="s">
        <v>1478</v>
      </c>
      <c r="C4" t="s">
        <v>1479</v>
      </c>
      <c r="D4" t="s">
        <v>1480</v>
      </c>
      <c r="E4" t="s">
        <v>1481</v>
      </c>
    </row>
    <row r="5" spans="1:5" x14ac:dyDescent="0.25">
      <c r="A5" s="6" t="s">
        <v>664</v>
      </c>
      <c r="B5" s="4">
        <v>-46006.95</v>
      </c>
      <c r="C5" s="4">
        <v>-30218.25</v>
      </c>
      <c r="D5" s="4">
        <v>-39171.136666666665</v>
      </c>
      <c r="E5" s="4">
        <v>-8952.8866666666654</v>
      </c>
    </row>
    <row r="6" spans="1:5" x14ac:dyDescent="0.25">
      <c r="A6" s="6" t="s">
        <v>672</v>
      </c>
      <c r="B6" s="4">
        <v>-623037.33000000007</v>
      </c>
      <c r="C6" s="4">
        <v>-574439.24999999988</v>
      </c>
      <c r="D6" s="4">
        <v>-606550.01333333331</v>
      </c>
      <c r="E6" s="4">
        <v>-32110.763333333423</v>
      </c>
    </row>
    <row r="7" spans="1:5" x14ac:dyDescent="0.25">
      <c r="A7" s="6" t="s">
        <v>685</v>
      </c>
      <c r="B7" s="4">
        <v>11019.42</v>
      </c>
      <c r="C7" s="4">
        <v>-51145.86</v>
      </c>
      <c r="D7" s="4">
        <v>-20063.22</v>
      </c>
      <c r="E7" s="4">
        <v>31082.639999999999</v>
      </c>
    </row>
    <row r="8" spans="1:5" x14ac:dyDescent="0.25">
      <c r="A8" s="6" t="s">
        <v>691</v>
      </c>
      <c r="B8" s="4">
        <v>-22005.46</v>
      </c>
      <c r="C8" s="4">
        <v>-7226.7000000000007</v>
      </c>
      <c r="D8" s="4">
        <v>-14680.048333333332</v>
      </c>
      <c r="E8" s="4">
        <v>-7453.3483333333315</v>
      </c>
    </row>
    <row r="9" spans="1:5" x14ac:dyDescent="0.25">
      <c r="A9" s="6" t="s">
        <v>206</v>
      </c>
      <c r="B9" s="4">
        <v>-680030.32</v>
      </c>
      <c r="C9" s="4">
        <v>-663030.05999999982</v>
      </c>
      <c r="D9" s="4">
        <v>-680464.41833333333</v>
      </c>
      <c r="E9" s="4">
        <v>-17434.358333333421</v>
      </c>
    </row>
  </sheetData>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122</v>
      </c>
    </row>
    <row r="4" spans="1:5" x14ac:dyDescent="0.25">
      <c r="A4" s="5" t="s">
        <v>205</v>
      </c>
      <c r="B4" t="s">
        <v>1478</v>
      </c>
      <c r="C4" t="s">
        <v>1479</v>
      </c>
      <c r="D4" t="s">
        <v>1480</v>
      </c>
      <c r="E4" t="s">
        <v>1481</v>
      </c>
    </row>
    <row r="5" spans="1:5" x14ac:dyDescent="0.25">
      <c r="A5" s="6" t="s">
        <v>666</v>
      </c>
      <c r="B5" s="4">
        <v>-1961.1299999999999</v>
      </c>
      <c r="C5" s="4">
        <v>-2712</v>
      </c>
      <c r="D5" s="4">
        <v>-1608.5</v>
      </c>
      <c r="E5" s="4">
        <v>1103.5</v>
      </c>
    </row>
    <row r="6" spans="1:5" x14ac:dyDescent="0.25">
      <c r="A6" s="6" t="s">
        <v>691</v>
      </c>
      <c r="B6" s="4">
        <v>-252221.27</v>
      </c>
      <c r="C6" s="4">
        <v>-182936.5</v>
      </c>
      <c r="D6" s="4">
        <v>-221202.45666666669</v>
      </c>
      <c r="E6" s="4">
        <v>-38265.956666666694</v>
      </c>
    </row>
    <row r="7" spans="1:5" x14ac:dyDescent="0.25">
      <c r="A7" s="6" t="s">
        <v>206</v>
      </c>
      <c r="B7" s="4">
        <v>-254182.39999999999</v>
      </c>
      <c r="C7" s="4">
        <v>-185648.5</v>
      </c>
      <c r="D7" s="4">
        <v>-222810.95666666669</v>
      </c>
      <c r="E7" s="4">
        <v>-37162.456666666694</v>
      </c>
    </row>
  </sheetData>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107</v>
      </c>
    </row>
    <row r="4" spans="1:5" x14ac:dyDescent="0.25">
      <c r="A4" s="5" t="s">
        <v>205</v>
      </c>
      <c r="B4" t="s">
        <v>1478</v>
      </c>
      <c r="C4" t="s">
        <v>1479</v>
      </c>
      <c r="D4" t="s">
        <v>1480</v>
      </c>
      <c r="E4" t="s">
        <v>1481</v>
      </c>
    </row>
    <row r="5" spans="1:5" x14ac:dyDescent="0.25">
      <c r="A5" s="6" t="s">
        <v>657</v>
      </c>
      <c r="B5" s="4">
        <v>0</v>
      </c>
      <c r="C5" s="4">
        <v>0</v>
      </c>
      <c r="D5" s="4">
        <v>0</v>
      </c>
      <c r="E5" s="4">
        <v>0</v>
      </c>
    </row>
    <row r="6" spans="1:5" x14ac:dyDescent="0.25">
      <c r="A6" s="6" t="s">
        <v>666</v>
      </c>
      <c r="B6" s="4">
        <v>0</v>
      </c>
      <c r="C6" s="4">
        <v>1226.29</v>
      </c>
      <c r="D6" s="4">
        <v>1226.29</v>
      </c>
      <c r="E6" s="4">
        <v>0</v>
      </c>
    </row>
    <row r="7" spans="1:5" x14ac:dyDescent="0.25">
      <c r="A7" s="6" t="s">
        <v>667</v>
      </c>
      <c r="B7" s="4">
        <v>0</v>
      </c>
      <c r="C7" s="4">
        <v>0</v>
      </c>
      <c r="D7" s="4">
        <v>0</v>
      </c>
      <c r="E7" s="4">
        <v>0</v>
      </c>
    </row>
    <row r="8" spans="1:5" x14ac:dyDescent="0.25">
      <c r="A8" s="6" t="s">
        <v>206</v>
      </c>
      <c r="B8" s="4">
        <v>0</v>
      </c>
      <c r="C8" s="4">
        <v>1226.29</v>
      </c>
      <c r="D8" s="4">
        <v>1226.29</v>
      </c>
      <c r="E8" s="4">
        <v>0</v>
      </c>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41</v>
      </c>
    </row>
    <row r="4" spans="1:5" x14ac:dyDescent="0.25">
      <c r="A4" s="5" t="s">
        <v>205</v>
      </c>
      <c r="B4" t="s">
        <v>1478</v>
      </c>
      <c r="C4" t="s">
        <v>1479</v>
      </c>
      <c r="D4" t="s">
        <v>1480</v>
      </c>
      <c r="E4" t="s">
        <v>1481</v>
      </c>
    </row>
    <row r="5" spans="1:5" x14ac:dyDescent="0.25">
      <c r="A5" s="6" t="s">
        <v>645</v>
      </c>
      <c r="B5" s="4">
        <v>726889.69</v>
      </c>
      <c r="C5" s="4">
        <v>799168.23</v>
      </c>
      <c r="D5" s="4">
        <v>799168.23</v>
      </c>
      <c r="E5" s="4">
        <v>0</v>
      </c>
    </row>
    <row r="6" spans="1:5" x14ac:dyDescent="0.25">
      <c r="A6" s="6" t="s">
        <v>646</v>
      </c>
      <c r="B6" s="4">
        <v>20613.36</v>
      </c>
      <c r="C6" s="4">
        <v>22654.43</v>
      </c>
      <c r="D6" s="4">
        <v>22654.43</v>
      </c>
      <c r="E6" s="4">
        <v>0</v>
      </c>
    </row>
    <row r="7" spans="1:5" x14ac:dyDescent="0.25">
      <c r="A7" s="6" t="s">
        <v>647</v>
      </c>
      <c r="B7" s="4">
        <v>76888.990000000005</v>
      </c>
      <c r="C7" s="4">
        <v>32241.25</v>
      </c>
      <c r="D7" s="4">
        <v>32241.25</v>
      </c>
      <c r="E7" s="4">
        <v>0</v>
      </c>
    </row>
    <row r="8" spans="1:5" x14ac:dyDescent="0.25">
      <c r="A8" s="6" t="s">
        <v>648</v>
      </c>
      <c r="B8" s="4">
        <v>10956.6</v>
      </c>
      <c r="C8" s="4">
        <v>10229.08</v>
      </c>
      <c r="D8" s="4">
        <v>10229.08</v>
      </c>
      <c r="E8" s="4">
        <v>0</v>
      </c>
    </row>
    <row r="9" spans="1:5" x14ac:dyDescent="0.25">
      <c r="A9" s="6" t="s">
        <v>691</v>
      </c>
      <c r="B9" s="4">
        <v>-762457.01</v>
      </c>
      <c r="C9" s="4">
        <v>-55333.36</v>
      </c>
      <c r="D9" s="4">
        <v>-408785.39166666666</v>
      </c>
      <c r="E9" s="4">
        <v>-353452.03166666668</v>
      </c>
    </row>
    <row r="10" spans="1:5" x14ac:dyDescent="0.25">
      <c r="A10" s="6" t="s">
        <v>206</v>
      </c>
      <c r="B10" s="4">
        <v>72891.629999999888</v>
      </c>
      <c r="C10" s="4">
        <v>808959.63</v>
      </c>
      <c r="D10" s="4">
        <v>455507.59833333333</v>
      </c>
      <c r="E10" s="4">
        <v>-353452.03166666668</v>
      </c>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3.140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86</v>
      </c>
    </row>
    <row r="4" spans="1:5" x14ac:dyDescent="0.25">
      <c r="A4" s="5" t="s">
        <v>205</v>
      </c>
      <c r="B4" t="s">
        <v>1478</v>
      </c>
      <c r="C4" t="s">
        <v>1479</v>
      </c>
      <c r="D4" t="s">
        <v>1480</v>
      </c>
      <c r="E4" t="s">
        <v>1481</v>
      </c>
    </row>
    <row r="5" spans="1:5" x14ac:dyDescent="0.25">
      <c r="A5" s="6" t="s">
        <v>645</v>
      </c>
      <c r="B5" s="4">
        <v>4500</v>
      </c>
      <c r="C5" s="4">
        <v>0</v>
      </c>
      <c r="D5" s="4">
        <v>0</v>
      </c>
      <c r="E5" s="4">
        <v>0</v>
      </c>
    </row>
    <row r="6" spans="1:5" x14ac:dyDescent="0.25">
      <c r="A6" s="6" t="s">
        <v>646</v>
      </c>
      <c r="B6" s="4">
        <v>8042.16</v>
      </c>
      <c r="C6" s="4">
        <v>7844.28</v>
      </c>
      <c r="D6" s="4">
        <v>7844.28</v>
      </c>
      <c r="E6" s="4">
        <v>0</v>
      </c>
    </row>
    <row r="7" spans="1:5" x14ac:dyDescent="0.25">
      <c r="A7" s="6" t="s">
        <v>673</v>
      </c>
      <c r="B7" s="4">
        <v>-1959259</v>
      </c>
      <c r="C7" s="4">
        <v>-2015887.38</v>
      </c>
      <c r="D7" s="4">
        <v>-1982961.33</v>
      </c>
      <c r="E7" s="4">
        <v>32926.049999999814</v>
      </c>
    </row>
    <row r="8" spans="1:5" x14ac:dyDescent="0.25">
      <c r="A8" s="6" t="s">
        <v>691</v>
      </c>
      <c r="B8" s="4">
        <v>-75908.800000000003</v>
      </c>
      <c r="C8" s="4">
        <v>71381.64</v>
      </c>
      <c r="D8" s="4">
        <v>-1752.3316666666724</v>
      </c>
      <c r="E8" s="4">
        <v>-73133.971666666679</v>
      </c>
    </row>
    <row r="9" spans="1:5" x14ac:dyDescent="0.25">
      <c r="A9" s="6" t="s">
        <v>206</v>
      </c>
      <c r="B9" s="4">
        <v>-2022625.6400000001</v>
      </c>
      <c r="C9" s="4">
        <v>-1936661.46</v>
      </c>
      <c r="D9" s="4">
        <v>-1976869.3816666668</v>
      </c>
      <c r="E9" s="4">
        <v>-40207.921666666865</v>
      </c>
    </row>
  </sheetData>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120</v>
      </c>
    </row>
    <row r="4" spans="1:5" x14ac:dyDescent="0.25">
      <c r="A4" s="5" t="s">
        <v>205</v>
      </c>
      <c r="B4" t="s">
        <v>1478</v>
      </c>
      <c r="C4" t="s">
        <v>1479</v>
      </c>
      <c r="D4" t="s">
        <v>1480</v>
      </c>
      <c r="E4" t="s">
        <v>1481</v>
      </c>
    </row>
    <row r="5" spans="1:5" x14ac:dyDescent="0.25">
      <c r="A5" s="6" t="s">
        <v>664</v>
      </c>
      <c r="B5" s="4">
        <v>-34461.26</v>
      </c>
      <c r="C5" s="4">
        <v>-29004.01</v>
      </c>
      <c r="D5" s="4">
        <v>-35351.03</v>
      </c>
      <c r="E5" s="4">
        <v>-6347.02</v>
      </c>
    </row>
    <row r="6" spans="1:5" x14ac:dyDescent="0.25">
      <c r="A6" s="6" t="s">
        <v>691</v>
      </c>
      <c r="B6" s="4">
        <v>-16444</v>
      </c>
      <c r="C6" s="4">
        <v>-3774</v>
      </c>
      <c r="D6" s="4">
        <v>-10410.616666666667</v>
      </c>
      <c r="E6" s="4">
        <v>-6636.6166666666668</v>
      </c>
    </row>
    <row r="7" spans="1:5" x14ac:dyDescent="0.25">
      <c r="A7" s="6" t="s">
        <v>206</v>
      </c>
      <c r="B7" s="4">
        <v>-50905.26</v>
      </c>
      <c r="C7" s="4">
        <v>-32778.009999999995</v>
      </c>
      <c r="D7" s="4">
        <v>-45761.646666666667</v>
      </c>
      <c r="E7" s="4">
        <v>-12983.636666666667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5.140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111</v>
      </c>
    </row>
    <row r="4" spans="1:5" x14ac:dyDescent="0.25">
      <c r="A4" s="5" t="s">
        <v>205</v>
      </c>
      <c r="B4" t="s">
        <v>1478</v>
      </c>
      <c r="C4" t="s">
        <v>1479</v>
      </c>
      <c r="D4" t="s">
        <v>1480</v>
      </c>
      <c r="E4" t="s">
        <v>1481</v>
      </c>
    </row>
    <row r="5" spans="1:5" x14ac:dyDescent="0.25">
      <c r="A5" s="6" t="s">
        <v>662</v>
      </c>
      <c r="B5" s="4">
        <v>0</v>
      </c>
      <c r="C5" s="4">
        <v>11.2</v>
      </c>
      <c r="D5" s="4">
        <v>11.2</v>
      </c>
      <c r="E5" s="4">
        <v>0</v>
      </c>
    </row>
    <row r="6" spans="1:5" x14ac:dyDescent="0.25">
      <c r="A6" s="6" t="s">
        <v>206</v>
      </c>
      <c r="B6" s="4">
        <v>0</v>
      </c>
      <c r="C6" s="4">
        <v>11.2</v>
      </c>
      <c r="D6" s="4">
        <v>11.2</v>
      </c>
      <c r="E6" s="4">
        <v>0</v>
      </c>
    </row>
  </sheetData>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87</v>
      </c>
    </row>
    <row r="4" spans="1:5" x14ac:dyDescent="0.25">
      <c r="A4" s="5" t="s">
        <v>205</v>
      </c>
      <c r="B4" t="s">
        <v>1478</v>
      </c>
      <c r="C4" t="s">
        <v>1479</v>
      </c>
      <c r="D4" t="s">
        <v>1480</v>
      </c>
      <c r="E4" t="s">
        <v>1481</v>
      </c>
    </row>
    <row r="5" spans="1:5" x14ac:dyDescent="0.25">
      <c r="A5" s="6" t="s">
        <v>646</v>
      </c>
      <c r="B5" s="4">
        <v>6789.1100000000006</v>
      </c>
      <c r="C5" s="4">
        <v>0</v>
      </c>
      <c r="D5" s="4">
        <v>0</v>
      </c>
      <c r="E5" s="4">
        <v>0</v>
      </c>
    </row>
    <row r="6" spans="1:5" x14ac:dyDescent="0.25">
      <c r="A6" s="6" t="s">
        <v>691</v>
      </c>
      <c r="B6" s="4">
        <v>-1003.61</v>
      </c>
      <c r="C6" s="4">
        <v>0</v>
      </c>
      <c r="D6" s="4">
        <v>-501.80500000000001</v>
      </c>
      <c r="E6" s="4">
        <v>-501.80500000000001</v>
      </c>
    </row>
    <row r="7" spans="1:5" x14ac:dyDescent="0.25">
      <c r="A7" s="6" t="s">
        <v>206</v>
      </c>
      <c r="B7" s="4">
        <v>5785.5000000000009</v>
      </c>
      <c r="C7" s="4">
        <v>0</v>
      </c>
      <c r="D7" s="4">
        <v>-501.80500000000001</v>
      </c>
      <c r="E7" s="4">
        <v>-501.80500000000001</v>
      </c>
    </row>
  </sheetData>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125</v>
      </c>
    </row>
    <row r="4" spans="1:5" x14ac:dyDescent="0.25">
      <c r="A4" s="5" t="s">
        <v>205</v>
      </c>
      <c r="B4" t="s">
        <v>1478</v>
      </c>
      <c r="C4" t="s">
        <v>1479</v>
      </c>
      <c r="D4" t="s">
        <v>1480</v>
      </c>
      <c r="E4" t="s">
        <v>1481</v>
      </c>
    </row>
    <row r="5" spans="1:5" x14ac:dyDescent="0.25">
      <c r="A5" s="6" t="s">
        <v>671</v>
      </c>
      <c r="B5" s="4">
        <v>0</v>
      </c>
      <c r="C5" s="4">
        <v>-1048257.5800000002</v>
      </c>
      <c r="D5" s="4">
        <v>-664542.08500000008</v>
      </c>
      <c r="E5" s="4">
        <v>383715.49500000011</v>
      </c>
    </row>
    <row r="6" spans="1:5" x14ac:dyDescent="0.25">
      <c r="A6" s="6" t="s">
        <v>672</v>
      </c>
      <c r="B6" s="4">
        <v>0</v>
      </c>
      <c r="C6" s="4">
        <v>-5557.23</v>
      </c>
      <c r="D6" s="4">
        <v>-3333.58</v>
      </c>
      <c r="E6" s="4">
        <v>2223.6499999999996</v>
      </c>
    </row>
    <row r="7" spans="1:5" x14ac:dyDescent="0.25">
      <c r="A7" s="6" t="s">
        <v>683</v>
      </c>
      <c r="B7" s="4">
        <v>0</v>
      </c>
      <c r="C7" s="4">
        <v>-0.3</v>
      </c>
      <c r="D7" s="4">
        <v>-0.3</v>
      </c>
      <c r="E7" s="4">
        <v>0</v>
      </c>
    </row>
    <row r="8" spans="1:5" x14ac:dyDescent="0.25">
      <c r="A8" s="6" t="s">
        <v>685</v>
      </c>
      <c r="B8" s="4">
        <v>293.98</v>
      </c>
      <c r="C8" s="4">
        <v>727999.15999999992</v>
      </c>
      <c r="D8" s="4">
        <v>727999.15999999992</v>
      </c>
      <c r="E8" s="4">
        <v>0</v>
      </c>
    </row>
    <row r="9" spans="1:5" x14ac:dyDescent="0.25">
      <c r="A9" s="6" t="s">
        <v>206</v>
      </c>
      <c r="B9" s="4">
        <v>293.98</v>
      </c>
      <c r="C9" s="4">
        <v>-325815.95000000042</v>
      </c>
      <c r="D9" s="4">
        <v>60123.194999999832</v>
      </c>
      <c r="E9" s="4">
        <v>385939.14500000014</v>
      </c>
    </row>
  </sheetData>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88</v>
      </c>
    </row>
    <row r="4" spans="1:5" x14ac:dyDescent="0.25">
      <c r="A4" s="5" t="s">
        <v>205</v>
      </c>
      <c r="B4" t="s">
        <v>1478</v>
      </c>
      <c r="C4" t="s">
        <v>1479</v>
      </c>
      <c r="D4" t="s">
        <v>1480</v>
      </c>
      <c r="E4" t="s">
        <v>1481</v>
      </c>
    </row>
    <row r="5" spans="1:5" x14ac:dyDescent="0.25">
      <c r="A5" s="6" t="s">
        <v>645</v>
      </c>
      <c r="B5" s="4">
        <v>2750</v>
      </c>
      <c r="C5" s="4">
        <v>0</v>
      </c>
      <c r="D5" s="4">
        <v>0</v>
      </c>
      <c r="E5" s="4">
        <v>0</v>
      </c>
    </row>
    <row r="6" spans="1:5" x14ac:dyDescent="0.25">
      <c r="A6" s="6" t="s">
        <v>646</v>
      </c>
      <c r="B6" s="4">
        <v>39839.61</v>
      </c>
      <c r="C6" s="4">
        <v>3468.27</v>
      </c>
      <c r="D6" s="4">
        <v>3468.27</v>
      </c>
      <c r="E6" s="4">
        <v>0</v>
      </c>
    </row>
    <row r="7" spans="1:5" x14ac:dyDescent="0.25">
      <c r="A7" s="6" t="s">
        <v>691</v>
      </c>
      <c r="B7" s="4">
        <v>-2880</v>
      </c>
      <c r="C7" s="4">
        <v>-100</v>
      </c>
      <c r="D7" s="4">
        <v>-1473.3333333333333</v>
      </c>
      <c r="E7" s="4">
        <v>-1373.3333333333333</v>
      </c>
    </row>
    <row r="8" spans="1:5" x14ac:dyDescent="0.25">
      <c r="A8" s="6" t="s">
        <v>206</v>
      </c>
      <c r="B8" s="4">
        <v>39709.61</v>
      </c>
      <c r="C8" s="4">
        <v>3368.27</v>
      </c>
      <c r="D8" s="4">
        <v>1994.9366666666667</v>
      </c>
      <c r="E8" s="4">
        <v>-1373.3333333333333</v>
      </c>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112</v>
      </c>
    </row>
    <row r="4" spans="1:5" x14ac:dyDescent="0.25">
      <c r="A4" s="5" t="s">
        <v>205</v>
      </c>
      <c r="B4" t="s">
        <v>1478</v>
      </c>
      <c r="C4" t="s">
        <v>1479</v>
      </c>
      <c r="D4" t="s">
        <v>1480</v>
      </c>
      <c r="E4" t="s">
        <v>1481</v>
      </c>
    </row>
    <row r="5" spans="1:5" x14ac:dyDescent="0.25">
      <c r="A5" s="6" t="s">
        <v>662</v>
      </c>
      <c r="B5" s="4">
        <v>0</v>
      </c>
      <c r="C5" s="4">
        <v>-1610</v>
      </c>
      <c r="D5" s="4">
        <v>-565</v>
      </c>
      <c r="E5" s="4">
        <v>1045</v>
      </c>
    </row>
    <row r="6" spans="1:5" x14ac:dyDescent="0.25">
      <c r="A6" s="6" t="s">
        <v>666</v>
      </c>
      <c r="B6" s="4">
        <v>-300114.84000000003</v>
      </c>
      <c r="C6" s="4">
        <v>-357305.65</v>
      </c>
      <c r="D6" s="4">
        <v>-325373.95166666666</v>
      </c>
      <c r="E6" s="4">
        <v>31931.698333333363</v>
      </c>
    </row>
    <row r="7" spans="1:5" x14ac:dyDescent="0.25">
      <c r="A7" s="6" t="s">
        <v>691</v>
      </c>
      <c r="B7" s="4">
        <v>-77456.399999999994</v>
      </c>
      <c r="C7" s="4">
        <v>-55891.15</v>
      </c>
      <c r="D7" s="4">
        <v>-66328.688333333324</v>
      </c>
      <c r="E7" s="4">
        <v>-10437.538333333323</v>
      </c>
    </row>
    <row r="8" spans="1:5" x14ac:dyDescent="0.25">
      <c r="A8" s="6" t="s">
        <v>206</v>
      </c>
      <c r="B8" s="4">
        <v>-377571.24</v>
      </c>
      <c r="C8" s="4">
        <v>-414806.80000000005</v>
      </c>
      <c r="D8" s="4">
        <v>-392267.64</v>
      </c>
      <c r="E8" s="4">
        <v>22539.16000000004</v>
      </c>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1.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186</v>
      </c>
    </row>
    <row r="4" spans="1:5" x14ac:dyDescent="0.25">
      <c r="A4" s="5" t="s">
        <v>205</v>
      </c>
      <c r="B4" t="s">
        <v>1478</v>
      </c>
      <c r="C4" t="s">
        <v>1479</v>
      </c>
      <c r="D4" t="s">
        <v>1480</v>
      </c>
      <c r="E4" t="s">
        <v>1481</v>
      </c>
    </row>
    <row r="5" spans="1:5" x14ac:dyDescent="0.25">
      <c r="A5" s="6" t="s">
        <v>649</v>
      </c>
      <c r="B5" s="4">
        <v>125188</v>
      </c>
      <c r="C5" s="4">
        <v>0</v>
      </c>
      <c r="D5" s="4">
        <v>0</v>
      </c>
      <c r="E5" s="4">
        <v>0</v>
      </c>
    </row>
    <row r="6" spans="1:5" x14ac:dyDescent="0.25">
      <c r="A6" s="6" t="s">
        <v>691</v>
      </c>
      <c r="B6" s="4">
        <v>-6307.7</v>
      </c>
      <c r="C6" s="4">
        <v>-249.97</v>
      </c>
      <c r="D6" s="4">
        <v>-3228.538333333333</v>
      </c>
      <c r="E6" s="4">
        <v>-2978.5683333333332</v>
      </c>
    </row>
    <row r="7" spans="1:5" x14ac:dyDescent="0.25">
      <c r="A7" s="6" t="s">
        <v>206</v>
      </c>
      <c r="B7" s="4">
        <v>118880.3</v>
      </c>
      <c r="C7" s="4">
        <v>-249.97</v>
      </c>
      <c r="D7" s="4">
        <v>-3228.538333333333</v>
      </c>
      <c r="E7" s="4">
        <v>-2978.5683333333332</v>
      </c>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42</v>
      </c>
    </row>
    <row r="4" spans="1:5" x14ac:dyDescent="0.25">
      <c r="A4" s="5" t="s">
        <v>205</v>
      </c>
      <c r="B4" t="s">
        <v>1478</v>
      </c>
      <c r="C4" t="s">
        <v>1479</v>
      </c>
      <c r="D4" t="s">
        <v>1480</v>
      </c>
      <c r="E4" t="s">
        <v>1481</v>
      </c>
    </row>
    <row r="5" spans="1:5" x14ac:dyDescent="0.25">
      <c r="A5" s="6" t="s">
        <v>645</v>
      </c>
      <c r="B5" s="4">
        <v>18720</v>
      </c>
      <c r="C5" s="4">
        <v>30600</v>
      </c>
      <c r="D5" s="4">
        <v>30600</v>
      </c>
      <c r="E5" s="4">
        <v>0</v>
      </c>
    </row>
    <row r="6" spans="1:5" x14ac:dyDescent="0.25">
      <c r="A6" s="6" t="s">
        <v>646</v>
      </c>
      <c r="B6" s="4">
        <v>4200</v>
      </c>
      <c r="C6" s="4">
        <v>0</v>
      </c>
      <c r="D6" s="4">
        <v>0</v>
      </c>
      <c r="E6" s="4">
        <v>0</v>
      </c>
    </row>
    <row r="7" spans="1:5" x14ac:dyDescent="0.25">
      <c r="A7" s="6" t="s">
        <v>648</v>
      </c>
      <c r="B7" s="4">
        <v>4165.38</v>
      </c>
      <c r="C7" s="4">
        <v>0</v>
      </c>
      <c r="D7" s="4">
        <v>0</v>
      </c>
      <c r="E7" s="4">
        <v>0</v>
      </c>
    </row>
    <row r="8" spans="1:5" x14ac:dyDescent="0.25">
      <c r="A8" s="6" t="s">
        <v>691</v>
      </c>
      <c r="B8" s="4">
        <v>-905.94</v>
      </c>
      <c r="C8" s="4">
        <v>905.94</v>
      </c>
      <c r="D8" s="4">
        <v>0</v>
      </c>
      <c r="E8" s="4">
        <v>-905.94</v>
      </c>
    </row>
    <row r="9" spans="1:5" x14ac:dyDescent="0.25">
      <c r="A9" s="6" t="s">
        <v>206</v>
      </c>
      <c r="B9" s="4">
        <v>26179.440000000002</v>
      </c>
      <c r="C9" s="4">
        <v>31505.94</v>
      </c>
      <c r="D9" s="4">
        <v>30600</v>
      </c>
      <c r="E9" s="4">
        <v>-905.94</v>
      </c>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121</v>
      </c>
    </row>
    <row r="4" spans="1:5" x14ac:dyDescent="0.25">
      <c r="A4" s="5" t="s">
        <v>205</v>
      </c>
      <c r="B4" t="s">
        <v>1478</v>
      </c>
      <c r="C4" t="s">
        <v>1479</v>
      </c>
      <c r="D4" t="s">
        <v>1480</v>
      </c>
      <c r="E4" t="s">
        <v>1481</v>
      </c>
    </row>
    <row r="5" spans="1:5" x14ac:dyDescent="0.25">
      <c r="A5" s="6" t="s">
        <v>664</v>
      </c>
      <c r="B5" s="4">
        <v>-71303.89</v>
      </c>
      <c r="C5" s="4">
        <v>-82613.27</v>
      </c>
      <c r="D5" s="4">
        <v>-77881.746666666673</v>
      </c>
      <c r="E5" s="4">
        <v>4731.5233333333308</v>
      </c>
    </row>
    <row r="6" spans="1:5" x14ac:dyDescent="0.25">
      <c r="A6" s="6" t="s">
        <v>691</v>
      </c>
      <c r="B6" s="4">
        <v>-19622.75</v>
      </c>
      <c r="C6" s="4">
        <v>-15900</v>
      </c>
      <c r="D6" s="4">
        <v>-16877.041666666664</v>
      </c>
      <c r="E6" s="4">
        <v>-977.04166666666424</v>
      </c>
    </row>
    <row r="7" spans="1:5" x14ac:dyDescent="0.25">
      <c r="A7" s="6" t="s">
        <v>206</v>
      </c>
      <c r="B7" s="4">
        <v>-90926.64</v>
      </c>
      <c r="C7" s="4">
        <v>-98513.27</v>
      </c>
      <c r="D7" s="4">
        <v>-94758.78833333333</v>
      </c>
      <c r="E7" s="4">
        <v>3754.4816666666666</v>
      </c>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113</v>
      </c>
    </row>
    <row r="4" spans="1:5" x14ac:dyDescent="0.25">
      <c r="A4" s="5" t="s">
        <v>205</v>
      </c>
      <c r="B4" t="s">
        <v>1478</v>
      </c>
      <c r="C4" t="s">
        <v>1479</v>
      </c>
      <c r="D4" t="s">
        <v>1480</v>
      </c>
      <c r="E4" t="s">
        <v>1481</v>
      </c>
    </row>
    <row r="5" spans="1:5" x14ac:dyDescent="0.25">
      <c r="A5" s="6" t="s">
        <v>662</v>
      </c>
      <c r="B5" s="4">
        <v>0</v>
      </c>
      <c r="C5" s="4">
        <v>-3705</v>
      </c>
      <c r="D5" s="4">
        <v>-1852.5</v>
      </c>
      <c r="E5" s="4">
        <v>1852.5</v>
      </c>
    </row>
    <row r="6" spans="1:5" x14ac:dyDescent="0.25">
      <c r="A6" s="6" t="s">
        <v>691</v>
      </c>
      <c r="B6" s="4">
        <v>-2400</v>
      </c>
      <c r="C6" s="4">
        <v>-10823.44</v>
      </c>
      <c r="D6" s="4">
        <v>-6213.0466666666671</v>
      </c>
      <c r="E6" s="4">
        <v>4610.3933333333334</v>
      </c>
    </row>
    <row r="7" spans="1:5" x14ac:dyDescent="0.25">
      <c r="A7" s="6" t="s">
        <v>206</v>
      </c>
      <c r="B7" s="4">
        <v>-2400</v>
      </c>
      <c r="C7" s="4">
        <v>-14528.44</v>
      </c>
      <c r="D7" s="4">
        <v>-8065.5466666666671</v>
      </c>
      <c r="E7" s="4">
        <v>6462.8933333333334</v>
      </c>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52.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188</v>
      </c>
    </row>
    <row r="4" spans="1:5" x14ac:dyDescent="0.25">
      <c r="A4" s="5" t="s">
        <v>205</v>
      </c>
      <c r="B4" t="s">
        <v>1478</v>
      </c>
      <c r="C4" t="s">
        <v>1479</v>
      </c>
      <c r="D4" t="s">
        <v>1480</v>
      </c>
      <c r="E4" t="s">
        <v>1481</v>
      </c>
    </row>
    <row r="5" spans="1:5" x14ac:dyDescent="0.25">
      <c r="A5" s="6" t="s">
        <v>645</v>
      </c>
      <c r="B5" s="4">
        <v>32247.46</v>
      </c>
      <c r="C5" s="4">
        <v>0</v>
      </c>
      <c r="D5" s="4">
        <v>0</v>
      </c>
      <c r="E5" s="4">
        <v>0</v>
      </c>
    </row>
    <row r="6" spans="1:5" x14ac:dyDescent="0.25">
      <c r="A6" s="6" t="s">
        <v>646</v>
      </c>
      <c r="B6" s="4">
        <v>7469.11</v>
      </c>
      <c r="C6" s="4">
        <v>0</v>
      </c>
      <c r="D6" s="4">
        <v>0</v>
      </c>
      <c r="E6" s="4">
        <v>0</v>
      </c>
    </row>
    <row r="7" spans="1:5" x14ac:dyDescent="0.25">
      <c r="A7" s="6" t="s">
        <v>688</v>
      </c>
      <c r="B7" s="4">
        <v>-5731.8000000000175</v>
      </c>
      <c r="C7" s="4">
        <v>-4767.8399999999965</v>
      </c>
      <c r="D7" s="4">
        <v>114032.72</v>
      </c>
      <c r="E7" s="4">
        <v>118800.56</v>
      </c>
    </row>
    <row r="8" spans="1:5" x14ac:dyDescent="0.25">
      <c r="A8" s="6" t="s">
        <v>689</v>
      </c>
      <c r="B8" s="4">
        <v>-231893.91999999998</v>
      </c>
      <c r="C8" s="4">
        <v>0</v>
      </c>
      <c r="D8" s="4">
        <v>-112915.68833333332</v>
      </c>
      <c r="E8" s="4">
        <v>-112915.68833333332</v>
      </c>
    </row>
    <row r="9" spans="1:5" x14ac:dyDescent="0.25">
      <c r="A9" s="6" t="s">
        <v>693</v>
      </c>
      <c r="B9" s="4">
        <v>-114670</v>
      </c>
      <c r="C9" s="4">
        <v>0</v>
      </c>
      <c r="D9" s="4">
        <v>-57335</v>
      </c>
      <c r="E9" s="4">
        <v>-57335</v>
      </c>
    </row>
    <row r="10" spans="1:5" x14ac:dyDescent="0.25">
      <c r="A10" s="6" t="s">
        <v>694</v>
      </c>
      <c r="B10" s="4">
        <v>-24448</v>
      </c>
      <c r="C10" s="4">
        <v>0</v>
      </c>
      <c r="D10" s="4">
        <v>-12224</v>
      </c>
      <c r="E10" s="4">
        <v>-12224</v>
      </c>
    </row>
    <row r="11" spans="1:5" x14ac:dyDescent="0.25">
      <c r="A11" s="6" t="s">
        <v>206</v>
      </c>
      <c r="B11" s="4">
        <v>-337027.15</v>
      </c>
      <c r="C11" s="4">
        <v>-4767.8399999999965</v>
      </c>
      <c r="D11" s="4">
        <v>-68441.968333333323</v>
      </c>
      <c r="E11" s="4">
        <v>-63674.128333333327</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43</v>
      </c>
    </row>
    <row r="4" spans="1:5" x14ac:dyDescent="0.25">
      <c r="A4" s="5" t="s">
        <v>205</v>
      </c>
      <c r="B4" t="s">
        <v>1478</v>
      </c>
      <c r="C4" t="s">
        <v>1479</v>
      </c>
      <c r="D4" t="s">
        <v>1480</v>
      </c>
      <c r="E4" t="s">
        <v>1481</v>
      </c>
    </row>
    <row r="5" spans="1:5" x14ac:dyDescent="0.25">
      <c r="A5" s="6" t="s">
        <v>645</v>
      </c>
      <c r="B5" s="4">
        <v>284835.05000000005</v>
      </c>
      <c r="C5" s="4">
        <v>251406.96000000002</v>
      </c>
      <c r="D5" s="4">
        <v>251406.96000000002</v>
      </c>
      <c r="E5" s="4">
        <v>0</v>
      </c>
    </row>
    <row r="6" spans="1:5" x14ac:dyDescent="0.25">
      <c r="A6" s="6" t="s">
        <v>646</v>
      </c>
      <c r="B6" s="4">
        <v>4952.03</v>
      </c>
      <c r="C6" s="4">
        <v>3875.79</v>
      </c>
      <c r="D6" s="4">
        <v>3875.79</v>
      </c>
      <c r="E6" s="4">
        <v>0</v>
      </c>
    </row>
    <row r="7" spans="1:5" x14ac:dyDescent="0.25">
      <c r="A7" s="6" t="s">
        <v>648</v>
      </c>
      <c r="B7" s="4">
        <v>3433.31</v>
      </c>
      <c r="C7" s="4">
        <v>0</v>
      </c>
      <c r="D7" s="4">
        <v>0</v>
      </c>
      <c r="E7" s="4">
        <v>0</v>
      </c>
    </row>
    <row r="8" spans="1:5" x14ac:dyDescent="0.25">
      <c r="A8" s="6" t="s">
        <v>649</v>
      </c>
      <c r="B8" s="4">
        <v>9700.2799999999988</v>
      </c>
      <c r="C8" s="4">
        <v>44476.959999999999</v>
      </c>
      <c r="D8" s="4">
        <v>44476.959999999999</v>
      </c>
      <c r="E8" s="4">
        <v>0</v>
      </c>
    </row>
    <row r="9" spans="1:5" x14ac:dyDescent="0.25">
      <c r="A9" s="6" t="s">
        <v>691</v>
      </c>
      <c r="B9" s="4">
        <v>-621.96</v>
      </c>
      <c r="C9" s="4">
        <v>0</v>
      </c>
      <c r="D9" s="4">
        <v>-310.98</v>
      </c>
      <c r="E9" s="4">
        <v>-310.98</v>
      </c>
    </row>
    <row r="10" spans="1:5" x14ac:dyDescent="0.25">
      <c r="A10" s="6" t="s">
        <v>206</v>
      </c>
      <c r="B10" s="4">
        <v>302298.71000000002</v>
      </c>
      <c r="C10" s="4">
        <v>299759.71000000002</v>
      </c>
      <c r="D10" s="4">
        <v>299448.73000000004</v>
      </c>
      <c r="E10" s="4">
        <v>-310.98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153</v>
      </c>
    </row>
    <row r="4" spans="1:5" x14ac:dyDescent="0.25">
      <c r="A4" s="5" t="s">
        <v>205</v>
      </c>
      <c r="B4" t="s">
        <v>1478</v>
      </c>
      <c r="C4" t="s">
        <v>1479</v>
      </c>
      <c r="D4" t="s">
        <v>1480</v>
      </c>
      <c r="E4" t="s">
        <v>1481</v>
      </c>
    </row>
    <row r="5" spans="1:5" x14ac:dyDescent="0.25">
      <c r="A5" s="6" t="s">
        <v>691</v>
      </c>
      <c r="B5" s="4">
        <v>-7374.1</v>
      </c>
      <c r="C5" s="4">
        <v>-5943.05</v>
      </c>
      <c r="D5" s="4">
        <v>-4439.05</v>
      </c>
      <c r="E5" s="4">
        <v>1504</v>
      </c>
    </row>
    <row r="6" spans="1:5" x14ac:dyDescent="0.25">
      <c r="A6" s="6" t="s">
        <v>206</v>
      </c>
      <c r="B6" s="4">
        <v>-7374.1</v>
      </c>
      <c r="C6" s="4">
        <v>-5943.05</v>
      </c>
      <c r="D6" s="4">
        <v>-4439.05</v>
      </c>
      <c r="E6" s="4">
        <v>1504</v>
      </c>
    </row>
  </sheetData>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44</v>
      </c>
    </row>
    <row r="4" spans="1:5" x14ac:dyDescent="0.25">
      <c r="A4" s="5" t="s">
        <v>205</v>
      </c>
      <c r="B4" t="s">
        <v>1478</v>
      </c>
      <c r="C4" t="s">
        <v>1479</v>
      </c>
      <c r="D4" t="s">
        <v>1480</v>
      </c>
      <c r="E4" t="s">
        <v>1481</v>
      </c>
    </row>
    <row r="5" spans="1:5" x14ac:dyDescent="0.25">
      <c r="A5" s="6" t="s">
        <v>645</v>
      </c>
      <c r="B5" s="4">
        <v>1615268.47</v>
      </c>
      <c r="C5" s="4">
        <v>1426566.6600000001</v>
      </c>
      <c r="D5" s="4">
        <v>1426566.6600000001</v>
      </c>
      <c r="E5" s="4">
        <v>0</v>
      </c>
    </row>
    <row r="6" spans="1:5" x14ac:dyDescent="0.25">
      <c r="A6" s="6" t="s">
        <v>646</v>
      </c>
      <c r="B6" s="4">
        <v>46543.11</v>
      </c>
      <c r="C6" s="4">
        <v>31141.99</v>
      </c>
      <c r="D6" s="4">
        <v>31141.99</v>
      </c>
      <c r="E6" s="4">
        <v>0</v>
      </c>
    </row>
    <row r="7" spans="1:5" x14ac:dyDescent="0.25">
      <c r="A7" s="6" t="s">
        <v>648</v>
      </c>
      <c r="B7" s="4">
        <v>99544.45</v>
      </c>
      <c r="C7" s="4">
        <v>0</v>
      </c>
      <c r="D7" s="4">
        <v>0</v>
      </c>
      <c r="E7" s="4">
        <v>0</v>
      </c>
    </row>
    <row r="8" spans="1:5" x14ac:dyDescent="0.25">
      <c r="A8" s="6" t="s">
        <v>649</v>
      </c>
      <c r="B8" s="4">
        <v>218642.72999999998</v>
      </c>
      <c r="C8" s="4">
        <v>458171.51999999996</v>
      </c>
      <c r="D8" s="4">
        <v>458171.51999999996</v>
      </c>
      <c r="E8" s="4">
        <v>0</v>
      </c>
    </row>
    <row r="9" spans="1:5" x14ac:dyDescent="0.25">
      <c r="A9" s="6" t="s">
        <v>664</v>
      </c>
      <c r="B9" s="4">
        <v>0</v>
      </c>
      <c r="C9" s="4">
        <v>-434.8</v>
      </c>
      <c r="D9" s="4">
        <v>-217.4</v>
      </c>
      <c r="E9" s="4">
        <v>217.4</v>
      </c>
    </row>
    <row r="10" spans="1:5" x14ac:dyDescent="0.25">
      <c r="A10" s="6" t="s">
        <v>691</v>
      </c>
      <c r="B10" s="4">
        <v>-1065</v>
      </c>
      <c r="C10" s="4">
        <v>-175997.5</v>
      </c>
      <c r="D10" s="4">
        <v>-90342.75</v>
      </c>
      <c r="E10" s="4">
        <v>85654.75</v>
      </c>
    </row>
    <row r="11" spans="1:5" x14ac:dyDescent="0.25">
      <c r="A11" s="6" t="s">
        <v>206</v>
      </c>
      <c r="B11" s="4">
        <v>1978933.76</v>
      </c>
      <c r="C11" s="4">
        <v>1739447.87</v>
      </c>
      <c r="D11" s="4">
        <v>1825320.0200000003</v>
      </c>
      <c r="E11" s="4">
        <v>85872.15</v>
      </c>
    </row>
  </sheetData>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45</v>
      </c>
    </row>
    <row r="4" spans="1:5" x14ac:dyDescent="0.25">
      <c r="A4" s="5" t="s">
        <v>205</v>
      </c>
      <c r="B4" t="s">
        <v>1478</v>
      </c>
      <c r="C4" t="s">
        <v>1479</v>
      </c>
      <c r="D4" t="s">
        <v>1480</v>
      </c>
      <c r="E4" t="s">
        <v>1481</v>
      </c>
    </row>
    <row r="5" spans="1:5" x14ac:dyDescent="0.25">
      <c r="A5" s="6" t="s">
        <v>645</v>
      </c>
      <c r="B5" s="4">
        <v>73802.31</v>
      </c>
      <c r="C5" s="4">
        <v>66596.899999999994</v>
      </c>
      <c r="D5" s="4">
        <v>66596.899999999994</v>
      </c>
      <c r="E5" s="4">
        <v>0</v>
      </c>
    </row>
    <row r="6" spans="1:5" x14ac:dyDescent="0.25">
      <c r="A6" s="6" t="s">
        <v>646</v>
      </c>
      <c r="B6" s="4">
        <v>4500</v>
      </c>
      <c r="C6" s="4">
        <v>4728</v>
      </c>
      <c r="D6" s="4">
        <v>4728</v>
      </c>
      <c r="E6" s="4">
        <v>0</v>
      </c>
    </row>
    <row r="7" spans="1:5" x14ac:dyDescent="0.25">
      <c r="A7" s="6" t="s">
        <v>649</v>
      </c>
      <c r="B7" s="4">
        <v>8586</v>
      </c>
      <c r="C7" s="4">
        <v>27517</v>
      </c>
      <c r="D7" s="4">
        <v>27517</v>
      </c>
      <c r="E7" s="4">
        <v>0</v>
      </c>
    </row>
    <row r="8" spans="1:5" x14ac:dyDescent="0.25">
      <c r="A8" s="6" t="s">
        <v>206</v>
      </c>
      <c r="B8" s="4">
        <v>86888.31</v>
      </c>
      <c r="C8" s="4">
        <v>98841.9</v>
      </c>
      <c r="D8" s="4">
        <v>98841.9</v>
      </c>
      <c r="E8" s="4">
        <v>0</v>
      </c>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46</v>
      </c>
    </row>
    <row r="4" spans="1:5" x14ac:dyDescent="0.25">
      <c r="A4" s="5" t="s">
        <v>205</v>
      </c>
      <c r="B4" t="s">
        <v>1478</v>
      </c>
      <c r="C4" t="s">
        <v>1479</v>
      </c>
      <c r="D4" t="s">
        <v>1480</v>
      </c>
      <c r="E4" t="s">
        <v>1481</v>
      </c>
    </row>
    <row r="5" spans="1:5" x14ac:dyDescent="0.25">
      <c r="A5" s="6" t="s">
        <v>645</v>
      </c>
      <c r="B5" s="4">
        <v>218702.95</v>
      </c>
      <c r="C5" s="4">
        <v>213281.06999999998</v>
      </c>
      <c r="D5" s="4">
        <v>213281.06999999998</v>
      </c>
      <c r="E5" s="4">
        <v>0</v>
      </c>
    </row>
    <row r="6" spans="1:5" x14ac:dyDescent="0.25">
      <c r="A6" s="6" t="s">
        <v>646</v>
      </c>
      <c r="B6" s="4">
        <v>5973.46</v>
      </c>
      <c r="C6" s="4">
        <v>5016.7999999999993</v>
      </c>
      <c r="D6" s="4">
        <v>5016.7999999999993</v>
      </c>
      <c r="E6" s="4">
        <v>0</v>
      </c>
    </row>
    <row r="7" spans="1:5" x14ac:dyDescent="0.25">
      <c r="A7" s="6" t="s">
        <v>649</v>
      </c>
      <c r="B7" s="4">
        <v>13619.6</v>
      </c>
      <c r="C7" s="4">
        <v>21911.5</v>
      </c>
      <c r="D7" s="4">
        <v>21911.5</v>
      </c>
      <c r="E7" s="4">
        <v>0</v>
      </c>
    </row>
    <row r="8" spans="1:5" x14ac:dyDescent="0.25">
      <c r="A8" s="6" t="s">
        <v>691</v>
      </c>
      <c r="B8" s="4">
        <v>0</v>
      </c>
      <c r="C8" s="4">
        <v>0</v>
      </c>
      <c r="D8" s="4">
        <v>0</v>
      </c>
      <c r="E8" s="4">
        <v>0</v>
      </c>
    </row>
    <row r="9" spans="1:5" x14ac:dyDescent="0.25">
      <c r="A9" s="6" t="s">
        <v>206</v>
      </c>
      <c r="B9" s="4">
        <v>238296.01</v>
      </c>
      <c r="C9" s="4">
        <v>240209.36999999997</v>
      </c>
      <c r="D9" s="4">
        <v>240209.36999999997</v>
      </c>
      <c r="E9" s="4">
        <v>0</v>
      </c>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47</v>
      </c>
    </row>
    <row r="4" spans="1:5" x14ac:dyDescent="0.25">
      <c r="A4" s="5" t="s">
        <v>205</v>
      </c>
      <c r="B4" t="s">
        <v>1478</v>
      </c>
      <c r="C4" t="s">
        <v>1479</v>
      </c>
      <c r="D4" t="s">
        <v>1480</v>
      </c>
      <c r="E4" t="s">
        <v>1481</v>
      </c>
    </row>
    <row r="5" spans="1:5" x14ac:dyDescent="0.25">
      <c r="A5" s="6" t="s">
        <v>645</v>
      </c>
      <c r="B5" s="4">
        <v>226650.56</v>
      </c>
      <c r="C5" s="4">
        <v>240562.54</v>
      </c>
      <c r="D5" s="4">
        <v>240562.54</v>
      </c>
      <c r="E5" s="4">
        <v>0</v>
      </c>
    </row>
    <row r="6" spans="1:5" x14ac:dyDescent="0.25">
      <c r="A6" s="6" t="s">
        <v>649</v>
      </c>
      <c r="B6" s="4">
        <v>28862.289999999997</v>
      </c>
      <c r="C6" s="4">
        <v>38758.400000000001</v>
      </c>
      <c r="D6" s="4">
        <v>38758.400000000001</v>
      </c>
      <c r="E6" s="4">
        <v>0</v>
      </c>
    </row>
    <row r="7" spans="1:5" x14ac:dyDescent="0.25">
      <c r="A7" s="6" t="s">
        <v>691</v>
      </c>
      <c r="B7" s="4">
        <v>-1517.5</v>
      </c>
      <c r="C7" s="4">
        <v>-7299.1</v>
      </c>
      <c r="D7" s="4">
        <v>-4688.7166666666672</v>
      </c>
      <c r="E7" s="4">
        <v>2610.3833333333332</v>
      </c>
    </row>
    <row r="8" spans="1:5" x14ac:dyDescent="0.25">
      <c r="A8" s="6" t="s">
        <v>206</v>
      </c>
      <c r="B8" s="4">
        <v>253995.35</v>
      </c>
      <c r="C8" s="4">
        <v>272021.84000000003</v>
      </c>
      <c r="D8" s="4">
        <v>274632.22333333333</v>
      </c>
      <c r="E8" s="4">
        <v>2610.3833333333332</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48</v>
      </c>
    </row>
    <row r="4" spans="1:5" x14ac:dyDescent="0.25">
      <c r="A4" s="5" t="s">
        <v>205</v>
      </c>
      <c r="B4" t="s">
        <v>1478</v>
      </c>
      <c r="C4" t="s">
        <v>1479</v>
      </c>
      <c r="D4" t="s">
        <v>1480</v>
      </c>
      <c r="E4" t="s">
        <v>1481</v>
      </c>
    </row>
    <row r="5" spans="1:5" x14ac:dyDescent="0.25">
      <c r="A5" s="6" t="s">
        <v>645</v>
      </c>
      <c r="B5" s="4">
        <v>173880.05</v>
      </c>
      <c r="C5" s="4">
        <v>205092.63</v>
      </c>
      <c r="D5" s="4">
        <v>205092.63</v>
      </c>
      <c r="E5" s="4">
        <v>0</v>
      </c>
    </row>
    <row r="6" spans="1:5" x14ac:dyDescent="0.25">
      <c r="A6" s="6" t="s">
        <v>646</v>
      </c>
      <c r="B6" s="4">
        <v>0</v>
      </c>
      <c r="C6" s="4">
        <v>4756.09</v>
      </c>
      <c r="D6" s="4">
        <v>4756.09</v>
      </c>
      <c r="E6" s="4">
        <v>0</v>
      </c>
    </row>
    <row r="7" spans="1:5" x14ac:dyDescent="0.25">
      <c r="A7" s="6" t="s">
        <v>649</v>
      </c>
      <c r="B7" s="4">
        <v>25528</v>
      </c>
      <c r="C7" s="4">
        <v>22592</v>
      </c>
      <c r="D7" s="4">
        <v>22592</v>
      </c>
      <c r="E7" s="4">
        <v>0</v>
      </c>
    </row>
    <row r="8" spans="1:5" x14ac:dyDescent="0.25">
      <c r="A8" s="6" t="s">
        <v>691</v>
      </c>
      <c r="B8" s="4">
        <v>-12249.32</v>
      </c>
      <c r="C8" s="4">
        <v>-10049.11</v>
      </c>
      <c r="D8" s="4">
        <v>-11588.381666666666</v>
      </c>
      <c r="E8" s="4">
        <v>-1539.2716666666656</v>
      </c>
    </row>
    <row r="9" spans="1:5" x14ac:dyDescent="0.25">
      <c r="A9" s="6" t="s">
        <v>206</v>
      </c>
      <c r="B9" s="4">
        <v>187158.72999999998</v>
      </c>
      <c r="C9" s="4">
        <v>222391.61</v>
      </c>
      <c r="D9" s="4">
        <v>220852.33833333335</v>
      </c>
      <c r="E9" s="4">
        <v>-1539.2716666666656</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49</v>
      </c>
    </row>
    <row r="4" spans="1:5" x14ac:dyDescent="0.25">
      <c r="A4" s="5" t="s">
        <v>205</v>
      </c>
      <c r="B4" t="s">
        <v>1478</v>
      </c>
      <c r="C4" t="s">
        <v>1479</v>
      </c>
      <c r="D4" t="s">
        <v>1480</v>
      </c>
      <c r="E4" t="s">
        <v>1481</v>
      </c>
    </row>
    <row r="5" spans="1:5" x14ac:dyDescent="0.25">
      <c r="A5" s="6" t="s">
        <v>645</v>
      </c>
      <c r="B5" s="4">
        <v>256428.14</v>
      </c>
      <c r="C5" s="4">
        <v>220419.21</v>
      </c>
      <c r="D5" s="4">
        <v>220419.21</v>
      </c>
      <c r="E5" s="4">
        <v>0</v>
      </c>
    </row>
    <row r="6" spans="1:5" x14ac:dyDescent="0.25">
      <c r="A6" s="6" t="s">
        <v>646</v>
      </c>
      <c r="B6" s="4">
        <v>14853.220000000001</v>
      </c>
      <c r="C6" s="4">
        <v>5148</v>
      </c>
      <c r="D6" s="4">
        <v>5148</v>
      </c>
      <c r="E6" s="4">
        <v>0</v>
      </c>
    </row>
    <row r="7" spans="1:5" x14ac:dyDescent="0.25">
      <c r="A7" s="6" t="s">
        <v>648</v>
      </c>
      <c r="B7" s="4">
        <v>15</v>
      </c>
      <c r="C7" s="4">
        <v>0</v>
      </c>
      <c r="D7" s="4">
        <v>0</v>
      </c>
      <c r="E7" s="4">
        <v>0</v>
      </c>
    </row>
    <row r="8" spans="1:5" x14ac:dyDescent="0.25">
      <c r="A8" s="6" t="s">
        <v>649</v>
      </c>
      <c r="B8" s="4">
        <v>4904.3999999999996</v>
      </c>
      <c r="C8" s="4">
        <v>84771.67</v>
      </c>
      <c r="D8" s="4">
        <v>84771.67</v>
      </c>
      <c r="E8" s="4">
        <v>0</v>
      </c>
    </row>
    <row r="9" spans="1:5" x14ac:dyDescent="0.25">
      <c r="A9" s="6" t="s">
        <v>691</v>
      </c>
      <c r="B9" s="4">
        <v>0</v>
      </c>
      <c r="C9" s="4">
        <v>-416.48</v>
      </c>
      <c r="D9" s="4">
        <v>-208.24</v>
      </c>
      <c r="E9" s="4">
        <v>208.24</v>
      </c>
    </row>
    <row r="10" spans="1:5" x14ac:dyDescent="0.25">
      <c r="A10" s="6" t="s">
        <v>206</v>
      </c>
      <c r="B10" s="4">
        <v>276200.76</v>
      </c>
      <c r="C10" s="4">
        <v>309922.40000000002</v>
      </c>
      <c r="D10" s="4">
        <v>310130.64</v>
      </c>
      <c r="E10" s="4">
        <v>208.24</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50</v>
      </c>
    </row>
    <row r="4" spans="1:5" x14ac:dyDescent="0.25">
      <c r="A4" s="5" t="s">
        <v>205</v>
      </c>
      <c r="B4" t="s">
        <v>1478</v>
      </c>
      <c r="C4" t="s">
        <v>1479</v>
      </c>
      <c r="D4" t="s">
        <v>1480</v>
      </c>
      <c r="E4" t="s">
        <v>1481</v>
      </c>
    </row>
    <row r="5" spans="1:5" x14ac:dyDescent="0.25">
      <c r="A5" s="6" t="s">
        <v>645</v>
      </c>
      <c r="B5" s="4">
        <v>73381</v>
      </c>
      <c r="C5" s="4">
        <v>75088.099999999991</v>
      </c>
      <c r="D5" s="4">
        <v>75088.099999999991</v>
      </c>
      <c r="E5" s="4">
        <v>0</v>
      </c>
    </row>
    <row r="6" spans="1:5" x14ac:dyDescent="0.25">
      <c r="A6" s="6" t="s">
        <v>646</v>
      </c>
      <c r="B6" s="4">
        <v>21263.42</v>
      </c>
      <c r="C6" s="4">
        <v>4728</v>
      </c>
      <c r="D6" s="4">
        <v>4728</v>
      </c>
      <c r="E6" s="4">
        <v>0</v>
      </c>
    </row>
    <row r="7" spans="1:5" x14ac:dyDescent="0.25">
      <c r="A7" s="6" t="s">
        <v>649</v>
      </c>
      <c r="B7" s="4">
        <v>5692</v>
      </c>
      <c r="C7" s="4">
        <v>41664.78</v>
      </c>
      <c r="D7" s="4">
        <v>41664.78</v>
      </c>
      <c r="E7" s="4">
        <v>0</v>
      </c>
    </row>
    <row r="8" spans="1:5" x14ac:dyDescent="0.25">
      <c r="A8" s="6" t="s">
        <v>206</v>
      </c>
      <c r="B8" s="4">
        <v>100336.42</v>
      </c>
      <c r="C8" s="4">
        <v>121480.87999999999</v>
      </c>
      <c r="D8" s="4">
        <v>121480.87999999999</v>
      </c>
      <c r="E8" s="4">
        <v>0</v>
      </c>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51</v>
      </c>
    </row>
    <row r="4" spans="1:5" x14ac:dyDescent="0.25">
      <c r="A4" s="5" t="s">
        <v>205</v>
      </c>
      <c r="B4" t="s">
        <v>1478</v>
      </c>
      <c r="C4" t="s">
        <v>1479</v>
      </c>
      <c r="D4" t="s">
        <v>1480</v>
      </c>
      <c r="E4" t="s">
        <v>1481</v>
      </c>
    </row>
    <row r="5" spans="1:5" x14ac:dyDescent="0.25">
      <c r="A5" s="6" t="s">
        <v>645</v>
      </c>
      <c r="B5" s="4">
        <v>136193.60000000001</v>
      </c>
      <c r="C5" s="4">
        <v>63833.32</v>
      </c>
      <c r="D5" s="4">
        <v>63833.32</v>
      </c>
      <c r="E5" s="4">
        <v>0</v>
      </c>
    </row>
    <row r="6" spans="1:5" x14ac:dyDescent="0.25">
      <c r="A6" s="6" t="s">
        <v>648</v>
      </c>
      <c r="B6" s="4">
        <v>5958.67</v>
      </c>
      <c r="C6" s="4">
        <v>0</v>
      </c>
      <c r="D6" s="4">
        <v>0</v>
      </c>
      <c r="E6" s="4">
        <v>0</v>
      </c>
    </row>
    <row r="7" spans="1:5" x14ac:dyDescent="0.25">
      <c r="A7" s="6" t="s">
        <v>649</v>
      </c>
      <c r="B7" s="4">
        <v>20440.000000000004</v>
      </c>
      <c r="C7" s="4">
        <v>84978.880000000005</v>
      </c>
      <c r="D7" s="4">
        <v>84978.880000000005</v>
      </c>
      <c r="E7" s="4">
        <v>0</v>
      </c>
    </row>
    <row r="8" spans="1:5" x14ac:dyDescent="0.25">
      <c r="A8" s="6" t="s">
        <v>206</v>
      </c>
      <c r="B8" s="4">
        <v>162592.27000000002</v>
      </c>
      <c r="C8" s="4">
        <v>148812.20000000001</v>
      </c>
      <c r="D8" s="4">
        <v>148812.20000000001</v>
      </c>
      <c r="E8" s="4">
        <v>0</v>
      </c>
    </row>
  </sheetData>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52</v>
      </c>
    </row>
    <row r="4" spans="1:5" x14ac:dyDescent="0.25">
      <c r="A4" s="5" t="s">
        <v>205</v>
      </c>
      <c r="B4" t="s">
        <v>1478</v>
      </c>
      <c r="C4" t="s">
        <v>1479</v>
      </c>
      <c r="D4" t="s">
        <v>1480</v>
      </c>
      <c r="E4" t="s">
        <v>1481</v>
      </c>
    </row>
    <row r="5" spans="1:5" x14ac:dyDescent="0.25">
      <c r="A5" s="6" t="s">
        <v>645</v>
      </c>
      <c r="B5" s="4">
        <v>317037.99999999994</v>
      </c>
      <c r="C5" s="4">
        <v>260552.61</v>
      </c>
      <c r="D5" s="4">
        <v>260552.61</v>
      </c>
      <c r="E5" s="4">
        <v>0</v>
      </c>
    </row>
    <row r="6" spans="1:5" x14ac:dyDescent="0.25">
      <c r="A6" s="6" t="s">
        <v>646</v>
      </c>
      <c r="B6" s="4">
        <v>0</v>
      </c>
      <c r="C6" s="4">
        <v>5017.79</v>
      </c>
      <c r="D6" s="4">
        <v>5017.79</v>
      </c>
      <c r="E6" s="4">
        <v>0</v>
      </c>
    </row>
    <row r="7" spans="1:5" x14ac:dyDescent="0.25">
      <c r="A7" s="6" t="s">
        <v>647</v>
      </c>
      <c r="B7" s="4">
        <v>0</v>
      </c>
      <c r="C7" s="4">
        <v>38147.200000000004</v>
      </c>
      <c r="D7" s="4">
        <v>38147.200000000004</v>
      </c>
      <c r="E7" s="4">
        <v>0</v>
      </c>
    </row>
    <row r="8" spans="1:5" x14ac:dyDescent="0.25">
      <c r="A8" s="6" t="s">
        <v>649</v>
      </c>
      <c r="B8" s="4">
        <v>35861.199999999997</v>
      </c>
      <c r="C8" s="4">
        <v>57902.8</v>
      </c>
      <c r="D8" s="4">
        <v>57902.8</v>
      </c>
      <c r="E8" s="4">
        <v>0</v>
      </c>
    </row>
    <row r="9" spans="1:5" x14ac:dyDescent="0.25">
      <c r="A9" s="6" t="s">
        <v>691</v>
      </c>
      <c r="B9" s="4">
        <v>0</v>
      </c>
      <c r="C9" s="4">
        <v>-15000</v>
      </c>
      <c r="D9" s="4">
        <v>-7500</v>
      </c>
      <c r="E9" s="4">
        <v>7500</v>
      </c>
    </row>
    <row r="10" spans="1:5" x14ac:dyDescent="0.25">
      <c r="A10" s="6" t="s">
        <v>206</v>
      </c>
      <c r="B10" s="4">
        <v>352899.19999999995</v>
      </c>
      <c r="C10" s="4">
        <v>346620.39999999997</v>
      </c>
      <c r="D10" s="4">
        <v>354120.39999999997</v>
      </c>
      <c r="E10" s="4">
        <v>7500</v>
      </c>
    </row>
  </sheetData>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53</v>
      </c>
    </row>
    <row r="4" spans="1:5" x14ac:dyDescent="0.25">
      <c r="A4" s="5" t="s">
        <v>205</v>
      </c>
      <c r="B4" t="s">
        <v>1478</v>
      </c>
      <c r="C4" t="s">
        <v>1479</v>
      </c>
      <c r="D4" t="s">
        <v>1480</v>
      </c>
      <c r="E4" t="s">
        <v>1481</v>
      </c>
    </row>
    <row r="5" spans="1:5" x14ac:dyDescent="0.25">
      <c r="A5" s="6" t="s">
        <v>645</v>
      </c>
      <c r="B5" s="4">
        <v>61920</v>
      </c>
      <c r="C5" s="4">
        <v>45313.04</v>
      </c>
      <c r="D5" s="4">
        <v>45313.04</v>
      </c>
      <c r="E5" s="4">
        <v>0</v>
      </c>
    </row>
    <row r="6" spans="1:5" x14ac:dyDescent="0.25">
      <c r="A6" s="6" t="s">
        <v>646</v>
      </c>
      <c r="B6" s="4">
        <v>16294.16</v>
      </c>
      <c r="C6" s="4">
        <v>0</v>
      </c>
      <c r="D6" s="4">
        <v>0</v>
      </c>
      <c r="E6" s="4">
        <v>0</v>
      </c>
    </row>
    <row r="7" spans="1:5" x14ac:dyDescent="0.25">
      <c r="A7" s="6" t="s">
        <v>649</v>
      </c>
      <c r="B7" s="4">
        <v>17059.739999999998</v>
      </c>
      <c r="C7" s="4">
        <v>32125.040000000001</v>
      </c>
      <c r="D7" s="4">
        <v>32125.040000000001</v>
      </c>
      <c r="E7" s="4">
        <v>0</v>
      </c>
    </row>
    <row r="8" spans="1:5" x14ac:dyDescent="0.25">
      <c r="A8" s="6" t="s">
        <v>691</v>
      </c>
      <c r="B8" s="4">
        <v>-70</v>
      </c>
      <c r="C8" s="4">
        <v>-1200</v>
      </c>
      <c r="D8" s="4">
        <v>-635</v>
      </c>
      <c r="E8" s="4">
        <v>565</v>
      </c>
    </row>
    <row r="9" spans="1:5" x14ac:dyDescent="0.25">
      <c r="A9" s="6" t="s">
        <v>206</v>
      </c>
      <c r="B9" s="4">
        <v>95203.9</v>
      </c>
      <c r="C9" s="4">
        <v>76238.080000000002</v>
      </c>
      <c r="D9" s="4">
        <v>76803.08</v>
      </c>
      <c r="E9" s="4">
        <v>565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D8" sqref="D8"/>
    </sheetView>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19</v>
      </c>
    </row>
    <row r="4" spans="1:5" x14ac:dyDescent="0.25">
      <c r="A4" s="5" t="s">
        <v>205</v>
      </c>
      <c r="B4" t="s">
        <v>1478</v>
      </c>
      <c r="C4" t="s">
        <v>1479</v>
      </c>
      <c r="D4" t="s">
        <v>1480</v>
      </c>
      <c r="E4" t="s">
        <v>1481</v>
      </c>
    </row>
    <row r="5" spans="1:5" x14ac:dyDescent="0.25">
      <c r="A5" s="6" t="s">
        <v>642</v>
      </c>
      <c r="B5" s="4">
        <v>0</v>
      </c>
      <c r="C5" s="4">
        <v>-7350</v>
      </c>
      <c r="D5" s="4">
        <v>-3675</v>
      </c>
      <c r="E5" s="4">
        <v>3675</v>
      </c>
    </row>
    <row r="6" spans="1:5" x14ac:dyDescent="0.25">
      <c r="A6" s="6" t="s">
        <v>643</v>
      </c>
      <c r="B6" s="4">
        <v>0</v>
      </c>
      <c r="C6" s="4">
        <v>-13100</v>
      </c>
      <c r="D6" s="4">
        <v>15785.100000000002</v>
      </c>
      <c r="E6" s="4">
        <v>28885.100000000002</v>
      </c>
    </row>
    <row r="7" spans="1:5" x14ac:dyDescent="0.25">
      <c r="A7" s="6" t="s">
        <v>645</v>
      </c>
      <c r="B7" s="4">
        <v>63206.35</v>
      </c>
      <c r="C7" s="4">
        <v>44729.579999999994</v>
      </c>
      <c r="D7" s="4">
        <v>44729.579999999994</v>
      </c>
      <c r="E7" s="4">
        <v>0</v>
      </c>
    </row>
    <row r="8" spans="1:5" x14ac:dyDescent="0.25">
      <c r="A8" s="6" t="s">
        <v>646</v>
      </c>
      <c r="B8" s="4">
        <v>2523593.2599999998</v>
      </c>
      <c r="C8" s="4">
        <v>3427591.8400000003</v>
      </c>
      <c r="D8" s="4">
        <v>3427591.8400000003</v>
      </c>
      <c r="E8" s="4">
        <v>0</v>
      </c>
    </row>
    <row r="9" spans="1:5" x14ac:dyDescent="0.25">
      <c r="A9" s="6" t="s">
        <v>647</v>
      </c>
      <c r="B9" s="4">
        <v>0</v>
      </c>
      <c r="C9" s="4">
        <v>9593.52</v>
      </c>
      <c r="D9" s="4">
        <v>9593.52</v>
      </c>
      <c r="E9" s="4">
        <v>0</v>
      </c>
    </row>
    <row r="10" spans="1:5" x14ac:dyDescent="0.25">
      <c r="A10" s="6" t="s">
        <v>206</v>
      </c>
      <c r="B10" s="4">
        <v>2586799.61</v>
      </c>
      <c r="C10" s="4">
        <v>3461464.9400000004</v>
      </c>
      <c r="D10" s="4">
        <v>3494025.0400000005</v>
      </c>
      <c r="E10" s="4">
        <v>32560.100000000002</v>
      </c>
    </row>
  </sheetData>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54</v>
      </c>
    </row>
    <row r="4" spans="1:5" x14ac:dyDescent="0.25">
      <c r="A4" s="5" t="s">
        <v>205</v>
      </c>
      <c r="B4" t="s">
        <v>1478</v>
      </c>
      <c r="C4" t="s">
        <v>1479</v>
      </c>
      <c r="D4" t="s">
        <v>1480</v>
      </c>
      <c r="E4" t="s">
        <v>1481</v>
      </c>
    </row>
    <row r="5" spans="1:5" x14ac:dyDescent="0.25">
      <c r="A5" s="6" t="s">
        <v>645</v>
      </c>
      <c r="B5" s="4">
        <v>275021.27</v>
      </c>
      <c r="C5" s="4">
        <v>319555.74</v>
      </c>
      <c r="D5" s="4">
        <v>319555.74</v>
      </c>
      <c r="E5" s="4">
        <v>0</v>
      </c>
    </row>
    <row r="6" spans="1:5" x14ac:dyDescent="0.25">
      <c r="A6" s="6" t="s">
        <v>646</v>
      </c>
      <c r="B6" s="4">
        <v>0</v>
      </c>
      <c r="C6" s="4">
        <v>1009.78</v>
      </c>
      <c r="D6" s="4">
        <v>1009.78</v>
      </c>
      <c r="E6" s="4">
        <v>0</v>
      </c>
    </row>
    <row r="7" spans="1:5" x14ac:dyDescent="0.25">
      <c r="A7" s="6" t="s">
        <v>649</v>
      </c>
      <c r="B7" s="4">
        <v>30037.919999999995</v>
      </c>
      <c r="C7" s="4">
        <v>73460</v>
      </c>
      <c r="D7" s="4">
        <v>73460</v>
      </c>
      <c r="E7" s="4">
        <v>0</v>
      </c>
    </row>
    <row r="8" spans="1:5" x14ac:dyDescent="0.25">
      <c r="A8" s="6" t="s">
        <v>691</v>
      </c>
      <c r="B8" s="4">
        <v>-3275.3</v>
      </c>
      <c r="C8" s="4">
        <v>-1267.8</v>
      </c>
      <c r="D8" s="4">
        <v>-2968.6333333333332</v>
      </c>
      <c r="E8" s="4">
        <v>-1700.8333333333333</v>
      </c>
    </row>
    <row r="9" spans="1:5" x14ac:dyDescent="0.25">
      <c r="A9" s="6" t="s">
        <v>206</v>
      </c>
      <c r="B9" s="4">
        <v>301783.89</v>
      </c>
      <c r="C9" s="4">
        <v>392757.72000000003</v>
      </c>
      <c r="D9" s="4">
        <v>391056.88666666666</v>
      </c>
      <c r="E9" s="4">
        <v>-1700.8333333333333</v>
      </c>
    </row>
  </sheetData>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55</v>
      </c>
    </row>
    <row r="4" spans="1:5" x14ac:dyDescent="0.25">
      <c r="A4" s="5" t="s">
        <v>205</v>
      </c>
      <c r="B4" t="s">
        <v>1478</v>
      </c>
      <c r="C4" t="s">
        <v>1479</v>
      </c>
      <c r="D4" t="s">
        <v>1480</v>
      </c>
      <c r="E4" t="s">
        <v>1481</v>
      </c>
    </row>
    <row r="5" spans="1:5" x14ac:dyDescent="0.25">
      <c r="A5" s="6" t="s">
        <v>645</v>
      </c>
      <c r="B5" s="4">
        <v>200124.84000000003</v>
      </c>
      <c r="C5" s="4">
        <v>169380.36000000002</v>
      </c>
      <c r="D5" s="4">
        <v>169380.36000000002</v>
      </c>
      <c r="E5" s="4">
        <v>0</v>
      </c>
    </row>
    <row r="6" spans="1:5" x14ac:dyDescent="0.25">
      <c r="A6" s="6" t="s">
        <v>648</v>
      </c>
      <c r="B6" s="4">
        <v>4439.6000000000004</v>
      </c>
      <c r="C6" s="4">
        <v>0</v>
      </c>
      <c r="D6" s="4">
        <v>0</v>
      </c>
      <c r="E6" s="4">
        <v>0</v>
      </c>
    </row>
    <row r="7" spans="1:5" x14ac:dyDescent="0.25">
      <c r="A7" s="6" t="s">
        <v>649</v>
      </c>
      <c r="B7" s="4">
        <v>30660</v>
      </c>
      <c r="C7" s="4">
        <v>64505.22</v>
      </c>
      <c r="D7" s="4">
        <v>64505.22</v>
      </c>
      <c r="E7" s="4">
        <v>0</v>
      </c>
    </row>
    <row r="8" spans="1:5" x14ac:dyDescent="0.25">
      <c r="A8" s="6" t="s">
        <v>691</v>
      </c>
      <c r="B8" s="4">
        <v>-3661</v>
      </c>
      <c r="C8" s="4">
        <v>0</v>
      </c>
      <c r="D8" s="4">
        <v>-1825.5</v>
      </c>
      <c r="E8" s="4">
        <v>-1825.5</v>
      </c>
    </row>
    <row r="9" spans="1:5" x14ac:dyDescent="0.25">
      <c r="A9" s="6" t="s">
        <v>206</v>
      </c>
      <c r="B9" s="4">
        <v>231563.44000000003</v>
      </c>
      <c r="C9" s="4">
        <v>233885.58000000002</v>
      </c>
      <c r="D9" s="4">
        <v>232060.08000000002</v>
      </c>
      <c r="E9" s="4">
        <v>-1825.5</v>
      </c>
    </row>
  </sheetData>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85</v>
      </c>
    </row>
    <row r="4" spans="1:5" x14ac:dyDescent="0.25">
      <c r="A4" s="5" t="s">
        <v>205</v>
      </c>
      <c r="B4" t="s">
        <v>1478</v>
      </c>
      <c r="C4" t="s">
        <v>1479</v>
      </c>
      <c r="D4" t="s">
        <v>1480</v>
      </c>
      <c r="E4" t="s">
        <v>1481</v>
      </c>
    </row>
    <row r="5" spans="1:5" x14ac:dyDescent="0.25">
      <c r="A5" s="6" t="s">
        <v>646</v>
      </c>
      <c r="B5" s="4">
        <v>0</v>
      </c>
      <c r="C5" s="4">
        <v>12740</v>
      </c>
      <c r="D5" s="4">
        <v>12740</v>
      </c>
      <c r="E5" s="4">
        <v>0</v>
      </c>
    </row>
    <row r="6" spans="1:5" x14ac:dyDescent="0.25">
      <c r="A6" s="6" t="s">
        <v>687</v>
      </c>
      <c r="B6" s="4">
        <v>0</v>
      </c>
      <c r="C6" s="4">
        <v>-50000</v>
      </c>
      <c r="D6" s="4">
        <v>-200000</v>
      </c>
      <c r="E6" s="4">
        <v>-150000</v>
      </c>
    </row>
    <row r="7" spans="1:5" x14ac:dyDescent="0.25">
      <c r="A7" s="6" t="s">
        <v>206</v>
      </c>
      <c r="B7" s="4">
        <v>0</v>
      </c>
      <c r="C7" s="4">
        <v>-37260</v>
      </c>
      <c r="D7" s="4">
        <v>-187260</v>
      </c>
      <c r="E7" s="4">
        <v>-150000</v>
      </c>
    </row>
  </sheetData>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1449</v>
      </c>
    </row>
    <row r="4" spans="1:5" x14ac:dyDescent="0.25">
      <c r="A4" s="5" t="s">
        <v>205</v>
      </c>
      <c r="B4" t="s">
        <v>1478</v>
      </c>
      <c r="C4" t="s">
        <v>1479</v>
      </c>
      <c r="D4" t="s">
        <v>1480</v>
      </c>
      <c r="E4" t="s">
        <v>1481</v>
      </c>
    </row>
    <row r="5" spans="1:5" x14ac:dyDescent="0.25">
      <c r="A5" s="6" t="s">
        <v>645</v>
      </c>
      <c r="B5" s="4">
        <v>450</v>
      </c>
      <c r="C5" s="4">
        <v>0</v>
      </c>
      <c r="D5" s="4">
        <v>0</v>
      </c>
      <c r="E5" s="4">
        <v>0</v>
      </c>
    </row>
    <row r="6" spans="1:5" x14ac:dyDescent="0.25">
      <c r="A6" s="6" t="s">
        <v>646</v>
      </c>
      <c r="B6" s="4">
        <v>7766.48</v>
      </c>
      <c r="C6" s="4">
        <v>0</v>
      </c>
      <c r="D6" s="4">
        <v>0</v>
      </c>
      <c r="E6" s="4">
        <v>0</v>
      </c>
    </row>
    <row r="7" spans="1:5" x14ac:dyDescent="0.25">
      <c r="A7" s="6" t="s">
        <v>206</v>
      </c>
      <c r="B7" s="4">
        <v>8216.48</v>
      </c>
      <c r="C7" s="4">
        <v>0</v>
      </c>
      <c r="D7" s="4">
        <v>0</v>
      </c>
      <c r="E7" s="4">
        <v>0</v>
      </c>
    </row>
  </sheetData>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1450</v>
      </c>
    </row>
    <row r="4" spans="1:5" x14ac:dyDescent="0.25">
      <c r="A4" s="5" t="s">
        <v>205</v>
      </c>
      <c r="B4" t="s">
        <v>1478</v>
      </c>
      <c r="C4" t="s">
        <v>1479</v>
      </c>
      <c r="D4" t="s">
        <v>1480</v>
      </c>
      <c r="E4" t="s">
        <v>1481</v>
      </c>
    </row>
    <row r="5" spans="1:5" x14ac:dyDescent="0.25">
      <c r="A5" s="6" t="s">
        <v>645</v>
      </c>
      <c r="B5" s="4">
        <v>2930</v>
      </c>
      <c r="C5" s="4">
        <v>0</v>
      </c>
      <c r="D5" s="4">
        <v>0</v>
      </c>
      <c r="E5" s="4">
        <v>0</v>
      </c>
    </row>
    <row r="6" spans="1:5" x14ac:dyDescent="0.25">
      <c r="A6" s="6" t="s">
        <v>646</v>
      </c>
      <c r="B6" s="4">
        <v>2500</v>
      </c>
      <c r="C6" s="4">
        <v>0</v>
      </c>
      <c r="D6" s="4">
        <v>0</v>
      </c>
      <c r="E6" s="4">
        <v>0</v>
      </c>
    </row>
    <row r="7" spans="1:5" x14ac:dyDescent="0.25">
      <c r="A7" s="6" t="s">
        <v>206</v>
      </c>
      <c r="B7" s="4">
        <v>5430</v>
      </c>
      <c r="C7" s="4">
        <v>0</v>
      </c>
      <c r="D7" s="4">
        <v>0</v>
      </c>
      <c r="E7" s="4">
        <v>0</v>
      </c>
    </row>
  </sheetData>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1451</v>
      </c>
    </row>
    <row r="4" spans="1:5" x14ac:dyDescent="0.25">
      <c r="A4" s="5" t="s">
        <v>205</v>
      </c>
      <c r="B4" t="s">
        <v>1478</v>
      </c>
      <c r="C4" t="s">
        <v>1479</v>
      </c>
      <c r="D4" t="s">
        <v>1480</v>
      </c>
      <c r="E4" t="s">
        <v>1481</v>
      </c>
    </row>
    <row r="5" spans="1:5" x14ac:dyDescent="0.25">
      <c r="A5" s="6" t="s">
        <v>645</v>
      </c>
      <c r="B5" s="4">
        <v>2500</v>
      </c>
      <c r="C5" s="4">
        <v>0</v>
      </c>
      <c r="D5" s="4">
        <v>0</v>
      </c>
      <c r="E5" s="4">
        <v>0</v>
      </c>
    </row>
    <row r="6" spans="1:5" x14ac:dyDescent="0.25">
      <c r="A6" s="6" t="s">
        <v>646</v>
      </c>
      <c r="B6" s="4">
        <v>13198.24</v>
      </c>
      <c r="C6" s="4">
        <v>0</v>
      </c>
      <c r="D6" s="4">
        <v>0</v>
      </c>
      <c r="E6" s="4">
        <v>0</v>
      </c>
    </row>
    <row r="7" spans="1:5" x14ac:dyDescent="0.25">
      <c r="A7" s="6" t="s">
        <v>206</v>
      </c>
      <c r="B7" s="4">
        <v>15698.24</v>
      </c>
      <c r="C7" s="4">
        <v>0</v>
      </c>
      <c r="D7" s="4">
        <v>0</v>
      </c>
      <c r="E7" s="4">
        <v>0</v>
      </c>
    </row>
  </sheetData>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1452</v>
      </c>
    </row>
    <row r="4" spans="1:5" x14ac:dyDescent="0.25">
      <c r="A4" s="5" t="s">
        <v>205</v>
      </c>
      <c r="B4" t="s">
        <v>1478</v>
      </c>
      <c r="C4" t="s">
        <v>1479</v>
      </c>
      <c r="D4" t="s">
        <v>1480</v>
      </c>
      <c r="E4" t="s">
        <v>1481</v>
      </c>
    </row>
    <row r="5" spans="1:5" x14ac:dyDescent="0.25">
      <c r="A5" s="6" t="s">
        <v>646</v>
      </c>
      <c r="B5" s="4">
        <v>6382.25</v>
      </c>
      <c r="C5" s="4">
        <v>0</v>
      </c>
      <c r="D5" s="4">
        <v>0</v>
      </c>
      <c r="E5" s="4">
        <v>0</v>
      </c>
    </row>
    <row r="6" spans="1:5" x14ac:dyDescent="0.25">
      <c r="A6" s="6" t="s">
        <v>691</v>
      </c>
      <c r="B6" s="4">
        <v>-2350</v>
      </c>
      <c r="C6" s="4">
        <v>0</v>
      </c>
      <c r="D6" s="4">
        <v>-925</v>
      </c>
      <c r="E6" s="4">
        <v>-925</v>
      </c>
    </row>
    <row r="7" spans="1:5" x14ac:dyDescent="0.25">
      <c r="A7" s="6" t="s">
        <v>206</v>
      </c>
      <c r="B7" s="4">
        <v>4032.25</v>
      </c>
      <c r="C7" s="4">
        <v>0</v>
      </c>
      <c r="D7" s="4">
        <v>-925</v>
      </c>
      <c r="E7" s="4">
        <v>-925</v>
      </c>
    </row>
  </sheetData>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1453</v>
      </c>
    </row>
    <row r="4" spans="1:5" x14ac:dyDescent="0.25">
      <c r="A4" s="5" t="s">
        <v>205</v>
      </c>
      <c r="B4" t="s">
        <v>1478</v>
      </c>
      <c r="C4" t="s">
        <v>1479</v>
      </c>
      <c r="D4" t="s">
        <v>1480</v>
      </c>
      <c r="E4" t="s">
        <v>1481</v>
      </c>
    </row>
    <row r="5" spans="1:5" x14ac:dyDescent="0.25">
      <c r="A5" s="6" t="s">
        <v>646</v>
      </c>
      <c r="B5" s="4">
        <v>14109.419999999998</v>
      </c>
      <c r="C5" s="4">
        <v>0</v>
      </c>
      <c r="D5" s="4">
        <v>0</v>
      </c>
      <c r="E5" s="4">
        <v>0</v>
      </c>
    </row>
    <row r="6" spans="1:5" x14ac:dyDescent="0.25">
      <c r="A6" s="6" t="s">
        <v>691</v>
      </c>
      <c r="B6" s="4">
        <v>-11.35</v>
      </c>
      <c r="C6" s="4">
        <v>0</v>
      </c>
      <c r="D6" s="4">
        <v>-3.7833333333333332</v>
      </c>
      <c r="E6" s="4">
        <v>-3.7833333333333332</v>
      </c>
    </row>
    <row r="7" spans="1:5" x14ac:dyDescent="0.25">
      <c r="A7" s="6" t="s">
        <v>206</v>
      </c>
      <c r="B7" s="4">
        <v>14098.069999999998</v>
      </c>
      <c r="C7" s="4">
        <v>0</v>
      </c>
      <c r="D7" s="4">
        <v>-3.7833333333333332</v>
      </c>
      <c r="E7" s="4">
        <v>-3.7833333333333332</v>
      </c>
    </row>
  </sheetData>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2"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1454</v>
      </c>
    </row>
    <row r="4" spans="1:5" x14ac:dyDescent="0.25">
      <c r="A4" s="5" t="s">
        <v>205</v>
      </c>
      <c r="B4" t="s">
        <v>1478</v>
      </c>
      <c r="C4" t="s">
        <v>1479</v>
      </c>
      <c r="D4" t="s">
        <v>1480</v>
      </c>
      <c r="E4" t="s">
        <v>1481</v>
      </c>
    </row>
    <row r="5" spans="1:5" x14ac:dyDescent="0.25">
      <c r="A5" s="6" t="s">
        <v>652</v>
      </c>
      <c r="B5" s="4">
        <v>30</v>
      </c>
      <c r="C5" s="4">
        <v>0</v>
      </c>
      <c r="D5" s="4">
        <v>0</v>
      </c>
      <c r="E5" s="4">
        <v>0</v>
      </c>
    </row>
    <row r="6" spans="1:5" x14ac:dyDescent="0.25">
      <c r="A6" s="6" t="s">
        <v>206</v>
      </c>
      <c r="B6" s="4">
        <v>30</v>
      </c>
      <c r="C6" s="4">
        <v>0</v>
      </c>
      <c r="D6" s="4">
        <v>0</v>
      </c>
      <c r="E6" s="4">
        <v>0</v>
      </c>
    </row>
  </sheetData>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1455</v>
      </c>
    </row>
    <row r="4" spans="1:5" x14ac:dyDescent="0.25">
      <c r="A4" s="5" t="s">
        <v>205</v>
      </c>
      <c r="B4" t="s">
        <v>1478</v>
      </c>
      <c r="C4" t="s">
        <v>1479</v>
      </c>
      <c r="D4" t="s">
        <v>1480</v>
      </c>
      <c r="E4" t="s">
        <v>1481</v>
      </c>
    </row>
    <row r="5" spans="1:5" x14ac:dyDescent="0.25">
      <c r="A5" s="6" t="s">
        <v>683</v>
      </c>
      <c r="B5" s="4">
        <v>-107726.93</v>
      </c>
      <c r="C5" s="4">
        <v>0</v>
      </c>
      <c r="D5" s="4">
        <v>-53863.464999999997</v>
      </c>
      <c r="E5" s="4">
        <v>-53863.464999999997</v>
      </c>
    </row>
    <row r="6" spans="1:5" x14ac:dyDescent="0.25">
      <c r="A6" s="6" t="s">
        <v>206</v>
      </c>
      <c r="B6" s="4">
        <v>-107726.93</v>
      </c>
      <c r="C6" s="4">
        <v>0</v>
      </c>
      <c r="D6" s="4">
        <v>-53863.464999999997</v>
      </c>
      <c r="E6" s="4">
        <v>-53863.464999999997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25"/>
  <sheetViews>
    <sheetView topLeftCell="A26" workbookViewId="0">
      <selection activeCell="A26" sqref="A26"/>
    </sheetView>
  </sheetViews>
  <sheetFormatPr defaultRowHeight="15" x14ac:dyDescent="0.25"/>
  <cols>
    <col min="1" max="1" width="8.7109375" style="8" bestFit="1" customWidth="1"/>
    <col min="2" max="2" width="56.5703125" style="8" customWidth="1"/>
    <col min="3" max="3" width="22" style="8" hidden="1" customWidth="1"/>
    <col min="4" max="4" width="30" style="8" customWidth="1"/>
    <col min="5" max="16384" width="9.140625" style="8"/>
  </cols>
  <sheetData>
    <row r="1" spans="1:4" ht="28.5" x14ac:dyDescent="0.25">
      <c r="A1" s="7" t="s">
        <v>208</v>
      </c>
      <c r="B1" s="7" t="s">
        <v>215</v>
      </c>
      <c r="C1" s="7" t="s">
        <v>216</v>
      </c>
      <c r="D1" s="7" t="s">
        <v>217</v>
      </c>
    </row>
    <row r="2" spans="1:4" s="10" customFormat="1" ht="14.25" x14ac:dyDescent="0.2">
      <c r="A2" s="9"/>
      <c r="B2" s="9" t="s">
        <v>218</v>
      </c>
      <c r="C2" s="9"/>
      <c r="D2" s="9"/>
    </row>
    <row r="3" spans="1:4" x14ac:dyDescent="0.25">
      <c r="A3" s="11">
        <v>40001</v>
      </c>
      <c r="B3" s="12" t="s">
        <v>219</v>
      </c>
      <c r="C3" s="12" t="s">
        <v>220</v>
      </c>
      <c r="D3" s="12" t="s">
        <v>221</v>
      </c>
    </row>
    <row r="4" spans="1:4" x14ac:dyDescent="0.25">
      <c r="A4" s="11">
        <v>40002</v>
      </c>
      <c r="B4" s="12" t="s">
        <v>222</v>
      </c>
      <c r="C4" s="12" t="s">
        <v>220</v>
      </c>
      <c r="D4" s="12" t="s">
        <v>221</v>
      </c>
    </row>
    <row r="5" spans="1:4" x14ac:dyDescent="0.25">
      <c r="A5" s="11">
        <v>40005</v>
      </c>
      <c r="B5" s="12" t="s">
        <v>223</v>
      </c>
      <c r="C5" s="12" t="s">
        <v>220</v>
      </c>
      <c r="D5" s="12" t="s">
        <v>221</v>
      </c>
    </row>
    <row r="6" spans="1:4" x14ac:dyDescent="0.25">
      <c r="A6" s="11">
        <v>40006</v>
      </c>
      <c r="B6" s="12" t="s">
        <v>224</v>
      </c>
      <c r="C6" s="12" t="s">
        <v>220</v>
      </c>
      <c r="D6" s="12" t="s">
        <v>221</v>
      </c>
    </row>
    <row r="7" spans="1:4" x14ac:dyDescent="0.25">
      <c r="A7" s="11">
        <v>40101</v>
      </c>
      <c r="B7" s="12" t="s">
        <v>225</v>
      </c>
      <c r="C7" s="12" t="s">
        <v>220</v>
      </c>
      <c r="D7" s="12" t="s">
        <v>221</v>
      </c>
    </row>
    <row r="8" spans="1:4" x14ac:dyDescent="0.25">
      <c r="A8" s="11">
        <v>40102</v>
      </c>
      <c r="B8" s="12" t="s">
        <v>226</v>
      </c>
      <c r="C8" s="12" t="s">
        <v>220</v>
      </c>
      <c r="D8" s="12" t="s">
        <v>221</v>
      </c>
    </row>
    <row r="9" spans="1:4" x14ac:dyDescent="0.25">
      <c r="A9" s="11">
        <v>40105</v>
      </c>
      <c r="B9" s="12" t="s">
        <v>227</v>
      </c>
      <c r="C9" s="12" t="s">
        <v>220</v>
      </c>
      <c r="D9" s="12" t="s">
        <v>221</v>
      </c>
    </row>
    <row r="10" spans="1:4" x14ac:dyDescent="0.25">
      <c r="A10" s="11">
        <v>40106</v>
      </c>
      <c r="B10" s="12" t="s">
        <v>228</v>
      </c>
      <c r="C10" s="12" t="s">
        <v>220</v>
      </c>
      <c r="D10" s="12" t="s">
        <v>221</v>
      </c>
    </row>
    <row r="11" spans="1:4" x14ac:dyDescent="0.25">
      <c r="A11" s="11">
        <v>40151</v>
      </c>
      <c r="B11" s="12" t="s">
        <v>229</v>
      </c>
      <c r="C11" s="12" t="s">
        <v>220</v>
      </c>
      <c r="D11" s="12" t="s">
        <v>221</v>
      </c>
    </row>
    <row r="12" spans="1:4" x14ac:dyDescent="0.25">
      <c r="A12" s="11">
        <v>40152</v>
      </c>
      <c r="B12" s="12" t="s">
        <v>230</v>
      </c>
      <c r="C12" s="12" t="s">
        <v>220</v>
      </c>
      <c r="D12" s="12" t="s">
        <v>221</v>
      </c>
    </row>
    <row r="13" spans="1:4" x14ac:dyDescent="0.25">
      <c r="A13" s="11">
        <v>40153</v>
      </c>
      <c r="B13" s="12" t="s">
        <v>231</v>
      </c>
      <c r="C13" s="12" t="s">
        <v>220</v>
      </c>
      <c r="D13" s="12" t="s">
        <v>221</v>
      </c>
    </row>
    <row r="14" spans="1:4" x14ac:dyDescent="0.25">
      <c r="A14" s="11">
        <v>40154</v>
      </c>
      <c r="B14" s="12" t="s">
        <v>232</v>
      </c>
      <c r="C14" s="12" t="s">
        <v>220</v>
      </c>
      <c r="D14" s="12" t="s">
        <v>221</v>
      </c>
    </row>
    <row r="15" spans="1:4" x14ac:dyDescent="0.25">
      <c r="A15" s="11">
        <v>40155</v>
      </c>
      <c r="B15" s="12" t="s">
        <v>233</v>
      </c>
      <c r="C15" s="12" t="s">
        <v>220</v>
      </c>
      <c r="D15" s="12" t="s">
        <v>221</v>
      </c>
    </row>
    <row r="16" spans="1:4" x14ac:dyDescent="0.25">
      <c r="A16" s="11">
        <v>40156</v>
      </c>
      <c r="B16" s="12" t="s">
        <v>234</v>
      </c>
      <c r="C16" s="12" t="s">
        <v>220</v>
      </c>
      <c r="D16" s="12" t="s">
        <v>221</v>
      </c>
    </row>
    <row r="17" spans="1:4" x14ac:dyDescent="0.25">
      <c r="A17" s="11">
        <v>40157</v>
      </c>
      <c r="B17" s="12" t="s">
        <v>235</v>
      </c>
      <c r="C17" s="12" t="s">
        <v>220</v>
      </c>
      <c r="D17" s="12" t="s">
        <v>221</v>
      </c>
    </row>
    <row r="18" spans="1:4" x14ac:dyDescent="0.25">
      <c r="A18" s="11">
        <v>40158</v>
      </c>
      <c r="B18" s="12" t="s">
        <v>236</v>
      </c>
      <c r="C18" s="12" t="s">
        <v>220</v>
      </c>
      <c r="D18" s="12" t="s">
        <v>221</v>
      </c>
    </row>
    <row r="19" spans="1:4" x14ac:dyDescent="0.25">
      <c r="A19" s="11">
        <v>40201</v>
      </c>
      <c r="B19" s="12" t="s">
        <v>237</v>
      </c>
      <c r="C19" s="12" t="s">
        <v>220</v>
      </c>
      <c r="D19" s="12" t="s">
        <v>221</v>
      </c>
    </row>
    <row r="20" spans="1:4" x14ac:dyDescent="0.25">
      <c r="A20" s="11">
        <v>40202</v>
      </c>
      <c r="B20" s="12" t="s">
        <v>238</v>
      </c>
      <c r="C20" s="12" t="s">
        <v>220</v>
      </c>
      <c r="D20" s="12" t="s">
        <v>221</v>
      </c>
    </row>
    <row r="21" spans="1:4" x14ac:dyDescent="0.25">
      <c r="A21" s="11">
        <v>40203</v>
      </c>
      <c r="B21" s="12" t="s">
        <v>239</v>
      </c>
      <c r="C21" s="12" t="s">
        <v>220</v>
      </c>
      <c r="D21" s="12" t="s">
        <v>221</v>
      </c>
    </row>
    <row r="22" spans="1:4" x14ac:dyDescent="0.25">
      <c r="A22" s="11">
        <v>40204</v>
      </c>
      <c r="B22" s="12" t="s">
        <v>240</v>
      </c>
      <c r="C22" s="12" t="s">
        <v>220</v>
      </c>
      <c r="D22" s="12" t="s">
        <v>221</v>
      </c>
    </row>
    <row r="23" spans="1:4" x14ac:dyDescent="0.25">
      <c r="A23" s="11">
        <v>40205</v>
      </c>
      <c r="B23" s="12" t="s">
        <v>241</v>
      </c>
      <c r="C23" s="12" t="s">
        <v>220</v>
      </c>
      <c r="D23" s="12" t="s">
        <v>221</v>
      </c>
    </row>
    <row r="24" spans="1:4" x14ac:dyDescent="0.25">
      <c r="A24" s="11">
        <v>40206</v>
      </c>
      <c r="B24" s="12" t="s">
        <v>242</v>
      </c>
      <c r="C24" s="12" t="s">
        <v>220</v>
      </c>
      <c r="D24" s="12" t="s">
        <v>221</v>
      </c>
    </row>
    <row r="25" spans="1:4" s="10" customFormat="1" ht="14.25" x14ac:dyDescent="0.2">
      <c r="A25" s="13"/>
      <c r="B25" s="14" t="s">
        <v>243</v>
      </c>
      <c r="C25" s="9"/>
      <c r="D25" s="14"/>
    </row>
    <row r="26" spans="1:4" x14ac:dyDescent="0.25">
      <c r="A26" s="11">
        <v>40301</v>
      </c>
      <c r="B26" s="12" t="s">
        <v>244</v>
      </c>
      <c r="C26" s="12" t="s">
        <v>245</v>
      </c>
      <c r="D26" s="12" t="s">
        <v>221</v>
      </c>
    </row>
    <row r="27" spans="1:4" x14ac:dyDescent="0.25">
      <c r="A27" s="11">
        <v>40302</v>
      </c>
      <c r="B27" s="12" t="s">
        <v>246</v>
      </c>
      <c r="C27" s="12" t="s">
        <v>245</v>
      </c>
      <c r="D27" s="12" t="s">
        <v>221</v>
      </c>
    </row>
    <row r="28" spans="1:4" x14ac:dyDescent="0.25">
      <c r="A28" s="11">
        <v>40303</v>
      </c>
      <c r="B28" s="12" t="s">
        <v>247</v>
      </c>
      <c r="C28" s="12" t="s">
        <v>245</v>
      </c>
      <c r="D28" s="12" t="s">
        <v>221</v>
      </c>
    </row>
    <row r="29" spans="1:4" x14ac:dyDescent="0.25">
      <c r="A29" s="11">
        <v>40304</v>
      </c>
      <c r="B29" s="12" t="s">
        <v>248</v>
      </c>
      <c r="C29" s="12" t="s">
        <v>245</v>
      </c>
      <c r="D29" s="12" t="s">
        <v>221</v>
      </c>
    </row>
    <row r="30" spans="1:4" x14ac:dyDescent="0.25">
      <c r="A30" s="11">
        <v>40305</v>
      </c>
      <c r="B30" s="12" t="s">
        <v>249</v>
      </c>
      <c r="C30" s="12" t="s">
        <v>245</v>
      </c>
      <c r="D30" s="12" t="s">
        <v>221</v>
      </c>
    </row>
    <row r="31" spans="1:4" x14ac:dyDescent="0.25">
      <c r="A31" s="11">
        <v>40306</v>
      </c>
      <c r="B31" s="12" t="s">
        <v>250</v>
      </c>
      <c r="C31" s="12" t="s">
        <v>245</v>
      </c>
      <c r="D31" s="12" t="s">
        <v>221</v>
      </c>
    </row>
    <row r="32" spans="1:4" s="10" customFormat="1" ht="14.25" x14ac:dyDescent="0.2">
      <c r="A32" s="13"/>
      <c r="B32" s="14" t="s">
        <v>251</v>
      </c>
      <c r="C32" s="9"/>
      <c r="D32" s="14"/>
    </row>
    <row r="33" spans="1:4" x14ac:dyDescent="0.25">
      <c r="A33" s="11">
        <v>40401</v>
      </c>
      <c r="B33" s="12" t="s">
        <v>252</v>
      </c>
      <c r="C33" s="12" t="s">
        <v>253</v>
      </c>
      <c r="D33" s="12" t="s">
        <v>221</v>
      </c>
    </row>
    <row r="34" spans="1:4" x14ac:dyDescent="0.25">
      <c r="A34" s="11">
        <v>40402</v>
      </c>
      <c r="B34" s="12" t="s">
        <v>254</v>
      </c>
      <c r="C34" s="12" t="s">
        <v>253</v>
      </c>
      <c r="D34" s="12" t="s">
        <v>221</v>
      </c>
    </row>
    <row r="35" spans="1:4" x14ac:dyDescent="0.25">
      <c r="A35" s="11">
        <v>40403</v>
      </c>
      <c r="B35" s="12" t="s">
        <v>255</v>
      </c>
      <c r="C35" s="12" t="s">
        <v>253</v>
      </c>
      <c r="D35" s="12" t="s">
        <v>221</v>
      </c>
    </row>
    <row r="36" spans="1:4" s="10" customFormat="1" ht="14.25" x14ac:dyDescent="0.2">
      <c r="A36" s="13"/>
      <c r="B36" s="14" t="s">
        <v>256</v>
      </c>
      <c r="C36" s="9"/>
      <c r="D36" s="14"/>
    </row>
    <row r="37" spans="1:4" x14ac:dyDescent="0.25">
      <c r="A37" s="11">
        <v>40501</v>
      </c>
      <c r="B37" s="12" t="s">
        <v>257</v>
      </c>
      <c r="C37" s="12" t="s">
        <v>253</v>
      </c>
      <c r="D37" s="12" t="s">
        <v>221</v>
      </c>
    </row>
    <row r="38" spans="1:4" x14ac:dyDescent="0.25">
      <c r="A38" s="11">
        <v>40502</v>
      </c>
      <c r="B38" s="12" t="s">
        <v>258</v>
      </c>
      <c r="C38" s="12" t="s">
        <v>253</v>
      </c>
      <c r="D38" s="12" t="s">
        <v>221</v>
      </c>
    </row>
    <row r="39" spans="1:4" x14ac:dyDescent="0.25">
      <c r="A39" s="11">
        <v>40503</v>
      </c>
      <c r="B39" s="12" t="s">
        <v>259</v>
      </c>
      <c r="C39" s="12" t="s">
        <v>253</v>
      </c>
      <c r="D39" s="12" t="s">
        <v>221</v>
      </c>
    </row>
    <row r="40" spans="1:4" x14ac:dyDescent="0.25">
      <c r="A40" s="11">
        <v>40504</v>
      </c>
      <c r="B40" s="12" t="s">
        <v>260</v>
      </c>
      <c r="C40" s="12" t="s">
        <v>253</v>
      </c>
      <c r="D40" s="12" t="s">
        <v>221</v>
      </c>
    </row>
    <row r="41" spans="1:4" x14ac:dyDescent="0.25">
      <c r="A41" s="11">
        <v>40505</v>
      </c>
      <c r="B41" s="12" t="s">
        <v>261</v>
      </c>
      <c r="C41" s="12" t="s">
        <v>253</v>
      </c>
      <c r="D41" s="12" t="s">
        <v>221</v>
      </c>
    </row>
    <row r="42" spans="1:4" x14ac:dyDescent="0.25">
      <c r="A42" s="11">
        <v>40506</v>
      </c>
      <c r="B42" s="12" t="s">
        <v>262</v>
      </c>
      <c r="C42" s="12" t="s">
        <v>253</v>
      </c>
      <c r="D42" s="12" t="s">
        <v>221</v>
      </c>
    </row>
    <row r="43" spans="1:4" x14ac:dyDescent="0.25">
      <c r="A43" s="11">
        <v>40513</v>
      </c>
      <c r="B43" s="12" t="s">
        <v>263</v>
      </c>
      <c r="C43" s="12" t="s">
        <v>253</v>
      </c>
      <c r="D43" s="12" t="s">
        <v>221</v>
      </c>
    </row>
    <row r="44" spans="1:4" s="10" customFormat="1" ht="14.25" x14ac:dyDescent="0.2">
      <c r="A44" s="13"/>
      <c r="B44" s="14" t="s">
        <v>264</v>
      </c>
      <c r="C44" s="9"/>
      <c r="D44" s="14"/>
    </row>
    <row r="45" spans="1:4" x14ac:dyDescent="0.25">
      <c r="A45" s="11">
        <v>40601</v>
      </c>
      <c r="B45" s="12" t="s">
        <v>265</v>
      </c>
      <c r="C45" s="12" t="s">
        <v>245</v>
      </c>
      <c r="D45" s="12" t="s">
        <v>221</v>
      </c>
    </row>
    <row r="46" spans="1:4" s="10" customFormat="1" ht="14.25" x14ac:dyDescent="0.2">
      <c r="A46" s="13"/>
      <c r="B46" s="15" t="s">
        <v>266</v>
      </c>
      <c r="C46" s="9"/>
      <c r="D46" s="14"/>
    </row>
    <row r="47" spans="1:4" s="10" customFormat="1" ht="14.25" x14ac:dyDescent="0.2">
      <c r="A47" s="13"/>
      <c r="B47" s="15" t="s">
        <v>267</v>
      </c>
      <c r="C47" s="9"/>
      <c r="D47" s="14"/>
    </row>
    <row r="48" spans="1:4" x14ac:dyDescent="0.25">
      <c r="A48" s="16">
        <v>41001</v>
      </c>
      <c r="B48" s="17" t="s">
        <v>268</v>
      </c>
      <c r="C48" s="17" t="s">
        <v>220</v>
      </c>
      <c r="D48" s="17" t="s">
        <v>269</v>
      </c>
    </row>
    <row r="49" spans="1:4" x14ac:dyDescent="0.25">
      <c r="A49" s="16">
        <v>41002</v>
      </c>
      <c r="B49" s="17" t="s">
        <v>270</v>
      </c>
      <c r="C49" s="17" t="s">
        <v>220</v>
      </c>
      <c r="D49" s="17" t="s">
        <v>269</v>
      </c>
    </row>
    <row r="50" spans="1:4" x14ac:dyDescent="0.25">
      <c r="A50" s="16">
        <v>41003</v>
      </c>
      <c r="B50" s="17" t="s">
        <v>271</v>
      </c>
      <c r="C50" s="17" t="s">
        <v>220</v>
      </c>
      <c r="D50" s="17" t="s">
        <v>269</v>
      </c>
    </row>
    <row r="51" spans="1:4" x14ac:dyDescent="0.25">
      <c r="A51" s="16">
        <v>41004</v>
      </c>
      <c r="B51" s="17" t="s">
        <v>272</v>
      </c>
      <c r="C51" s="17" t="s">
        <v>220</v>
      </c>
      <c r="D51" s="17" t="s">
        <v>269</v>
      </c>
    </row>
    <row r="52" spans="1:4" x14ac:dyDescent="0.25">
      <c r="A52" s="16">
        <v>41005</v>
      </c>
      <c r="B52" s="17" t="s">
        <v>273</v>
      </c>
      <c r="C52" s="17" t="s">
        <v>220</v>
      </c>
      <c r="D52" s="17" t="s">
        <v>269</v>
      </c>
    </row>
    <row r="53" spans="1:4" x14ac:dyDescent="0.25">
      <c r="A53" s="16">
        <v>41006</v>
      </c>
      <c r="B53" s="17" t="s">
        <v>274</v>
      </c>
      <c r="C53" s="17" t="s">
        <v>220</v>
      </c>
      <c r="D53" s="17" t="s">
        <v>269</v>
      </c>
    </row>
    <row r="54" spans="1:4" x14ac:dyDescent="0.25">
      <c r="A54" s="16">
        <v>41007</v>
      </c>
      <c r="B54" s="17" t="s">
        <v>275</v>
      </c>
      <c r="C54" s="17" t="s">
        <v>220</v>
      </c>
      <c r="D54" s="17" t="s">
        <v>269</v>
      </c>
    </row>
    <row r="55" spans="1:4" x14ac:dyDescent="0.25">
      <c r="A55" s="16">
        <v>41008</v>
      </c>
      <c r="B55" s="17" t="s">
        <v>276</v>
      </c>
      <c r="C55" s="17" t="s">
        <v>220</v>
      </c>
      <c r="D55" s="17" t="s">
        <v>269</v>
      </c>
    </row>
    <row r="56" spans="1:4" x14ac:dyDescent="0.25">
      <c r="A56" s="16">
        <v>41009</v>
      </c>
      <c r="B56" s="17" t="s">
        <v>277</v>
      </c>
      <c r="C56" s="17" t="s">
        <v>220</v>
      </c>
      <c r="D56" s="17" t="s">
        <v>269</v>
      </c>
    </row>
    <row r="57" spans="1:4" x14ac:dyDescent="0.25">
      <c r="A57" s="16">
        <v>41010</v>
      </c>
      <c r="B57" s="17" t="s">
        <v>278</v>
      </c>
      <c r="C57" s="17" t="s">
        <v>220</v>
      </c>
      <c r="D57" s="17" t="s">
        <v>269</v>
      </c>
    </row>
    <row r="58" spans="1:4" x14ac:dyDescent="0.25">
      <c r="A58" s="16">
        <v>41011</v>
      </c>
      <c r="B58" s="17" t="s">
        <v>279</v>
      </c>
      <c r="C58" s="17" t="s">
        <v>220</v>
      </c>
      <c r="D58" s="17" t="s">
        <v>269</v>
      </c>
    </row>
    <row r="59" spans="1:4" x14ac:dyDescent="0.25">
      <c r="A59" s="16">
        <v>41012</v>
      </c>
      <c r="B59" s="17" t="s">
        <v>280</v>
      </c>
      <c r="C59" s="17" t="s">
        <v>220</v>
      </c>
      <c r="D59" s="17" t="s">
        <v>269</v>
      </c>
    </row>
    <row r="60" spans="1:4" x14ac:dyDescent="0.25">
      <c r="A60" s="16">
        <v>41013</v>
      </c>
      <c r="B60" s="17" t="s">
        <v>281</v>
      </c>
      <c r="C60" s="17" t="s">
        <v>220</v>
      </c>
      <c r="D60" s="17" t="s">
        <v>269</v>
      </c>
    </row>
    <row r="61" spans="1:4" x14ac:dyDescent="0.25">
      <c r="A61" s="16">
        <v>41014</v>
      </c>
      <c r="B61" s="17" t="s">
        <v>282</v>
      </c>
      <c r="C61" s="17" t="s">
        <v>220</v>
      </c>
      <c r="D61" s="17" t="s">
        <v>269</v>
      </c>
    </row>
    <row r="62" spans="1:4" x14ac:dyDescent="0.25">
      <c r="A62" s="16">
        <v>41015</v>
      </c>
      <c r="B62" s="17" t="s">
        <v>283</v>
      </c>
      <c r="C62" s="17" t="s">
        <v>220</v>
      </c>
      <c r="D62" s="17" t="s">
        <v>269</v>
      </c>
    </row>
    <row r="63" spans="1:4" x14ac:dyDescent="0.25">
      <c r="A63" s="16">
        <v>41016</v>
      </c>
      <c r="B63" s="17" t="s">
        <v>284</v>
      </c>
      <c r="C63" s="17" t="s">
        <v>220</v>
      </c>
      <c r="D63" s="17" t="s">
        <v>269</v>
      </c>
    </row>
    <row r="64" spans="1:4" x14ac:dyDescent="0.25">
      <c r="A64" s="16">
        <v>41017</v>
      </c>
      <c r="B64" s="17" t="s">
        <v>285</v>
      </c>
      <c r="C64" s="17" t="s">
        <v>220</v>
      </c>
      <c r="D64" s="17" t="s">
        <v>269</v>
      </c>
    </row>
    <row r="65" spans="1:4" x14ac:dyDescent="0.25">
      <c r="A65" s="16">
        <v>41018</v>
      </c>
      <c r="B65" s="17" t="s">
        <v>286</v>
      </c>
      <c r="C65" s="17" t="s">
        <v>220</v>
      </c>
      <c r="D65" s="17" t="s">
        <v>269</v>
      </c>
    </row>
    <row r="66" spans="1:4" x14ac:dyDescent="0.25">
      <c r="A66" s="16">
        <v>41019</v>
      </c>
      <c r="B66" s="17" t="s">
        <v>287</v>
      </c>
      <c r="C66" s="17" t="s">
        <v>220</v>
      </c>
      <c r="D66" s="17" t="s">
        <v>269</v>
      </c>
    </row>
    <row r="67" spans="1:4" x14ac:dyDescent="0.25">
      <c r="A67" s="16">
        <v>41020</v>
      </c>
      <c r="B67" s="17" t="s">
        <v>288</v>
      </c>
      <c r="C67" s="17" t="s">
        <v>220</v>
      </c>
      <c r="D67" s="17" t="s">
        <v>269</v>
      </c>
    </row>
    <row r="68" spans="1:4" x14ac:dyDescent="0.25">
      <c r="A68" s="16">
        <v>41021</v>
      </c>
      <c r="B68" s="17" t="s">
        <v>289</v>
      </c>
      <c r="C68" s="17" t="s">
        <v>220</v>
      </c>
      <c r="D68" s="17" t="s">
        <v>269</v>
      </c>
    </row>
    <row r="69" spans="1:4" x14ac:dyDescent="0.25">
      <c r="A69" s="16">
        <v>41022</v>
      </c>
      <c r="B69" s="17" t="s">
        <v>290</v>
      </c>
      <c r="C69" s="17" t="s">
        <v>220</v>
      </c>
      <c r="D69" s="17" t="s">
        <v>269</v>
      </c>
    </row>
    <row r="70" spans="1:4" x14ac:dyDescent="0.25">
      <c r="A70" s="16">
        <v>41023</v>
      </c>
      <c r="B70" s="17" t="s">
        <v>291</v>
      </c>
      <c r="C70" s="17" t="s">
        <v>220</v>
      </c>
      <c r="D70" s="17" t="s">
        <v>269</v>
      </c>
    </row>
    <row r="71" spans="1:4" s="10" customFormat="1" ht="14.25" x14ac:dyDescent="0.2">
      <c r="A71" s="13"/>
      <c r="B71" s="15" t="s">
        <v>292</v>
      </c>
      <c r="C71" s="9"/>
      <c r="D71" s="14"/>
    </row>
    <row r="72" spans="1:4" x14ac:dyDescent="0.25">
      <c r="A72" s="16">
        <v>41501</v>
      </c>
      <c r="B72" s="17" t="s">
        <v>293</v>
      </c>
      <c r="C72" s="17" t="s">
        <v>220</v>
      </c>
      <c r="D72" s="17" t="s">
        <v>269</v>
      </c>
    </row>
    <row r="73" spans="1:4" x14ac:dyDescent="0.25">
      <c r="A73" s="16">
        <v>41502</v>
      </c>
      <c r="B73" s="17" t="s">
        <v>294</v>
      </c>
      <c r="C73" s="17" t="s">
        <v>220</v>
      </c>
      <c r="D73" s="17" t="s">
        <v>269</v>
      </c>
    </row>
    <row r="74" spans="1:4" x14ac:dyDescent="0.25">
      <c r="A74" s="16">
        <v>41503</v>
      </c>
      <c r="B74" s="17" t="s">
        <v>295</v>
      </c>
      <c r="C74" s="17" t="s">
        <v>220</v>
      </c>
      <c r="D74" s="17" t="s">
        <v>269</v>
      </c>
    </row>
    <row r="75" spans="1:4" x14ac:dyDescent="0.25">
      <c r="A75" s="16">
        <v>41504</v>
      </c>
      <c r="B75" s="17" t="s">
        <v>296</v>
      </c>
      <c r="C75" s="17" t="s">
        <v>220</v>
      </c>
      <c r="D75" s="17" t="s">
        <v>269</v>
      </c>
    </row>
    <row r="76" spans="1:4" x14ac:dyDescent="0.25">
      <c r="A76" s="16">
        <v>41505</v>
      </c>
      <c r="B76" s="17" t="s">
        <v>297</v>
      </c>
      <c r="C76" s="17" t="s">
        <v>220</v>
      </c>
      <c r="D76" s="17" t="s">
        <v>269</v>
      </c>
    </row>
    <row r="77" spans="1:4" x14ac:dyDescent="0.25">
      <c r="A77" s="16">
        <v>41506</v>
      </c>
      <c r="B77" s="17" t="s">
        <v>298</v>
      </c>
      <c r="C77" s="17" t="s">
        <v>220</v>
      </c>
      <c r="D77" s="17" t="s">
        <v>269</v>
      </c>
    </row>
    <row r="78" spans="1:4" x14ac:dyDescent="0.25">
      <c r="A78" s="16">
        <v>41507</v>
      </c>
      <c r="B78" s="17" t="s">
        <v>299</v>
      </c>
      <c r="C78" s="17" t="s">
        <v>220</v>
      </c>
      <c r="D78" s="17" t="s">
        <v>269</v>
      </c>
    </row>
    <row r="79" spans="1:4" x14ac:dyDescent="0.25">
      <c r="A79" s="16">
        <v>41508</v>
      </c>
      <c r="B79" s="17" t="s">
        <v>300</v>
      </c>
      <c r="C79" s="17" t="s">
        <v>220</v>
      </c>
      <c r="D79" s="17" t="s">
        <v>269</v>
      </c>
    </row>
    <row r="80" spans="1:4" x14ac:dyDescent="0.25">
      <c r="A80" s="16">
        <v>41509</v>
      </c>
      <c r="B80" s="17" t="s">
        <v>301</v>
      </c>
      <c r="C80" s="17" t="s">
        <v>220</v>
      </c>
      <c r="D80" s="17" t="s">
        <v>269</v>
      </c>
    </row>
    <row r="81" spans="1:4" x14ac:dyDescent="0.25">
      <c r="A81" s="16">
        <v>41510</v>
      </c>
      <c r="B81" s="17" t="s">
        <v>302</v>
      </c>
      <c r="C81" s="17" t="s">
        <v>220</v>
      </c>
      <c r="D81" s="17" t="s">
        <v>269</v>
      </c>
    </row>
    <row r="82" spans="1:4" x14ac:dyDescent="0.25">
      <c r="A82" s="16">
        <v>41511</v>
      </c>
      <c r="B82" s="17" t="s">
        <v>303</v>
      </c>
      <c r="C82" s="17" t="s">
        <v>220</v>
      </c>
      <c r="D82" s="17" t="s">
        <v>269</v>
      </c>
    </row>
    <row r="83" spans="1:4" x14ac:dyDescent="0.25">
      <c r="A83" s="16">
        <v>41512</v>
      </c>
      <c r="B83" s="17" t="s">
        <v>304</v>
      </c>
      <c r="C83" s="17" t="s">
        <v>220</v>
      </c>
      <c r="D83" s="17" t="s">
        <v>269</v>
      </c>
    </row>
    <row r="84" spans="1:4" x14ac:dyDescent="0.25">
      <c r="A84" s="16">
        <v>41513</v>
      </c>
      <c r="B84" s="17" t="s">
        <v>305</v>
      </c>
      <c r="C84" s="17" t="s">
        <v>220</v>
      </c>
      <c r="D84" s="17" t="s">
        <v>269</v>
      </c>
    </row>
    <row r="85" spans="1:4" x14ac:dyDescent="0.25">
      <c r="A85" s="16">
        <v>42001</v>
      </c>
      <c r="B85" s="17" t="s">
        <v>306</v>
      </c>
      <c r="C85" s="17" t="s">
        <v>220</v>
      </c>
      <c r="D85" s="17" t="s">
        <v>269</v>
      </c>
    </row>
    <row r="86" spans="1:4" s="10" customFormat="1" ht="14.25" x14ac:dyDescent="0.2">
      <c r="A86" s="13"/>
      <c r="B86" s="15" t="s">
        <v>307</v>
      </c>
      <c r="C86" s="9"/>
      <c r="D86" s="14"/>
    </row>
    <row r="87" spans="1:4" x14ac:dyDescent="0.25">
      <c r="A87" s="16">
        <v>42101</v>
      </c>
      <c r="B87" s="17" t="s">
        <v>308</v>
      </c>
      <c r="C87" s="17" t="s">
        <v>309</v>
      </c>
      <c r="D87" s="17" t="s">
        <v>269</v>
      </c>
    </row>
    <row r="88" spans="1:4" s="10" customFormat="1" ht="14.25" x14ac:dyDescent="0.2">
      <c r="A88" s="13"/>
      <c r="B88" s="14" t="s">
        <v>310</v>
      </c>
      <c r="C88" s="9"/>
      <c r="D88" s="14"/>
    </row>
    <row r="89" spans="1:4" x14ac:dyDescent="0.25">
      <c r="A89" s="18">
        <v>43501</v>
      </c>
      <c r="B89" s="19" t="s">
        <v>311</v>
      </c>
      <c r="C89" s="19" t="s">
        <v>253</v>
      </c>
      <c r="D89" s="19" t="s">
        <v>312</v>
      </c>
    </row>
    <row r="90" spans="1:4" x14ac:dyDescent="0.25">
      <c r="A90" s="18">
        <v>43801</v>
      </c>
      <c r="B90" s="19" t="s">
        <v>313</v>
      </c>
      <c r="C90" s="19" t="s">
        <v>253</v>
      </c>
      <c r="D90" s="19" t="s">
        <v>312</v>
      </c>
    </row>
    <row r="91" spans="1:4" x14ac:dyDescent="0.25">
      <c r="A91" s="18">
        <v>43802</v>
      </c>
      <c r="B91" s="19" t="s">
        <v>314</v>
      </c>
      <c r="C91" s="19" t="s">
        <v>253</v>
      </c>
      <c r="D91" s="19" t="s">
        <v>312</v>
      </c>
    </row>
    <row r="92" spans="1:4" x14ac:dyDescent="0.25">
      <c r="A92" s="18">
        <v>43803</v>
      </c>
      <c r="B92" s="19" t="s">
        <v>315</v>
      </c>
      <c r="C92" s="19" t="s">
        <v>253</v>
      </c>
      <c r="D92" s="19" t="s">
        <v>312</v>
      </c>
    </row>
    <row r="93" spans="1:4" x14ac:dyDescent="0.25">
      <c r="A93" s="18">
        <v>43804</v>
      </c>
      <c r="B93" s="19" t="s">
        <v>310</v>
      </c>
      <c r="C93" s="19"/>
      <c r="D93" s="19" t="s">
        <v>312</v>
      </c>
    </row>
    <row r="94" spans="1:4" x14ac:dyDescent="0.25">
      <c r="A94" s="18">
        <v>43811</v>
      </c>
      <c r="B94" s="19" t="s">
        <v>316</v>
      </c>
      <c r="C94" s="19" t="s">
        <v>253</v>
      </c>
      <c r="D94" s="19" t="s">
        <v>312</v>
      </c>
    </row>
    <row r="95" spans="1:4" x14ac:dyDescent="0.25">
      <c r="A95" s="18">
        <v>43812</v>
      </c>
      <c r="B95" s="19" t="s">
        <v>317</v>
      </c>
      <c r="C95" s="19" t="s">
        <v>253</v>
      </c>
      <c r="D95" s="19" t="s">
        <v>312</v>
      </c>
    </row>
    <row r="96" spans="1:4" s="10" customFormat="1" ht="14.25" x14ac:dyDescent="0.2">
      <c r="A96" s="13"/>
      <c r="B96" s="15" t="s">
        <v>318</v>
      </c>
      <c r="C96" s="9"/>
      <c r="D96" s="14"/>
    </row>
    <row r="97" spans="1:4" x14ac:dyDescent="0.25">
      <c r="A97" s="18">
        <v>43901</v>
      </c>
      <c r="B97" s="19" t="s">
        <v>319</v>
      </c>
      <c r="C97" s="19" t="s">
        <v>253</v>
      </c>
      <c r="D97" s="19" t="s">
        <v>312</v>
      </c>
    </row>
    <row r="98" spans="1:4" x14ac:dyDescent="0.25">
      <c r="A98" s="18">
        <v>43902</v>
      </c>
      <c r="B98" s="19" t="s">
        <v>320</v>
      </c>
      <c r="C98" s="19" t="s">
        <v>253</v>
      </c>
      <c r="D98" s="19" t="s">
        <v>312</v>
      </c>
    </row>
    <row r="99" spans="1:4" x14ac:dyDescent="0.25">
      <c r="A99" s="18">
        <v>43903</v>
      </c>
      <c r="B99" s="19" t="s">
        <v>321</v>
      </c>
      <c r="C99" s="19" t="s">
        <v>253</v>
      </c>
      <c r="D99" s="19" t="s">
        <v>312</v>
      </c>
    </row>
    <row r="100" spans="1:4" x14ac:dyDescent="0.25">
      <c r="A100" s="18">
        <v>43904</v>
      </c>
      <c r="B100" s="19" t="s">
        <v>322</v>
      </c>
      <c r="C100" s="19" t="s">
        <v>253</v>
      </c>
      <c r="D100" s="19" t="s">
        <v>312</v>
      </c>
    </row>
    <row r="101" spans="1:4" x14ac:dyDescent="0.25">
      <c r="A101" s="18">
        <v>43905</v>
      </c>
      <c r="B101" s="19" t="s">
        <v>323</v>
      </c>
      <c r="C101" s="19" t="s">
        <v>253</v>
      </c>
      <c r="D101" s="19" t="s">
        <v>312</v>
      </c>
    </row>
    <row r="102" spans="1:4" x14ac:dyDescent="0.25">
      <c r="A102" s="18">
        <v>43906</v>
      </c>
      <c r="B102" s="19" t="s">
        <v>324</v>
      </c>
      <c r="C102" s="19" t="s">
        <v>253</v>
      </c>
      <c r="D102" s="19" t="s">
        <v>312</v>
      </c>
    </row>
    <row r="103" spans="1:4" x14ac:dyDescent="0.25">
      <c r="A103" s="18">
        <v>43999</v>
      </c>
      <c r="B103" s="19" t="s">
        <v>325</v>
      </c>
      <c r="C103" s="19" t="s">
        <v>253</v>
      </c>
      <c r="D103" s="19" t="s">
        <v>312</v>
      </c>
    </row>
    <row r="104" spans="1:4" s="10" customFormat="1" ht="14.25" x14ac:dyDescent="0.2">
      <c r="A104" s="13"/>
      <c r="B104" s="14" t="s">
        <v>326</v>
      </c>
      <c r="C104" s="9"/>
      <c r="D104" s="14"/>
    </row>
    <row r="105" spans="1:4" s="10" customFormat="1" ht="14.25" x14ac:dyDescent="0.2">
      <c r="A105" s="13" t="s">
        <v>211</v>
      </c>
      <c r="B105" s="14" t="s">
        <v>328</v>
      </c>
      <c r="C105" s="9"/>
      <c r="D105" s="14" t="s">
        <v>328</v>
      </c>
    </row>
    <row r="106" spans="1:4" x14ac:dyDescent="0.25">
      <c r="A106" s="20">
        <v>44001</v>
      </c>
      <c r="B106" s="21" t="s">
        <v>327</v>
      </c>
      <c r="C106" s="21" t="s">
        <v>253</v>
      </c>
      <c r="D106" s="21" t="s">
        <v>328</v>
      </c>
    </row>
    <row r="107" spans="1:4" x14ac:dyDescent="0.25">
      <c r="A107" s="20">
        <v>44002</v>
      </c>
      <c r="B107" s="21" t="s">
        <v>329</v>
      </c>
      <c r="C107" s="21" t="s">
        <v>253</v>
      </c>
      <c r="D107" s="21" t="s">
        <v>328</v>
      </c>
    </row>
    <row r="108" spans="1:4" x14ac:dyDescent="0.25">
      <c r="A108" s="20">
        <v>44003</v>
      </c>
      <c r="B108" s="21" t="s">
        <v>330</v>
      </c>
      <c r="C108" s="21" t="s">
        <v>253</v>
      </c>
      <c r="D108" s="21" t="s">
        <v>328</v>
      </c>
    </row>
    <row r="109" spans="1:4" x14ac:dyDescent="0.25">
      <c r="A109" s="20">
        <v>44004</v>
      </c>
      <c r="B109" s="21" t="s">
        <v>331</v>
      </c>
      <c r="C109" s="21" t="s">
        <v>253</v>
      </c>
      <c r="D109" s="21" t="s">
        <v>328</v>
      </c>
    </row>
    <row r="110" spans="1:4" s="10" customFormat="1" ht="14.25" x14ac:dyDescent="0.2">
      <c r="A110" s="13"/>
      <c r="B110" s="15" t="s">
        <v>332</v>
      </c>
      <c r="C110" s="9"/>
      <c r="D110" s="14"/>
    </row>
    <row r="111" spans="1:4" x14ac:dyDescent="0.25">
      <c r="A111" s="20">
        <v>44101</v>
      </c>
      <c r="B111" s="21" t="s">
        <v>333</v>
      </c>
      <c r="C111" s="21" t="s">
        <v>253</v>
      </c>
      <c r="D111" s="21" t="s">
        <v>328</v>
      </c>
    </row>
    <row r="112" spans="1:4" x14ac:dyDescent="0.25">
      <c r="A112" s="20">
        <v>44102</v>
      </c>
      <c r="B112" s="21" t="s">
        <v>334</v>
      </c>
      <c r="C112" s="21" t="s">
        <v>253</v>
      </c>
      <c r="D112" s="21" t="s">
        <v>328</v>
      </c>
    </row>
    <row r="113" spans="1:4" s="10" customFormat="1" ht="14.25" x14ac:dyDescent="0.2">
      <c r="A113" s="13"/>
      <c r="B113" s="15" t="s">
        <v>335</v>
      </c>
      <c r="C113" s="9"/>
      <c r="D113" s="14"/>
    </row>
    <row r="114" spans="1:4" s="10" customFormat="1" ht="14.25" x14ac:dyDescent="0.2">
      <c r="A114" s="13" t="s">
        <v>212</v>
      </c>
      <c r="B114" s="15" t="s">
        <v>335</v>
      </c>
      <c r="C114" s="9"/>
      <c r="D114" s="14" t="s">
        <v>337</v>
      </c>
    </row>
    <row r="115" spans="1:4" x14ac:dyDescent="0.25">
      <c r="A115" s="22">
        <v>50001</v>
      </c>
      <c r="B115" s="23" t="s">
        <v>336</v>
      </c>
      <c r="C115" s="23" t="s">
        <v>253</v>
      </c>
      <c r="D115" s="23" t="s">
        <v>337</v>
      </c>
    </row>
    <row r="116" spans="1:4" x14ac:dyDescent="0.25">
      <c r="A116" s="22">
        <v>50006</v>
      </c>
      <c r="B116" s="23" t="s">
        <v>338</v>
      </c>
      <c r="C116" s="23" t="s">
        <v>253</v>
      </c>
      <c r="D116" s="23" t="s">
        <v>337</v>
      </c>
    </row>
    <row r="117" spans="1:4" x14ac:dyDescent="0.25">
      <c r="A117" s="22">
        <v>50007</v>
      </c>
      <c r="B117" s="23" t="s">
        <v>339</v>
      </c>
      <c r="C117" s="23" t="s">
        <v>253</v>
      </c>
      <c r="D117" s="23" t="s">
        <v>337</v>
      </c>
    </row>
    <row r="118" spans="1:4" x14ac:dyDescent="0.25">
      <c r="A118" s="22">
        <v>50008</v>
      </c>
      <c r="B118" s="23" t="s">
        <v>340</v>
      </c>
      <c r="C118" s="23" t="s">
        <v>253</v>
      </c>
      <c r="D118" s="23" t="s">
        <v>337</v>
      </c>
    </row>
    <row r="119" spans="1:4" x14ac:dyDescent="0.25">
      <c r="A119" s="22">
        <v>50009</v>
      </c>
      <c r="B119" s="23" t="s">
        <v>341</v>
      </c>
      <c r="C119" s="23" t="s">
        <v>253</v>
      </c>
      <c r="D119" s="23" t="s">
        <v>337</v>
      </c>
    </row>
    <row r="120" spans="1:4" x14ac:dyDescent="0.25">
      <c r="A120" s="22">
        <v>50010</v>
      </c>
      <c r="B120" s="23" t="s">
        <v>342</v>
      </c>
      <c r="C120" s="23" t="s">
        <v>253</v>
      </c>
      <c r="D120" s="23" t="s">
        <v>337</v>
      </c>
    </row>
    <row r="121" spans="1:4" x14ac:dyDescent="0.25">
      <c r="A121" s="22">
        <v>50011</v>
      </c>
      <c r="B121" s="23" t="s">
        <v>343</v>
      </c>
      <c r="C121" s="23" t="s">
        <v>253</v>
      </c>
      <c r="D121" s="23" t="s">
        <v>337</v>
      </c>
    </row>
    <row r="122" spans="1:4" x14ac:dyDescent="0.25">
      <c r="A122" s="22">
        <v>50013</v>
      </c>
      <c r="B122" s="23" t="s">
        <v>344</v>
      </c>
      <c r="C122" s="23" t="s">
        <v>253</v>
      </c>
      <c r="D122" s="23" t="s">
        <v>337</v>
      </c>
    </row>
    <row r="123" spans="1:4" x14ac:dyDescent="0.25">
      <c r="A123" s="22">
        <v>50014</v>
      </c>
      <c r="B123" s="23" t="s">
        <v>345</v>
      </c>
      <c r="C123" s="23" t="s">
        <v>253</v>
      </c>
      <c r="D123" s="23" t="s">
        <v>337</v>
      </c>
    </row>
    <row r="124" spans="1:4" x14ac:dyDescent="0.25">
      <c r="A124" s="22">
        <v>50015</v>
      </c>
      <c r="B124" s="23" t="s">
        <v>346</v>
      </c>
      <c r="C124" s="23" t="s">
        <v>253</v>
      </c>
      <c r="D124" s="23" t="s">
        <v>337</v>
      </c>
    </row>
    <row r="125" spans="1:4" s="10" customFormat="1" ht="14.25" x14ac:dyDescent="0.2">
      <c r="A125" s="13"/>
      <c r="B125" s="15" t="s">
        <v>347</v>
      </c>
      <c r="C125" s="9"/>
      <c r="D125" s="14"/>
    </row>
    <row r="126" spans="1:4" x14ac:dyDescent="0.25">
      <c r="A126" s="24">
        <v>51001</v>
      </c>
      <c r="B126" s="25" t="s">
        <v>348</v>
      </c>
      <c r="C126" s="25" t="s">
        <v>253</v>
      </c>
      <c r="D126" s="25" t="s">
        <v>349</v>
      </c>
    </row>
    <row r="127" spans="1:4" x14ac:dyDescent="0.25">
      <c r="A127" s="24">
        <v>51002</v>
      </c>
      <c r="B127" s="25" t="s">
        <v>350</v>
      </c>
      <c r="C127" s="25" t="s">
        <v>253</v>
      </c>
      <c r="D127" s="25" t="s">
        <v>349</v>
      </c>
    </row>
    <row r="128" spans="1:4" x14ac:dyDescent="0.25">
      <c r="A128" s="24">
        <v>51501</v>
      </c>
      <c r="B128" s="25" t="s">
        <v>351</v>
      </c>
      <c r="C128" s="25" t="s">
        <v>253</v>
      </c>
      <c r="D128" s="25" t="s">
        <v>349</v>
      </c>
    </row>
    <row r="129" spans="1:4" s="10" customFormat="1" ht="14.25" x14ac:dyDescent="0.2">
      <c r="A129" s="13"/>
      <c r="B129" s="15" t="s">
        <v>352</v>
      </c>
      <c r="C129" s="9"/>
      <c r="D129" s="14"/>
    </row>
    <row r="130" spans="1:4" x14ac:dyDescent="0.25">
      <c r="A130" s="26">
        <v>53001</v>
      </c>
      <c r="B130" s="27" t="s">
        <v>353</v>
      </c>
      <c r="C130" s="27" t="s">
        <v>253</v>
      </c>
      <c r="D130" s="27" t="s">
        <v>354</v>
      </c>
    </row>
    <row r="131" spans="1:4" x14ac:dyDescent="0.25">
      <c r="A131" s="28">
        <v>53002</v>
      </c>
      <c r="B131" s="27" t="s">
        <v>355</v>
      </c>
      <c r="C131" s="27" t="s">
        <v>253</v>
      </c>
      <c r="D131" s="27" t="s">
        <v>354</v>
      </c>
    </row>
    <row r="132" spans="1:4" x14ac:dyDescent="0.25">
      <c r="A132" s="28">
        <v>53003</v>
      </c>
      <c r="B132" s="27" t="s">
        <v>356</v>
      </c>
      <c r="C132" s="27" t="s">
        <v>253</v>
      </c>
      <c r="D132" s="27" t="s">
        <v>354</v>
      </c>
    </row>
    <row r="133" spans="1:4" s="10" customFormat="1" ht="14.25" x14ac:dyDescent="0.2">
      <c r="A133" s="13" t="s">
        <v>213</v>
      </c>
      <c r="B133" s="14" t="s">
        <v>357</v>
      </c>
      <c r="C133" s="9"/>
      <c r="D133" s="14" t="s">
        <v>359</v>
      </c>
    </row>
    <row r="134" spans="1:4" x14ac:dyDescent="0.25">
      <c r="A134" s="29">
        <v>55003</v>
      </c>
      <c r="B134" s="30" t="s">
        <v>358</v>
      </c>
      <c r="C134" s="30" t="s">
        <v>253</v>
      </c>
      <c r="D134" s="30" t="s">
        <v>359</v>
      </c>
    </row>
    <row r="135" spans="1:4" x14ac:dyDescent="0.25">
      <c r="A135" s="29">
        <v>55101</v>
      </c>
      <c r="B135" s="30" t="s">
        <v>360</v>
      </c>
      <c r="C135" s="30" t="s">
        <v>253</v>
      </c>
      <c r="D135" s="30" t="s">
        <v>359</v>
      </c>
    </row>
    <row r="136" spans="1:4" x14ac:dyDescent="0.25">
      <c r="A136" s="29">
        <v>55201</v>
      </c>
      <c r="B136" s="30" t="s">
        <v>361</v>
      </c>
      <c r="C136" s="30" t="s">
        <v>253</v>
      </c>
      <c r="D136" s="30" t="s">
        <v>359</v>
      </c>
    </row>
    <row r="137" spans="1:4" x14ac:dyDescent="0.25">
      <c r="A137" s="29" t="s">
        <v>214</v>
      </c>
      <c r="B137" s="30" t="s">
        <v>364</v>
      </c>
      <c r="C137" s="30"/>
      <c r="D137" s="30" t="s">
        <v>363</v>
      </c>
    </row>
    <row r="138" spans="1:4" x14ac:dyDescent="0.25">
      <c r="A138" s="31">
        <v>56001</v>
      </c>
      <c r="B138" s="32" t="s">
        <v>362</v>
      </c>
      <c r="C138" s="32" t="s">
        <v>253</v>
      </c>
      <c r="D138" s="32" t="s">
        <v>363</v>
      </c>
    </row>
    <row r="139" spans="1:4" x14ac:dyDescent="0.25">
      <c r="A139" s="31">
        <v>56002</v>
      </c>
      <c r="B139" s="32" t="s">
        <v>364</v>
      </c>
      <c r="C139" s="32" t="s">
        <v>253</v>
      </c>
      <c r="D139" s="32" t="s">
        <v>363</v>
      </c>
    </row>
    <row r="140" spans="1:4" x14ac:dyDescent="0.25">
      <c r="A140" s="31">
        <v>56003</v>
      </c>
      <c r="B140" s="32" t="s">
        <v>365</v>
      </c>
      <c r="C140" s="32" t="s">
        <v>253</v>
      </c>
      <c r="D140" s="32" t="s">
        <v>363</v>
      </c>
    </row>
    <row r="141" spans="1:4" s="10" customFormat="1" ht="14.25" x14ac:dyDescent="0.2">
      <c r="A141" s="13"/>
      <c r="B141" s="33" t="s">
        <v>366</v>
      </c>
      <c r="C141" s="9"/>
      <c r="D141" s="14"/>
    </row>
    <row r="142" spans="1:4" s="10" customFormat="1" ht="84.75" customHeight="1" x14ac:dyDescent="0.2">
      <c r="A142" s="13"/>
      <c r="B142" s="34" t="s">
        <v>367</v>
      </c>
      <c r="C142" s="34"/>
      <c r="D142" s="14"/>
    </row>
    <row r="143" spans="1:4" s="10" customFormat="1" ht="14.25" x14ac:dyDescent="0.2">
      <c r="A143" s="13"/>
      <c r="B143" s="33" t="s">
        <v>368</v>
      </c>
      <c r="C143" s="9"/>
      <c r="D143" s="14"/>
    </row>
    <row r="144" spans="1:4" ht="22.5" x14ac:dyDescent="0.25">
      <c r="A144" s="11">
        <v>60001</v>
      </c>
      <c r="B144" s="12" t="s">
        <v>369</v>
      </c>
      <c r="C144" s="12" t="s">
        <v>370</v>
      </c>
      <c r="D144" s="12" t="s">
        <v>371</v>
      </c>
    </row>
    <row r="145" spans="1:4" ht="22.5" x14ac:dyDescent="0.25">
      <c r="A145" s="11">
        <v>60101</v>
      </c>
      <c r="B145" s="12" t="s">
        <v>372</v>
      </c>
      <c r="C145" s="12" t="s">
        <v>370</v>
      </c>
      <c r="D145" s="12" t="s">
        <v>371</v>
      </c>
    </row>
    <row r="146" spans="1:4" ht="22.5" x14ac:dyDescent="0.25">
      <c r="A146" s="11">
        <v>60201</v>
      </c>
      <c r="B146" s="12" t="s">
        <v>373</v>
      </c>
      <c r="C146" s="12" t="s">
        <v>370</v>
      </c>
      <c r="D146" s="12" t="s">
        <v>371</v>
      </c>
    </row>
    <row r="147" spans="1:4" ht="22.5" x14ac:dyDescent="0.25">
      <c r="A147" s="11">
        <v>60202</v>
      </c>
      <c r="B147" s="12" t="s">
        <v>374</v>
      </c>
      <c r="C147" s="12" t="s">
        <v>370</v>
      </c>
      <c r="D147" s="12" t="s">
        <v>371</v>
      </c>
    </row>
    <row r="148" spans="1:4" ht="22.5" x14ac:dyDescent="0.25">
      <c r="A148" s="11">
        <v>60301</v>
      </c>
      <c r="B148" s="12" t="s">
        <v>375</v>
      </c>
      <c r="C148" s="12" t="s">
        <v>370</v>
      </c>
      <c r="D148" s="12" t="s">
        <v>371</v>
      </c>
    </row>
    <row r="149" spans="1:4" ht="22.5" x14ac:dyDescent="0.25">
      <c r="A149" s="11">
        <v>60401</v>
      </c>
      <c r="B149" s="12" t="s">
        <v>376</v>
      </c>
      <c r="C149" s="12" t="s">
        <v>370</v>
      </c>
      <c r="D149" s="12" t="s">
        <v>371</v>
      </c>
    </row>
    <row r="150" spans="1:4" ht="22.5" x14ac:dyDescent="0.25">
      <c r="A150" s="11">
        <v>60501</v>
      </c>
      <c r="B150" s="12" t="s">
        <v>377</v>
      </c>
      <c r="C150" s="12" t="s">
        <v>370</v>
      </c>
      <c r="D150" s="12" t="s">
        <v>371</v>
      </c>
    </row>
    <row r="151" spans="1:4" ht="22.5" x14ac:dyDescent="0.25">
      <c r="A151" s="11">
        <v>60502</v>
      </c>
      <c r="B151" s="12" t="s">
        <v>378</v>
      </c>
      <c r="C151" s="12" t="s">
        <v>370</v>
      </c>
      <c r="D151" s="12" t="s">
        <v>371</v>
      </c>
    </row>
    <row r="152" spans="1:4" ht="22.5" x14ac:dyDescent="0.25">
      <c r="A152" s="11">
        <v>60551</v>
      </c>
      <c r="B152" s="12" t="s">
        <v>379</v>
      </c>
      <c r="C152" s="12" t="s">
        <v>370</v>
      </c>
      <c r="D152" s="12" t="s">
        <v>371</v>
      </c>
    </row>
    <row r="153" spans="1:4" ht="22.5" x14ac:dyDescent="0.25">
      <c r="A153" s="11">
        <v>60601</v>
      </c>
      <c r="B153" s="12" t="s">
        <v>380</v>
      </c>
      <c r="C153" s="12" t="s">
        <v>370</v>
      </c>
      <c r="D153" s="12" t="s">
        <v>371</v>
      </c>
    </row>
    <row r="154" spans="1:4" x14ac:dyDescent="0.25">
      <c r="A154" s="11">
        <v>60602</v>
      </c>
      <c r="B154" s="12" t="s">
        <v>381</v>
      </c>
      <c r="C154" s="12" t="s">
        <v>382</v>
      </c>
      <c r="D154" s="12" t="s">
        <v>371</v>
      </c>
    </row>
    <row r="155" spans="1:4" ht="22.5" x14ac:dyDescent="0.25">
      <c r="A155" s="11">
        <v>60603</v>
      </c>
      <c r="B155" s="12" t="s">
        <v>383</v>
      </c>
      <c r="C155" s="12" t="s">
        <v>370</v>
      </c>
      <c r="D155" s="12" t="s">
        <v>371</v>
      </c>
    </row>
    <row r="156" spans="1:4" s="10" customFormat="1" ht="14.25" x14ac:dyDescent="0.2">
      <c r="A156" s="13"/>
      <c r="B156" s="33" t="s">
        <v>384</v>
      </c>
      <c r="C156" s="9"/>
      <c r="D156" s="14"/>
    </row>
    <row r="157" spans="1:4" ht="22.5" x14ac:dyDescent="0.25">
      <c r="A157" s="11">
        <v>60801</v>
      </c>
      <c r="B157" s="12" t="s">
        <v>385</v>
      </c>
      <c r="C157" s="12" t="s">
        <v>386</v>
      </c>
      <c r="D157" s="12" t="s">
        <v>371</v>
      </c>
    </row>
    <row r="158" spans="1:4" ht="22.5" x14ac:dyDescent="0.25">
      <c r="A158" s="11">
        <v>60802</v>
      </c>
      <c r="B158" s="12" t="s">
        <v>387</v>
      </c>
      <c r="C158" s="12" t="s">
        <v>386</v>
      </c>
      <c r="D158" s="12" t="s">
        <v>371</v>
      </c>
    </row>
    <row r="159" spans="1:4" ht="22.5" x14ac:dyDescent="0.25">
      <c r="A159" s="11">
        <v>60803</v>
      </c>
      <c r="B159" s="12" t="s">
        <v>388</v>
      </c>
      <c r="C159" s="12" t="s">
        <v>386</v>
      </c>
      <c r="D159" s="12" t="s">
        <v>371</v>
      </c>
    </row>
    <row r="160" spans="1:4" ht="22.5" x14ac:dyDescent="0.25">
      <c r="A160" s="11">
        <v>60804</v>
      </c>
      <c r="B160" s="12" t="s">
        <v>389</v>
      </c>
      <c r="C160" s="12" t="s">
        <v>386</v>
      </c>
      <c r="D160" s="12" t="s">
        <v>371</v>
      </c>
    </row>
    <row r="161" spans="1:4" ht="22.5" x14ac:dyDescent="0.25">
      <c r="A161" s="11">
        <v>60805</v>
      </c>
      <c r="B161" s="12" t="s">
        <v>390</v>
      </c>
      <c r="C161" s="12" t="s">
        <v>386</v>
      </c>
      <c r="D161" s="12" t="s">
        <v>371</v>
      </c>
    </row>
    <row r="162" spans="1:4" ht="22.5" x14ac:dyDescent="0.25">
      <c r="A162" s="11">
        <v>60806</v>
      </c>
      <c r="B162" s="12" t="s">
        <v>391</v>
      </c>
      <c r="C162" s="12" t="s">
        <v>386</v>
      </c>
      <c r="D162" s="12" t="s">
        <v>371</v>
      </c>
    </row>
    <row r="163" spans="1:4" ht="22.5" x14ac:dyDescent="0.25">
      <c r="A163" s="11">
        <v>60807</v>
      </c>
      <c r="B163" s="12" t="s">
        <v>392</v>
      </c>
      <c r="C163" s="12" t="s">
        <v>386</v>
      </c>
      <c r="D163" s="12" t="s">
        <v>371</v>
      </c>
    </row>
    <row r="164" spans="1:4" ht="22.5" x14ac:dyDescent="0.25">
      <c r="A164" s="11">
        <v>60808</v>
      </c>
      <c r="B164" s="12" t="s">
        <v>393</v>
      </c>
      <c r="C164" s="12" t="s">
        <v>386</v>
      </c>
      <c r="D164" s="12" t="s">
        <v>371</v>
      </c>
    </row>
    <row r="165" spans="1:4" ht="22.5" x14ac:dyDescent="0.25">
      <c r="A165" s="11">
        <v>60809</v>
      </c>
      <c r="B165" s="12" t="s">
        <v>394</v>
      </c>
      <c r="C165" s="12" t="s">
        <v>386</v>
      </c>
      <c r="D165" s="12" t="s">
        <v>371</v>
      </c>
    </row>
    <row r="166" spans="1:4" ht="22.5" x14ac:dyDescent="0.25">
      <c r="A166" s="11">
        <v>60810</v>
      </c>
      <c r="B166" s="12" t="s">
        <v>395</v>
      </c>
      <c r="C166" s="12" t="s">
        <v>386</v>
      </c>
      <c r="D166" s="12" t="s">
        <v>371</v>
      </c>
    </row>
    <row r="167" spans="1:4" ht="22.5" x14ac:dyDescent="0.25">
      <c r="A167" s="11">
        <v>60811</v>
      </c>
      <c r="B167" s="12" t="s">
        <v>396</v>
      </c>
      <c r="C167" s="12" t="s">
        <v>386</v>
      </c>
      <c r="D167" s="12" t="s">
        <v>371</v>
      </c>
    </row>
    <row r="168" spans="1:4" ht="22.5" x14ac:dyDescent="0.25">
      <c r="A168" s="11">
        <v>60812</v>
      </c>
      <c r="B168" s="12" t="s">
        <v>397</v>
      </c>
      <c r="C168" s="12" t="s">
        <v>386</v>
      </c>
      <c r="D168" s="12" t="s">
        <v>371</v>
      </c>
    </row>
    <row r="169" spans="1:4" ht="22.5" x14ac:dyDescent="0.25">
      <c r="A169" s="11">
        <v>60813</v>
      </c>
      <c r="B169" s="12" t="s">
        <v>398</v>
      </c>
      <c r="C169" s="12" t="s">
        <v>386</v>
      </c>
      <c r="D169" s="12" t="s">
        <v>371</v>
      </c>
    </row>
    <row r="170" spans="1:4" ht="22.5" x14ac:dyDescent="0.25">
      <c r="A170" s="11">
        <v>60814</v>
      </c>
      <c r="B170" s="12" t="s">
        <v>399</v>
      </c>
      <c r="C170" s="12" t="s">
        <v>386</v>
      </c>
      <c r="D170" s="12" t="s">
        <v>371</v>
      </c>
    </row>
    <row r="171" spans="1:4" ht="22.5" x14ac:dyDescent="0.25">
      <c r="A171" s="11">
        <v>60815</v>
      </c>
      <c r="B171" s="12" t="s">
        <v>400</v>
      </c>
      <c r="C171" s="12" t="s">
        <v>386</v>
      </c>
      <c r="D171" s="12" t="s">
        <v>371</v>
      </c>
    </row>
    <row r="172" spans="1:4" s="10" customFormat="1" ht="76.5" customHeight="1" x14ac:dyDescent="0.2">
      <c r="A172" s="13"/>
      <c r="B172" s="34" t="s">
        <v>401</v>
      </c>
      <c r="C172" s="34"/>
      <c r="D172" s="14"/>
    </row>
    <row r="173" spans="1:4" ht="22.5" x14ac:dyDescent="0.25">
      <c r="A173" s="11">
        <v>60816</v>
      </c>
      <c r="B173" s="12" t="s">
        <v>402</v>
      </c>
      <c r="C173" s="12" t="s">
        <v>386</v>
      </c>
      <c r="D173" s="12" t="s">
        <v>371</v>
      </c>
    </row>
    <row r="174" spans="1:4" ht="22.5" x14ac:dyDescent="0.25">
      <c r="A174" s="11">
        <v>60817</v>
      </c>
      <c r="B174" s="12" t="s">
        <v>403</v>
      </c>
      <c r="C174" s="12" t="s">
        <v>386</v>
      </c>
      <c r="D174" s="12" t="s">
        <v>371</v>
      </c>
    </row>
    <row r="175" spans="1:4" s="10" customFormat="1" ht="14.25" x14ac:dyDescent="0.2">
      <c r="A175" s="13"/>
      <c r="B175" s="33" t="s">
        <v>404</v>
      </c>
      <c r="C175" s="9"/>
      <c r="D175" s="14"/>
    </row>
    <row r="176" spans="1:4" s="10" customFormat="1" ht="255" customHeight="1" x14ac:dyDescent="0.2">
      <c r="A176" s="13"/>
      <c r="B176" s="34" t="s">
        <v>405</v>
      </c>
      <c r="C176" s="34"/>
      <c r="D176" s="14"/>
    </row>
    <row r="177" spans="1:4" ht="78.75" x14ac:dyDescent="0.25">
      <c r="A177" s="35">
        <v>62001</v>
      </c>
      <c r="B177" s="36" t="s">
        <v>406</v>
      </c>
      <c r="C177" s="36" t="s">
        <v>407</v>
      </c>
      <c r="D177" s="36" t="s">
        <v>408</v>
      </c>
    </row>
    <row r="178" spans="1:4" ht="22.5" x14ac:dyDescent="0.25">
      <c r="A178" s="37">
        <v>62002</v>
      </c>
      <c r="B178" s="36" t="s">
        <v>409</v>
      </c>
      <c r="C178" s="36" t="s">
        <v>407</v>
      </c>
      <c r="D178" s="36" t="s">
        <v>408</v>
      </c>
    </row>
    <row r="179" spans="1:4" ht="33.75" x14ac:dyDescent="0.25">
      <c r="A179" s="37">
        <v>62003</v>
      </c>
      <c r="B179" s="36" t="s">
        <v>410</v>
      </c>
      <c r="C179" s="36" t="s">
        <v>407</v>
      </c>
      <c r="D179" s="36" t="s">
        <v>408</v>
      </c>
    </row>
    <row r="180" spans="1:4" x14ac:dyDescent="0.25">
      <c r="A180" s="37">
        <v>62004</v>
      </c>
      <c r="B180" s="36" t="s">
        <v>411</v>
      </c>
      <c r="C180" s="36" t="s">
        <v>407</v>
      </c>
      <c r="D180" s="36" t="s">
        <v>408</v>
      </c>
    </row>
    <row r="181" spans="1:4" ht="22.5" x14ac:dyDescent="0.25">
      <c r="A181" s="37">
        <v>62005</v>
      </c>
      <c r="B181" s="36" t="s">
        <v>412</v>
      </c>
      <c r="C181" s="36" t="s">
        <v>407</v>
      </c>
      <c r="D181" s="36" t="s">
        <v>408</v>
      </c>
    </row>
    <row r="182" spans="1:4" ht="67.5" x14ac:dyDescent="0.25">
      <c r="A182" s="37">
        <v>62006</v>
      </c>
      <c r="B182" s="36" t="s">
        <v>413</v>
      </c>
      <c r="C182" s="36" t="s">
        <v>407</v>
      </c>
      <c r="D182" s="36" t="s">
        <v>408</v>
      </c>
    </row>
    <row r="183" spans="1:4" ht="67.5" x14ac:dyDescent="0.25">
      <c r="A183" s="37">
        <v>62007</v>
      </c>
      <c r="B183" s="36" t="s">
        <v>414</v>
      </c>
      <c r="C183" s="36" t="s">
        <v>407</v>
      </c>
      <c r="D183" s="36" t="s">
        <v>408</v>
      </c>
    </row>
    <row r="184" spans="1:4" ht="33.75" x14ac:dyDescent="0.25">
      <c r="A184" s="37">
        <v>62008</v>
      </c>
      <c r="B184" s="36" t="s">
        <v>415</v>
      </c>
      <c r="C184" s="36" t="s">
        <v>407</v>
      </c>
      <c r="D184" s="36" t="s">
        <v>408</v>
      </c>
    </row>
    <row r="185" spans="1:4" x14ac:dyDescent="0.25">
      <c r="A185" s="37">
        <v>62009</v>
      </c>
      <c r="B185" s="36" t="s">
        <v>416</v>
      </c>
      <c r="C185" s="36" t="s">
        <v>407</v>
      </c>
      <c r="D185" s="36" t="s">
        <v>408</v>
      </c>
    </row>
    <row r="186" spans="1:4" ht="22.5" x14ac:dyDescent="0.25">
      <c r="A186" s="37">
        <v>62010</v>
      </c>
      <c r="B186" s="36" t="s">
        <v>417</v>
      </c>
      <c r="C186" s="36" t="s">
        <v>407</v>
      </c>
      <c r="D186" s="36" t="s">
        <v>408</v>
      </c>
    </row>
    <row r="187" spans="1:4" ht="22.5" x14ac:dyDescent="0.25">
      <c r="A187" s="37">
        <v>62011</v>
      </c>
      <c r="B187" s="36" t="s">
        <v>418</v>
      </c>
      <c r="C187" s="36" t="s">
        <v>407</v>
      </c>
      <c r="D187" s="36" t="s">
        <v>408</v>
      </c>
    </row>
    <row r="188" spans="1:4" x14ac:dyDescent="0.25">
      <c r="A188" s="37">
        <v>62012</v>
      </c>
      <c r="B188" s="36" t="s">
        <v>419</v>
      </c>
      <c r="C188" s="36" t="s">
        <v>407</v>
      </c>
      <c r="D188" s="36" t="s">
        <v>408</v>
      </c>
    </row>
    <row r="189" spans="1:4" ht="22.5" x14ac:dyDescent="0.25">
      <c r="A189" s="37">
        <v>62013</v>
      </c>
      <c r="B189" s="36" t="s">
        <v>420</v>
      </c>
      <c r="C189" s="36" t="s">
        <v>407</v>
      </c>
      <c r="D189" s="36" t="s">
        <v>408</v>
      </c>
    </row>
    <row r="190" spans="1:4" ht="22.5" x14ac:dyDescent="0.25">
      <c r="A190" s="37">
        <v>62014</v>
      </c>
      <c r="B190" s="36" t="s">
        <v>421</v>
      </c>
      <c r="C190" s="36" t="s">
        <v>407</v>
      </c>
      <c r="D190" s="36" t="s">
        <v>408</v>
      </c>
    </row>
    <row r="191" spans="1:4" ht="56.25" x14ac:dyDescent="0.25">
      <c r="A191" s="37">
        <v>62015</v>
      </c>
      <c r="B191" s="36" t="s">
        <v>422</v>
      </c>
      <c r="C191" s="36" t="s">
        <v>407</v>
      </c>
      <c r="D191" s="36" t="s">
        <v>408</v>
      </c>
    </row>
    <row r="192" spans="1:4" ht="33.75" x14ac:dyDescent="0.25">
      <c r="A192" s="37">
        <v>63001</v>
      </c>
      <c r="B192" s="36" t="s">
        <v>423</v>
      </c>
      <c r="C192" s="36" t="s">
        <v>424</v>
      </c>
      <c r="D192" s="36" t="s">
        <v>408</v>
      </c>
    </row>
    <row r="193" spans="1:4" ht="33.75" x14ac:dyDescent="0.25">
      <c r="A193" s="37">
        <v>63002</v>
      </c>
      <c r="B193" s="36" t="s">
        <v>425</v>
      </c>
      <c r="C193" s="36" t="s">
        <v>424</v>
      </c>
      <c r="D193" s="36" t="s">
        <v>408</v>
      </c>
    </row>
    <row r="194" spans="1:4" ht="22.5" x14ac:dyDescent="0.25">
      <c r="A194" s="37">
        <v>63003</v>
      </c>
      <c r="B194" s="36" t="s">
        <v>426</v>
      </c>
      <c r="C194" s="36" t="s">
        <v>424</v>
      </c>
      <c r="D194" s="36" t="s">
        <v>408</v>
      </c>
    </row>
    <row r="195" spans="1:4" ht="22.5" x14ac:dyDescent="0.25">
      <c r="A195" s="37">
        <v>63004</v>
      </c>
      <c r="B195" s="36" t="s">
        <v>427</v>
      </c>
      <c r="C195" s="36" t="s">
        <v>424</v>
      </c>
      <c r="D195" s="36" t="s">
        <v>408</v>
      </c>
    </row>
    <row r="196" spans="1:4" ht="22.5" x14ac:dyDescent="0.25">
      <c r="A196" s="37">
        <v>63101</v>
      </c>
      <c r="B196" s="36" t="s">
        <v>428</v>
      </c>
      <c r="C196" s="36" t="s">
        <v>424</v>
      </c>
      <c r="D196" s="36" t="s">
        <v>408</v>
      </c>
    </row>
    <row r="197" spans="1:4" ht="22.5" x14ac:dyDescent="0.25">
      <c r="A197" s="37">
        <v>63102</v>
      </c>
      <c r="B197" s="36" t="s">
        <v>429</v>
      </c>
      <c r="C197" s="36" t="s">
        <v>424</v>
      </c>
      <c r="D197" s="36" t="s">
        <v>408</v>
      </c>
    </row>
    <row r="198" spans="1:4" ht="22.5" x14ac:dyDescent="0.25">
      <c r="A198" s="37">
        <v>63103</v>
      </c>
      <c r="B198" s="36" t="s">
        <v>430</v>
      </c>
      <c r="C198" s="36" t="s">
        <v>424</v>
      </c>
      <c r="D198" s="36" t="s">
        <v>408</v>
      </c>
    </row>
    <row r="199" spans="1:4" ht="22.5" x14ac:dyDescent="0.25">
      <c r="A199" s="37">
        <v>63104</v>
      </c>
      <c r="B199" s="36" t="s">
        <v>431</v>
      </c>
      <c r="C199" s="36" t="s">
        <v>424</v>
      </c>
      <c r="D199" s="36" t="s">
        <v>408</v>
      </c>
    </row>
    <row r="200" spans="1:4" ht="22.5" x14ac:dyDescent="0.25">
      <c r="A200" s="37">
        <v>64001</v>
      </c>
      <c r="B200" s="36" t="s">
        <v>432</v>
      </c>
      <c r="C200" s="36" t="s">
        <v>407</v>
      </c>
      <c r="D200" s="36" t="s">
        <v>408</v>
      </c>
    </row>
    <row r="201" spans="1:4" ht="45" x14ac:dyDescent="0.25">
      <c r="A201" s="37">
        <v>64002</v>
      </c>
      <c r="B201" s="36" t="s">
        <v>433</v>
      </c>
      <c r="C201" s="36" t="s">
        <v>407</v>
      </c>
      <c r="D201" s="36" t="s">
        <v>408</v>
      </c>
    </row>
    <row r="202" spans="1:4" ht="22.5" x14ac:dyDescent="0.25">
      <c r="A202" s="37">
        <v>64003</v>
      </c>
      <c r="B202" s="36" t="s">
        <v>434</v>
      </c>
      <c r="C202" s="36" t="s">
        <v>407</v>
      </c>
      <c r="D202" s="36" t="s">
        <v>408</v>
      </c>
    </row>
    <row r="203" spans="1:4" ht="33.75" x14ac:dyDescent="0.25">
      <c r="A203" s="37">
        <v>64004</v>
      </c>
      <c r="B203" s="36" t="s">
        <v>435</v>
      </c>
      <c r="C203" s="36" t="s">
        <v>407</v>
      </c>
      <c r="D203" s="36" t="s">
        <v>408</v>
      </c>
    </row>
    <row r="204" spans="1:4" ht="45" x14ac:dyDescent="0.25">
      <c r="A204" s="37">
        <v>64005</v>
      </c>
      <c r="B204" s="36" t="s">
        <v>436</v>
      </c>
      <c r="C204" s="36" t="s">
        <v>407</v>
      </c>
      <c r="D204" s="36" t="s">
        <v>408</v>
      </c>
    </row>
    <row r="205" spans="1:4" ht="33.75" x14ac:dyDescent="0.25">
      <c r="A205" s="37">
        <v>64006</v>
      </c>
      <c r="B205" s="36" t="s">
        <v>437</v>
      </c>
      <c r="C205" s="36" t="s">
        <v>407</v>
      </c>
      <c r="D205" s="36" t="s">
        <v>408</v>
      </c>
    </row>
    <row r="206" spans="1:4" ht="45" x14ac:dyDescent="0.25">
      <c r="A206" s="37">
        <v>64007</v>
      </c>
      <c r="B206" s="36" t="s">
        <v>438</v>
      </c>
      <c r="C206" s="36" t="s">
        <v>407</v>
      </c>
      <c r="D206" s="36" t="s">
        <v>408</v>
      </c>
    </row>
    <row r="207" spans="1:4" x14ac:dyDescent="0.25">
      <c r="A207" s="37">
        <v>64008</v>
      </c>
      <c r="B207" s="36" t="s">
        <v>439</v>
      </c>
      <c r="C207" s="36" t="s">
        <v>407</v>
      </c>
      <c r="D207" s="36" t="s">
        <v>408</v>
      </c>
    </row>
    <row r="208" spans="1:4" x14ac:dyDescent="0.25">
      <c r="A208" s="37">
        <v>64009</v>
      </c>
      <c r="B208" s="36" t="s">
        <v>440</v>
      </c>
      <c r="C208" s="36" t="s">
        <v>407</v>
      </c>
      <c r="D208" s="36" t="s">
        <v>408</v>
      </c>
    </row>
    <row r="209" spans="1:4" ht="22.5" x14ac:dyDescent="0.25">
      <c r="A209" s="37">
        <v>64010</v>
      </c>
      <c r="B209" s="36" t="s">
        <v>441</v>
      </c>
      <c r="C209" s="36" t="s">
        <v>407</v>
      </c>
      <c r="D209" s="36" t="s">
        <v>408</v>
      </c>
    </row>
    <row r="210" spans="1:4" ht="123.75" x14ac:dyDescent="0.25">
      <c r="A210" s="37">
        <v>64011</v>
      </c>
      <c r="B210" s="36" t="s">
        <v>442</v>
      </c>
      <c r="C210" s="36" t="s">
        <v>407</v>
      </c>
      <c r="D210" s="36" t="s">
        <v>408</v>
      </c>
    </row>
    <row r="211" spans="1:4" ht="33" customHeight="1" x14ac:dyDescent="0.25">
      <c r="A211" s="37">
        <v>64012</v>
      </c>
      <c r="B211" s="36" t="s">
        <v>443</v>
      </c>
      <c r="C211" s="36" t="s">
        <v>407</v>
      </c>
      <c r="D211" s="36" t="s">
        <v>408</v>
      </c>
    </row>
    <row r="212" spans="1:4" ht="33.75" x14ac:dyDescent="0.25">
      <c r="A212" s="37">
        <v>64013</v>
      </c>
      <c r="B212" s="36" t="s">
        <v>444</v>
      </c>
      <c r="C212" s="36" t="s">
        <v>407</v>
      </c>
      <c r="D212" s="36" t="s">
        <v>408</v>
      </c>
    </row>
    <row r="213" spans="1:4" ht="45" x14ac:dyDescent="0.25">
      <c r="A213" s="37">
        <v>64014</v>
      </c>
      <c r="B213" s="36" t="s">
        <v>445</v>
      </c>
      <c r="C213" s="36" t="s">
        <v>407</v>
      </c>
      <c r="D213" s="36" t="s">
        <v>408</v>
      </c>
    </row>
    <row r="214" spans="1:4" ht="45" x14ac:dyDescent="0.25">
      <c r="A214" s="37">
        <v>64015</v>
      </c>
      <c r="B214" s="36" t="s">
        <v>446</v>
      </c>
      <c r="C214" s="36" t="s">
        <v>407</v>
      </c>
      <c r="D214" s="36" t="s">
        <v>408</v>
      </c>
    </row>
    <row r="215" spans="1:4" ht="22.5" customHeight="1" x14ac:dyDescent="0.25">
      <c r="A215" s="37">
        <v>64016</v>
      </c>
      <c r="B215" s="36" t="s">
        <v>447</v>
      </c>
      <c r="C215" s="36" t="s">
        <v>407</v>
      </c>
      <c r="D215" s="36" t="s">
        <v>408</v>
      </c>
    </row>
    <row r="216" spans="1:4" ht="22.5" x14ac:dyDescent="0.25">
      <c r="A216" s="37">
        <v>64017</v>
      </c>
      <c r="B216" s="36" t="s">
        <v>448</v>
      </c>
      <c r="C216" s="36" t="s">
        <v>407</v>
      </c>
      <c r="D216" s="36" t="s">
        <v>408</v>
      </c>
    </row>
    <row r="217" spans="1:4" ht="33.75" customHeight="1" x14ac:dyDescent="0.25">
      <c r="A217" s="38">
        <v>64501</v>
      </c>
      <c r="B217" s="39" t="s">
        <v>449</v>
      </c>
      <c r="C217" s="39" t="s">
        <v>407</v>
      </c>
      <c r="D217" s="39" t="s">
        <v>450</v>
      </c>
    </row>
    <row r="218" spans="1:4" ht="22.5" x14ac:dyDescent="0.25">
      <c r="A218" s="38">
        <v>64502</v>
      </c>
      <c r="B218" s="39" t="s">
        <v>451</v>
      </c>
      <c r="C218" s="39" t="s">
        <v>407</v>
      </c>
      <c r="D218" s="39" t="s">
        <v>450</v>
      </c>
    </row>
    <row r="219" spans="1:4" ht="33.75" x14ac:dyDescent="0.25">
      <c r="A219" s="38">
        <v>64503</v>
      </c>
      <c r="B219" s="39" t="s">
        <v>452</v>
      </c>
      <c r="C219" s="39" t="s">
        <v>407</v>
      </c>
      <c r="D219" s="39" t="s">
        <v>450</v>
      </c>
    </row>
    <row r="220" spans="1:4" ht="22.5" x14ac:dyDescent="0.25">
      <c r="A220" s="38">
        <v>64504</v>
      </c>
      <c r="B220" s="39" t="s">
        <v>453</v>
      </c>
      <c r="C220" s="39" t="s">
        <v>407</v>
      </c>
      <c r="D220" s="39" t="s">
        <v>450</v>
      </c>
    </row>
    <row r="221" spans="1:4" ht="45" x14ac:dyDescent="0.25">
      <c r="A221" s="38">
        <v>65001</v>
      </c>
      <c r="B221" s="39" t="s">
        <v>454</v>
      </c>
      <c r="C221" s="39" t="s">
        <v>407</v>
      </c>
      <c r="D221" s="39" t="s">
        <v>450</v>
      </c>
    </row>
    <row r="222" spans="1:4" ht="45" x14ac:dyDescent="0.25">
      <c r="A222" s="38">
        <v>65002</v>
      </c>
      <c r="B222" s="39" t="s">
        <v>455</v>
      </c>
      <c r="C222" s="39" t="s">
        <v>407</v>
      </c>
      <c r="D222" s="39" t="s">
        <v>450</v>
      </c>
    </row>
    <row r="223" spans="1:4" ht="33.75" x14ac:dyDescent="0.25">
      <c r="A223" s="38">
        <v>65251</v>
      </c>
      <c r="B223" s="39" t="s">
        <v>456</v>
      </c>
      <c r="C223" s="39" t="s">
        <v>407</v>
      </c>
      <c r="D223" s="39" t="s">
        <v>450</v>
      </c>
    </row>
    <row r="224" spans="1:4" ht="33.75" x14ac:dyDescent="0.25">
      <c r="A224" s="38">
        <v>65252</v>
      </c>
      <c r="B224" s="39" t="s">
        <v>457</v>
      </c>
      <c r="C224" s="39" t="s">
        <v>407</v>
      </c>
      <c r="D224" s="39" t="s">
        <v>450</v>
      </c>
    </row>
    <row r="225" spans="1:4" ht="22.5" x14ac:dyDescent="0.25">
      <c r="A225" s="38">
        <v>65501</v>
      </c>
      <c r="B225" s="39" t="s">
        <v>458</v>
      </c>
      <c r="C225" s="39" t="s">
        <v>407</v>
      </c>
      <c r="D225" s="39" t="s">
        <v>450</v>
      </c>
    </row>
    <row r="226" spans="1:4" ht="90" x14ac:dyDescent="0.25">
      <c r="A226" s="38">
        <v>65502</v>
      </c>
      <c r="B226" s="39" t="s">
        <v>459</v>
      </c>
      <c r="C226" s="39" t="s">
        <v>407</v>
      </c>
      <c r="D226" s="39" t="s">
        <v>450</v>
      </c>
    </row>
    <row r="227" spans="1:4" ht="22.5" x14ac:dyDescent="0.25">
      <c r="A227" s="38">
        <v>65503</v>
      </c>
      <c r="B227" s="39" t="s">
        <v>460</v>
      </c>
      <c r="C227" s="39" t="s">
        <v>407</v>
      </c>
      <c r="D227" s="39" t="s">
        <v>450</v>
      </c>
    </row>
    <row r="228" spans="1:4" ht="22.5" x14ac:dyDescent="0.25">
      <c r="A228" s="38">
        <v>65504</v>
      </c>
      <c r="B228" s="39" t="s">
        <v>461</v>
      </c>
      <c r="C228" s="39" t="s">
        <v>407</v>
      </c>
      <c r="D228" s="39" t="s">
        <v>450</v>
      </c>
    </row>
    <row r="229" spans="1:4" ht="33.75" x14ac:dyDescent="0.25">
      <c r="A229" s="40">
        <v>65751</v>
      </c>
      <c r="B229" s="41" t="s">
        <v>462</v>
      </c>
      <c r="C229" s="41" t="s">
        <v>463</v>
      </c>
      <c r="D229" s="41" t="s">
        <v>464</v>
      </c>
    </row>
    <row r="230" spans="1:4" ht="33.75" x14ac:dyDescent="0.25">
      <c r="A230" s="40">
        <v>65752</v>
      </c>
      <c r="B230" s="41" t="s">
        <v>465</v>
      </c>
      <c r="C230" s="41" t="s">
        <v>463</v>
      </c>
      <c r="D230" s="41" t="s">
        <v>464</v>
      </c>
    </row>
    <row r="231" spans="1:4" ht="90" x14ac:dyDescent="0.25">
      <c r="A231" s="40">
        <v>66001</v>
      </c>
      <c r="B231" s="41" t="s">
        <v>466</v>
      </c>
      <c r="C231" s="41" t="s">
        <v>407</v>
      </c>
      <c r="D231" s="41" t="s">
        <v>464</v>
      </c>
    </row>
    <row r="232" spans="1:4" ht="33.75" x14ac:dyDescent="0.25">
      <c r="A232" s="40">
        <v>66002</v>
      </c>
      <c r="B232" s="41" t="s">
        <v>467</v>
      </c>
      <c r="C232" s="41" t="s">
        <v>407</v>
      </c>
      <c r="D232" s="41" t="s">
        <v>464</v>
      </c>
    </row>
    <row r="233" spans="1:4" ht="56.25" x14ac:dyDescent="0.25">
      <c r="A233" s="40">
        <v>66003</v>
      </c>
      <c r="B233" s="41" t="s">
        <v>468</v>
      </c>
      <c r="C233" s="41" t="s">
        <v>407</v>
      </c>
      <c r="D233" s="41" t="s">
        <v>464</v>
      </c>
    </row>
    <row r="234" spans="1:4" ht="33.75" x14ac:dyDescent="0.25">
      <c r="A234" s="40">
        <v>66501</v>
      </c>
      <c r="B234" s="41" t="s">
        <v>469</v>
      </c>
      <c r="C234" s="41" t="s">
        <v>407</v>
      </c>
      <c r="D234" s="41" t="s">
        <v>464</v>
      </c>
    </row>
    <row r="235" spans="1:4" ht="90" x14ac:dyDescent="0.25">
      <c r="A235" s="40">
        <v>66502</v>
      </c>
      <c r="B235" s="41" t="s">
        <v>470</v>
      </c>
      <c r="C235" s="41" t="s">
        <v>407</v>
      </c>
      <c r="D235" s="41" t="s">
        <v>464</v>
      </c>
    </row>
    <row r="236" spans="1:4" ht="33.75" x14ac:dyDescent="0.25">
      <c r="A236" s="40">
        <v>66503</v>
      </c>
      <c r="B236" s="41" t="s">
        <v>471</v>
      </c>
      <c r="C236" s="41" t="s">
        <v>407</v>
      </c>
      <c r="D236" s="41" t="s">
        <v>464</v>
      </c>
    </row>
    <row r="237" spans="1:4" ht="33.75" x14ac:dyDescent="0.25">
      <c r="A237" s="40">
        <v>66504</v>
      </c>
      <c r="B237" s="41" t="s">
        <v>472</v>
      </c>
      <c r="C237" s="41" t="s">
        <v>407</v>
      </c>
      <c r="D237" s="41" t="s">
        <v>464</v>
      </c>
    </row>
    <row r="238" spans="1:4" ht="33.75" x14ac:dyDescent="0.25">
      <c r="A238" s="40">
        <v>66505</v>
      </c>
      <c r="B238" s="41" t="s">
        <v>473</v>
      </c>
      <c r="C238" s="41" t="s">
        <v>407</v>
      </c>
      <c r="D238" s="41" t="s">
        <v>464</v>
      </c>
    </row>
    <row r="239" spans="1:4" ht="33.75" x14ac:dyDescent="0.25">
      <c r="A239" s="40">
        <v>66506</v>
      </c>
      <c r="B239" s="41" t="s">
        <v>474</v>
      </c>
      <c r="C239" s="41" t="s">
        <v>475</v>
      </c>
      <c r="D239" s="41" t="s">
        <v>464</v>
      </c>
    </row>
    <row r="240" spans="1:4" ht="33.75" x14ac:dyDescent="0.25">
      <c r="A240" s="40">
        <v>66507</v>
      </c>
      <c r="B240" s="41" t="s">
        <v>476</v>
      </c>
      <c r="C240" s="41" t="s">
        <v>475</v>
      </c>
      <c r="D240" s="41" t="s">
        <v>464</v>
      </c>
    </row>
    <row r="241" spans="1:4" ht="33.75" x14ac:dyDescent="0.25">
      <c r="A241" s="40">
        <v>66508</v>
      </c>
      <c r="B241" s="41" t="s">
        <v>477</v>
      </c>
      <c r="C241" s="41" t="s">
        <v>407</v>
      </c>
      <c r="D241" s="41" t="s">
        <v>464</v>
      </c>
    </row>
    <row r="242" spans="1:4" ht="90" x14ac:dyDescent="0.25">
      <c r="A242" s="40">
        <v>66509</v>
      </c>
      <c r="B242" s="41" t="s">
        <v>478</v>
      </c>
      <c r="C242" s="41" t="s">
        <v>407</v>
      </c>
      <c r="D242" s="41" t="s">
        <v>464</v>
      </c>
    </row>
    <row r="243" spans="1:4" ht="33.75" x14ac:dyDescent="0.25">
      <c r="A243" s="40">
        <v>66510</v>
      </c>
      <c r="B243" s="41" t="s">
        <v>479</v>
      </c>
      <c r="C243" s="41" t="s">
        <v>407</v>
      </c>
      <c r="D243" s="41" t="s">
        <v>464</v>
      </c>
    </row>
    <row r="244" spans="1:4" ht="33.75" x14ac:dyDescent="0.25">
      <c r="A244" s="40">
        <v>66511</v>
      </c>
      <c r="B244" s="41" t="s">
        <v>480</v>
      </c>
      <c r="C244" s="41" t="s">
        <v>407</v>
      </c>
      <c r="D244" s="41" t="s">
        <v>464</v>
      </c>
    </row>
    <row r="245" spans="1:4" ht="33.75" x14ac:dyDescent="0.25">
      <c r="A245" s="40">
        <v>66512</v>
      </c>
      <c r="B245" s="41" t="s">
        <v>481</v>
      </c>
      <c r="C245" s="41" t="s">
        <v>407</v>
      </c>
      <c r="D245" s="41" t="s">
        <v>464</v>
      </c>
    </row>
    <row r="246" spans="1:4" ht="33.75" x14ac:dyDescent="0.25">
      <c r="A246" s="40">
        <v>66513</v>
      </c>
      <c r="B246" s="41" t="s">
        <v>482</v>
      </c>
      <c r="C246" s="41" t="s">
        <v>407</v>
      </c>
      <c r="D246" s="41" t="s">
        <v>464</v>
      </c>
    </row>
    <row r="247" spans="1:4" ht="33.75" x14ac:dyDescent="0.25">
      <c r="A247" s="40">
        <v>66514</v>
      </c>
      <c r="B247" s="41" t="s">
        <v>483</v>
      </c>
      <c r="C247" s="41" t="s">
        <v>407</v>
      </c>
      <c r="D247" s="41" t="s">
        <v>464</v>
      </c>
    </row>
    <row r="248" spans="1:4" ht="90" x14ac:dyDescent="0.25">
      <c r="A248" s="40">
        <v>66515</v>
      </c>
      <c r="B248" s="41" t="s">
        <v>484</v>
      </c>
      <c r="C248" s="41" t="s">
        <v>407</v>
      </c>
      <c r="D248" s="41" t="s">
        <v>464</v>
      </c>
    </row>
    <row r="249" spans="1:4" ht="33.75" x14ac:dyDescent="0.25">
      <c r="A249" s="40">
        <v>66516</v>
      </c>
      <c r="B249" s="41" t="s">
        <v>485</v>
      </c>
      <c r="C249" s="41" t="s">
        <v>407</v>
      </c>
      <c r="D249" s="41" t="s">
        <v>464</v>
      </c>
    </row>
    <row r="250" spans="1:4" ht="33.75" x14ac:dyDescent="0.25">
      <c r="A250" s="40">
        <v>66517</v>
      </c>
      <c r="B250" s="41" t="s">
        <v>486</v>
      </c>
      <c r="C250" s="41" t="s">
        <v>407</v>
      </c>
      <c r="D250" s="41" t="s">
        <v>464</v>
      </c>
    </row>
    <row r="251" spans="1:4" ht="33.75" x14ac:dyDescent="0.25">
      <c r="A251" s="40">
        <v>66518</v>
      </c>
      <c r="B251" s="41" t="s">
        <v>487</v>
      </c>
      <c r="C251" s="41" t="s">
        <v>407</v>
      </c>
      <c r="D251" s="41" t="s">
        <v>464</v>
      </c>
    </row>
    <row r="252" spans="1:4" ht="33.75" x14ac:dyDescent="0.25">
      <c r="A252" s="40">
        <v>66519</v>
      </c>
      <c r="B252" s="41" t="s">
        <v>488</v>
      </c>
      <c r="C252" s="41" t="s">
        <v>407</v>
      </c>
      <c r="D252" s="41" t="s">
        <v>464</v>
      </c>
    </row>
    <row r="253" spans="1:4" ht="33.75" x14ac:dyDescent="0.25">
      <c r="A253" s="40">
        <v>66520</v>
      </c>
      <c r="B253" s="41" t="s">
        <v>489</v>
      </c>
      <c r="C253" s="41" t="s">
        <v>407</v>
      </c>
      <c r="D253" s="41" t="s">
        <v>464</v>
      </c>
    </row>
    <row r="254" spans="1:4" ht="33.75" x14ac:dyDescent="0.25">
      <c r="A254" s="40">
        <v>66521</v>
      </c>
      <c r="B254" s="41" t="s">
        <v>490</v>
      </c>
      <c r="C254" s="41" t="s">
        <v>407</v>
      </c>
      <c r="D254" s="41" t="s">
        <v>464</v>
      </c>
    </row>
    <row r="255" spans="1:4" ht="33.75" x14ac:dyDescent="0.25">
      <c r="A255" s="40">
        <v>67001</v>
      </c>
      <c r="B255" s="41" t="s">
        <v>491</v>
      </c>
      <c r="C255" s="41" t="s">
        <v>492</v>
      </c>
      <c r="D255" s="41" t="s">
        <v>464</v>
      </c>
    </row>
    <row r="256" spans="1:4" ht="33.75" x14ac:dyDescent="0.25">
      <c r="A256" s="40">
        <v>67002</v>
      </c>
      <c r="B256" s="41" t="s">
        <v>493</v>
      </c>
      <c r="C256" s="41" t="s">
        <v>492</v>
      </c>
      <c r="D256" s="41" t="s">
        <v>464</v>
      </c>
    </row>
    <row r="257" spans="1:4" ht="33.75" x14ac:dyDescent="0.25">
      <c r="A257" s="40">
        <v>67003</v>
      </c>
      <c r="B257" s="41" t="s">
        <v>494</v>
      </c>
      <c r="C257" s="41" t="s">
        <v>492</v>
      </c>
      <c r="D257" s="41" t="s">
        <v>464</v>
      </c>
    </row>
    <row r="258" spans="1:4" ht="33.75" x14ac:dyDescent="0.25">
      <c r="A258" s="40">
        <v>67004</v>
      </c>
      <c r="B258" s="41" t="s">
        <v>495</v>
      </c>
      <c r="C258" s="41" t="s">
        <v>492</v>
      </c>
      <c r="D258" s="41" t="s">
        <v>464</v>
      </c>
    </row>
    <row r="259" spans="1:4" ht="33.75" x14ac:dyDescent="0.25">
      <c r="A259" s="40">
        <v>67501</v>
      </c>
      <c r="B259" s="41" t="s">
        <v>496</v>
      </c>
      <c r="C259" s="41" t="s">
        <v>492</v>
      </c>
      <c r="D259" s="41" t="s">
        <v>464</v>
      </c>
    </row>
    <row r="260" spans="1:4" ht="33.75" x14ac:dyDescent="0.25">
      <c r="A260" s="40">
        <v>67502</v>
      </c>
      <c r="B260" s="41" t="s">
        <v>497</v>
      </c>
      <c r="C260" s="41" t="s">
        <v>492</v>
      </c>
      <c r="D260" s="41" t="s">
        <v>464</v>
      </c>
    </row>
    <row r="261" spans="1:4" ht="33.75" x14ac:dyDescent="0.25">
      <c r="A261" s="40">
        <v>67503</v>
      </c>
      <c r="B261" s="41" t="s">
        <v>498</v>
      </c>
      <c r="C261" s="41" t="s">
        <v>492</v>
      </c>
      <c r="D261" s="41" t="s">
        <v>464</v>
      </c>
    </row>
    <row r="262" spans="1:4" ht="33.75" x14ac:dyDescent="0.25">
      <c r="A262" s="40">
        <v>67504</v>
      </c>
      <c r="B262" s="41" t="s">
        <v>499</v>
      </c>
      <c r="C262" s="41" t="s">
        <v>492</v>
      </c>
      <c r="D262" s="41" t="s">
        <v>464</v>
      </c>
    </row>
    <row r="263" spans="1:4" ht="33.75" x14ac:dyDescent="0.25">
      <c r="A263" s="40">
        <v>69001</v>
      </c>
      <c r="B263" s="41" t="s">
        <v>500</v>
      </c>
      <c r="C263" s="41" t="s">
        <v>501</v>
      </c>
      <c r="D263" s="41" t="s">
        <v>464</v>
      </c>
    </row>
    <row r="264" spans="1:4" ht="33.75" x14ac:dyDescent="0.25">
      <c r="A264" s="40">
        <v>69002</v>
      </c>
      <c r="B264" s="41" t="s">
        <v>502</v>
      </c>
      <c r="C264" s="41" t="s">
        <v>501</v>
      </c>
      <c r="D264" s="41" t="s">
        <v>464</v>
      </c>
    </row>
    <row r="265" spans="1:4" s="10" customFormat="1" ht="57.75" customHeight="1" x14ac:dyDescent="0.2">
      <c r="A265" s="42"/>
      <c r="B265" s="43" t="s">
        <v>503</v>
      </c>
      <c r="C265" s="44"/>
      <c r="D265" s="45"/>
    </row>
    <row r="266" spans="1:4" s="10" customFormat="1" ht="42.75" x14ac:dyDescent="0.2">
      <c r="A266" s="42"/>
      <c r="B266" s="33" t="s">
        <v>504</v>
      </c>
      <c r="C266" s="9"/>
      <c r="D266" s="14"/>
    </row>
    <row r="267" spans="1:4" ht="22.5" x14ac:dyDescent="0.25">
      <c r="A267" s="46" t="s">
        <v>505</v>
      </c>
      <c r="B267" s="47" t="s">
        <v>506</v>
      </c>
      <c r="C267" s="47" t="s">
        <v>407</v>
      </c>
      <c r="D267" s="47" t="s">
        <v>507</v>
      </c>
    </row>
    <row r="268" spans="1:4" ht="22.5" x14ac:dyDescent="0.25">
      <c r="A268" s="46" t="s">
        <v>508</v>
      </c>
      <c r="B268" s="47" t="s">
        <v>509</v>
      </c>
      <c r="C268" s="47" t="s">
        <v>407</v>
      </c>
      <c r="D268" s="47" t="s">
        <v>507</v>
      </c>
    </row>
    <row r="269" spans="1:4" ht="22.5" x14ac:dyDescent="0.25">
      <c r="A269" s="46" t="s">
        <v>510</v>
      </c>
      <c r="B269" s="47" t="s">
        <v>511</v>
      </c>
      <c r="C269" s="47" t="s">
        <v>407</v>
      </c>
      <c r="D269" s="47" t="s">
        <v>507</v>
      </c>
    </row>
    <row r="270" spans="1:4" ht="22.5" x14ac:dyDescent="0.25">
      <c r="A270" s="46" t="s">
        <v>512</v>
      </c>
      <c r="B270" s="47" t="s">
        <v>513</v>
      </c>
      <c r="C270" s="47" t="s">
        <v>407</v>
      </c>
      <c r="D270" s="47" t="s">
        <v>507</v>
      </c>
    </row>
    <row r="271" spans="1:4" ht="22.5" x14ac:dyDescent="0.25">
      <c r="A271" s="46" t="s">
        <v>514</v>
      </c>
      <c r="B271" s="47" t="s">
        <v>515</v>
      </c>
      <c r="C271" s="47" t="s">
        <v>407</v>
      </c>
      <c r="D271" s="47" t="s">
        <v>507</v>
      </c>
    </row>
    <row r="272" spans="1:4" ht="22.5" x14ac:dyDescent="0.25">
      <c r="A272" s="46" t="s">
        <v>516</v>
      </c>
      <c r="B272" s="47" t="s">
        <v>517</v>
      </c>
      <c r="C272" s="47" t="s">
        <v>407</v>
      </c>
      <c r="D272" s="47" t="s">
        <v>507</v>
      </c>
    </row>
    <row r="273" spans="1:4" ht="22.5" x14ac:dyDescent="0.25">
      <c r="A273" s="46" t="s">
        <v>518</v>
      </c>
      <c r="B273" s="47" t="s">
        <v>519</v>
      </c>
      <c r="C273" s="47" t="s">
        <v>407</v>
      </c>
      <c r="D273" s="47" t="s">
        <v>507</v>
      </c>
    </row>
    <row r="274" spans="1:4" ht="22.5" x14ac:dyDescent="0.25">
      <c r="A274" s="46" t="s">
        <v>520</v>
      </c>
      <c r="B274" s="47" t="s">
        <v>521</v>
      </c>
      <c r="C274" s="47" t="s">
        <v>407</v>
      </c>
      <c r="D274" s="47" t="s">
        <v>507</v>
      </c>
    </row>
    <row r="275" spans="1:4" ht="22.5" x14ac:dyDescent="0.25">
      <c r="A275" s="46" t="s">
        <v>522</v>
      </c>
      <c r="B275" s="47" t="s">
        <v>523</v>
      </c>
      <c r="C275" s="47" t="s">
        <v>407</v>
      </c>
      <c r="D275" s="47" t="s">
        <v>507</v>
      </c>
    </row>
    <row r="276" spans="1:4" ht="22.5" x14ac:dyDescent="0.25">
      <c r="A276" s="46" t="s">
        <v>524</v>
      </c>
      <c r="B276" s="47" t="s">
        <v>525</v>
      </c>
      <c r="C276" s="47" t="s">
        <v>407</v>
      </c>
      <c r="D276" s="47" t="s">
        <v>507</v>
      </c>
    </row>
    <row r="277" spans="1:4" ht="22.5" x14ac:dyDescent="0.25">
      <c r="A277" s="46" t="s">
        <v>526</v>
      </c>
      <c r="B277" s="47" t="s">
        <v>527</v>
      </c>
      <c r="C277" s="47" t="s">
        <v>407</v>
      </c>
      <c r="D277" s="47" t="s">
        <v>507</v>
      </c>
    </row>
    <row r="278" spans="1:4" ht="22.5" x14ac:dyDescent="0.25">
      <c r="A278" s="46" t="s">
        <v>528</v>
      </c>
      <c r="B278" s="47" t="s">
        <v>529</v>
      </c>
      <c r="C278" s="47" t="s">
        <v>407</v>
      </c>
      <c r="D278" s="47" t="s">
        <v>507</v>
      </c>
    </row>
    <row r="279" spans="1:4" ht="22.5" x14ac:dyDescent="0.25">
      <c r="A279" s="46" t="s">
        <v>530</v>
      </c>
      <c r="B279" s="47" t="s">
        <v>531</v>
      </c>
      <c r="C279" s="47" t="s">
        <v>407</v>
      </c>
      <c r="D279" s="47" t="s">
        <v>507</v>
      </c>
    </row>
    <row r="280" spans="1:4" ht="22.5" x14ac:dyDescent="0.25">
      <c r="A280" s="46" t="s">
        <v>532</v>
      </c>
      <c r="B280" s="47" t="s">
        <v>533</v>
      </c>
      <c r="C280" s="47" t="s">
        <v>407</v>
      </c>
      <c r="D280" s="47" t="s">
        <v>507</v>
      </c>
    </row>
    <row r="281" spans="1:4" ht="22.5" x14ac:dyDescent="0.25">
      <c r="A281" s="46" t="s">
        <v>534</v>
      </c>
      <c r="B281" s="47" t="s">
        <v>535</v>
      </c>
      <c r="C281" s="47" t="s">
        <v>407</v>
      </c>
      <c r="D281" s="47" t="s">
        <v>507</v>
      </c>
    </row>
    <row r="282" spans="1:4" ht="22.5" x14ac:dyDescent="0.25">
      <c r="A282" s="46" t="s">
        <v>536</v>
      </c>
      <c r="B282" s="47" t="s">
        <v>537</v>
      </c>
      <c r="C282" s="47" t="s">
        <v>407</v>
      </c>
      <c r="D282" s="47" t="s">
        <v>507</v>
      </c>
    </row>
    <row r="283" spans="1:4" ht="22.5" x14ac:dyDescent="0.25">
      <c r="A283" s="46" t="s">
        <v>538</v>
      </c>
      <c r="B283" s="47" t="s">
        <v>539</v>
      </c>
      <c r="C283" s="47" t="s">
        <v>407</v>
      </c>
      <c r="D283" s="47" t="s">
        <v>507</v>
      </c>
    </row>
    <row r="284" spans="1:4" ht="22.5" x14ac:dyDescent="0.25">
      <c r="A284" s="46" t="s">
        <v>540</v>
      </c>
      <c r="B284" s="47" t="s">
        <v>541</v>
      </c>
      <c r="C284" s="47" t="s">
        <v>407</v>
      </c>
      <c r="D284" s="47" t="s">
        <v>507</v>
      </c>
    </row>
    <row r="285" spans="1:4" ht="33.75" x14ac:dyDescent="0.25">
      <c r="A285" s="46" t="s">
        <v>542</v>
      </c>
      <c r="B285" s="47" t="s">
        <v>543</v>
      </c>
      <c r="C285" s="47" t="s">
        <v>407</v>
      </c>
      <c r="D285" s="47" t="s">
        <v>507</v>
      </c>
    </row>
    <row r="286" spans="1:4" ht="22.5" x14ac:dyDescent="0.25">
      <c r="A286" s="46" t="s">
        <v>544</v>
      </c>
      <c r="B286" s="47" t="s">
        <v>545</v>
      </c>
      <c r="C286" s="47" t="s">
        <v>407</v>
      </c>
      <c r="D286" s="47" t="s">
        <v>507</v>
      </c>
    </row>
    <row r="287" spans="1:4" ht="22.5" x14ac:dyDescent="0.25">
      <c r="A287" s="46" t="s">
        <v>546</v>
      </c>
      <c r="B287" s="47" t="s">
        <v>547</v>
      </c>
      <c r="C287" s="47" t="s">
        <v>407</v>
      </c>
      <c r="D287" s="47" t="s">
        <v>507</v>
      </c>
    </row>
    <row r="288" spans="1:4" ht="22.5" x14ac:dyDescent="0.25">
      <c r="A288" s="46" t="s">
        <v>548</v>
      </c>
      <c r="B288" s="47" t="s">
        <v>549</v>
      </c>
      <c r="C288" s="47" t="s">
        <v>407</v>
      </c>
      <c r="D288" s="47" t="s">
        <v>507</v>
      </c>
    </row>
    <row r="289" spans="1:4" ht="22.5" x14ac:dyDescent="0.25">
      <c r="A289" s="46" t="s">
        <v>550</v>
      </c>
      <c r="B289" s="47" t="s">
        <v>551</v>
      </c>
      <c r="C289" s="47" t="s">
        <v>407</v>
      </c>
      <c r="D289" s="47" t="s">
        <v>507</v>
      </c>
    </row>
    <row r="290" spans="1:4" ht="22.5" x14ac:dyDescent="0.25">
      <c r="A290" s="46" t="s">
        <v>552</v>
      </c>
      <c r="B290" s="47" t="s">
        <v>553</v>
      </c>
      <c r="C290" s="47" t="s">
        <v>407</v>
      </c>
      <c r="D290" s="47" t="s">
        <v>507</v>
      </c>
    </row>
    <row r="291" spans="1:4" ht="22.5" x14ac:dyDescent="0.25">
      <c r="A291" s="46" t="s">
        <v>554</v>
      </c>
      <c r="B291" s="47" t="s">
        <v>555</v>
      </c>
      <c r="C291" s="47" t="s">
        <v>407</v>
      </c>
      <c r="D291" s="47" t="s">
        <v>507</v>
      </c>
    </row>
    <row r="292" spans="1:4" ht="22.5" x14ac:dyDescent="0.25">
      <c r="A292" s="46" t="s">
        <v>556</v>
      </c>
      <c r="B292" s="47" t="s">
        <v>557</v>
      </c>
      <c r="C292" s="47" t="s">
        <v>407</v>
      </c>
      <c r="D292" s="47" t="s">
        <v>507</v>
      </c>
    </row>
    <row r="293" spans="1:4" ht="22.5" x14ac:dyDescent="0.25">
      <c r="A293" s="46" t="s">
        <v>558</v>
      </c>
      <c r="B293" s="47" t="s">
        <v>559</v>
      </c>
      <c r="C293" s="47" t="s">
        <v>407</v>
      </c>
      <c r="D293" s="47" t="s">
        <v>507</v>
      </c>
    </row>
    <row r="294" spans="1:4" ht="22.5" x14ac:dyDescent="0.25">
      <c r="A294" s="46" t="s">
        <v>560</v>
      </c>
      <c r="B294" s="47" t="s">
        <v>561</v>
      </c>
      <c r="C294" s="47" t="s">
        <v>407</v>
      </c>
      <c r="D294" s="47" t="s">
        <v>507</v>
      </c>
    </row>
    <row r="295" spans="1:4" ht="22.5" x14ac:dyDescent="0.25">
      <c r="A295" s="46" t="s">
        <v>562</v>
      </c>
      <c r="B295" s="47" t="s">
        <v>563</v>
      </c>
      <c r="C295" s="47" t="s">
        <v>407</v>
      </c>
      <c r="D295" s="47" t="s">
        <v>507</v>
      </c>
    </row>
    <row r="296" spans="1:4" ht="22.5" x14ac:dyDescent="0.25">
      <c r="A296" s="46" t="s">
        <v>564</v>
      </c>
      <c r="B296" s="47" t="s">
        <v>565</v>
      </c>
      <c r="C296" s="47" t="s">
        <v>407</v>
      </c>
      <c r="D296" s="47" t="s">
        <v>507</v>
      </c>
    </row>
    <row r="297" spans="1:4" ht="22.5" x14ac:dyDescent="0.25">
      <c r="A297" s="46" t="s">
        <v>566</v>
      </c>
      <c r="B297" s="47" t="s">
        <v>567</v>
      </c>
      <c r="C297" s="47" t="s">
        <v>407</v>
      </c>
      <c r="D297" s="47" t="s">
        <v>507</v>
      </c>
    </row>
    <row r="298" spans="1:4" ht="22.5" x14ac:dyDescent="0.25">
      <c r="A298" s="46" t="s">
        <v>568</v>
      </c>
      <c r="B298" s="47" t="s">
        <v>569</v>
      </c>
      <c r="C298" s="47" t="s">
        <v>407</v>
      </c>
      <c r="D298" s="47" t="s">
        <v>507</v>
      </c>
    </row>
    <row r="299" spans="1:4" ht="22.5" x14ac:dyDescent="0.25">
      <c r="A299" s="46" t="s">
        <v>570</v>
      </c>
      <c r="B299" s="47" t="s">
        <v>571</v>
      </c>
      <c r="C299" s="47" t="s">
        <v>407</v>
      </c>
      <c r="D299" s="47" t="s">
        <v>507</v>
      </c>
    </row>
    <row r="300" spans="1:4" ht="22.5" x14ac:dyDescent="0.25">
      <c r="A300" s="46" t="s">
        <v>572</v>
      </c>
      <c r="B300" s="47" t="s">
        <v>573</v>
      </c>
      <c r="C300" s="47" t="s">
        <v>407</v>
      </c>
      <c r="D300" s="47" t="s">
        <v>507</v>
      </c>
    </row>
    <row r="301" spans="1:4" ht="22.5" x14ac:dyDescent="0.25">
      <c r="A301" s="46" t="s">
        <v>574</v>
      </c>
      <c r="B301" s="47" t="s">
        <v>575</v>
      </c>
      <c r="C301" s="47" t="s">
        <v>463</v>
      </c>
      <c r="D301" s="47" t="s">
        <v>507</v>
      </c>
    </row>
    <row r="302" spans="1:4" ht="22.5" x14ac:dyDescent="0.25">
      <c r="A302" s="46" t="s">
        <v>576</v>
      </c>
      <c r="B302" s="47" t="s">
        <v>577</v>
      </c>
      <c r="C302" s="47" t="s">
        <v>407</v>
      </c>
      <c r="D302" s="47" t="s">
        <v>507</v>
      </c>
    </row>
    <row r="303" spans="1:4" ht="22.5" x14ac:dyDescent="0.25">
      <c r="A303" s="46" t="s">
        <v>578</v>
      </c>
      <c r="B303" s="47" t="s">
        <v>579</v>
      </c>
      <c r="C303" s="47" t="s">
        <v>407</v>
      </c>
      <c r="D303" s="47" t="s">
        <v>507</v>
      </c>
    </row>
    <row r="304" spans="1:4" ht="22.5" x14ac:dyDescent="0.25">
      <c r="A304" s="46" t="s">
        <v>580</v>
      </c>
      <c r="B304" s="47" t="s">
        <v>581</v>
      </c>
      <c r="C304" s="47" t="s">
        <v>407</v>
      </c>
      <c r="D304" s="47" t="s">
        <v>507</v>
      </c>
    </row>
    <row r="305" spans="1:4" ht="22.5" x14ac:dyDescent="0.25">
      <c r="A305" s="46" t="s">
        <v>582</v>
      </c>
      <c r="B305" s="47" t="s">
        <v>583</v>
      </c>
      <c r="C305" s="47" t="s">
        <v>407</v>
      </c>
      <c r="D305" s="47" t="s">
        <v>507</v>
      </c>
    </row>
    <row r="306" spans="1:4" ht="22.5" x14ac:dyDescent="0.25">
      <c r="A306" s="46" t="s">
        <v>584</v>
      </c>
      <c r="B306" s="47" t="s">
        <v>585</v>
      </c>
      <c r="C306" s="47" t="s">
        <v>407</v>
      </c>
      <c r="D306" s="47" t="s">
        <v>507</v>
      </c>
    </row>
    <row r="307" spans="1:4" ht="22.5" x14ac:dyDescent="0.25">
      <c r="A307" s="46" t="s">
        <v>586</v>
      </c>
      <c r="B307" s="47" t="s">
        <v>587</v>
      </c>
      <c r="C307" s="47" t="s">
        <v>463</v>
      </c>
      <c r="D307" s="47" t="s">
        <v>507</v>
      </c>
    </row>
    <row r="308" spans="1:4" ht="22.5" x14ac:dyDescent="0.25">
      <c r="A308" s="46" t="s">
        <v>588</v>
      </c>
      <c r="B308" s="47" t="s">
        <v>589</v>
      </c>
      <c r="C308" s="47" t="s">
        <v>407</v>
      </c>
      <c r="D308" s="47" t="s">
        <v>507</v>
      </c>
    </row>
    <row r="309" spans="1:4" s="10" customFormat="1" ht="42.75" x14ac:dyDescent="0.2">
      <c r="A309" s="13"/>
      <c r="B309" s="33" t="s">
        <v>590</v>
      </c>
      <c r="C309" s="9"/>
      <c r="D309" s="14"/>
    </row>
    <row r="310" spans="1:4" ht="45" x14ac:dyDescent="0.25">
      <c r="A310" s="48" t="s">
        <v>591</v>
      </c>
      <c r="B310" s="49" t="s">
        <v>592</v>
      </c>
      <c r="C310" s="49" t="s">
        <v>407</v>
      </c>
      <c r="D310" s="49" t="s">
        <v>593</v>
      </c>
    </row>
    <row r="311" spans="1:4" ht="33.75" x14ac:dyDescent="0.25">
      <c r="A311" s="48" t="s">
        <v>594</v>
      </c>
      <c r="B311" s="49" t="s">
        <v>595</v>
      </c>
      <c r="C311" s="49" t="s">
        <v>407</v>
      </c>
      <c r="D311" s="49" t="s">
        <v>593</v>
      </c>
    </row>
    <row r="312" spans="1:4" ht="33.75" x14ac:dyDescent="0.25">
      <c r="A312" s="48" t="s">
        <v>596</v>
      </c>
      <c r="B312" s="49" t="s">
        <v>597</v>
      </c>
      <c r="C312" s="49" t="s">
        <v>407</v>
      </c>
      <c r="D312" s="49" t="s">
        <v>593</v>
      </c>
    </row>
    <row r="313" spans="1:4" ht="22.5" x14ac:dyDescent="0.25">
      <c r="A313" s="48" t="s">
        <v>598</v>
      </c>
      <c r="B313" s="49" t="s">
        <v>599</v>
      </c>
      <c r="C313" s="49" t="s">
        <v>407</v>
      </c>
      <c r="D313" s="49" t="s">
        <v>593</v>
      </c>
    </row>
    <row r="314" spans="1:4" ht="67.5" x14ac:dyDescent="0.25">
      <c r="A314" s="48" t="s">
        <v>600</v>
      </c>
      <c r="B314" s="49" t="s">
        <v>601</v>
      </c>
      <c r="C314" s="49" t="s">
        <v>407</v>
      </c>
      <c r="D314" s="49" t="s">
        <v>593</v>
      </c>
    </row>
    <row r="315" spans="1:4" ht="56.25" x14ac:dyDescent="0.25">
      <c r="A315" s="48" t="s">
        <v>602</v>
      </c>
      <c r="B315" s="49" t="s">
        <v>603</v>
      </c>
      <c r="C315" s="49" t="s">
        <v>407</v>
      </c>
      <c r="D315" s="49" t="s">
        <v>593</v>
      </c>
    </row>
    <row r="316" spans="1:4" ht="33.75" x14ac:dyDescent="0.25">
      <c r="A316" s="48" t="s">
        <v>604</v>
      </c>
      <c r="B316" s="49" t="s">
        <v>605</v>
      </c>
      <c r="C316" s="49" t="s">
        <v>407</v>
      </c>
      <c r="D316" s="49" t="s">
        <v>593</v>
      </c>
    </row>
    <row r="317" spans="1:4" ht="22.5" x14ac:dyDescent="0.25">
      <c r="A317" s="48" t="s">
        <v>606</v>
      </c>
      <c r="B317" s="49" t="s">
        <v>607</v>
      </c>
      <c r="C317" s="49" t="s">
        <v>407</v>
      </c>
      <c r="D317" s="49" t="s">
        <v>593</v>
      </c>
    </row>
    <row r="318" spans="1:4" ht="22.5" x14ac:dyDescent="0.25">
      <c r="A318" s="48" t="s">
        <v>608</v>
      </c>
      <c r="B318" s="49" t="s">
        <v>609</v>
      </c>
      <c r="C318" s="49" t="s">
        <v>407</v>
      </c>
      <c r="D318" s="49" t="s">
        <v>593</v>
      </c>
    </row>
    <row r="319" spans="1:4" ht="22.5" x14ac:dyDescent="0.25">
      <c r="A319" s="48" t="s">
        <v>610</v>
      </c>
      <c r="B319" s="49" t="s">
        <v>611</v>
      </c>
      <c r="C319" s="49" t="s">
        <v>407</v>
      </c>
      <c r="D319" s="49" t="s">
        <v>593</v>
      </c>
    </row>
    <row r="320" spans="1:4" ht="22.5" x14ac:dyDescent="0.25">
      <c r="A320" s="48" t="s">
        <v>612</v>
      </c>
      <c r="B320" s="49" t="s">
        <v>613</v>
      </c>
      <c r="C320" s="49" t="s">
        <v>407</v>
      </c>
      <c r="D320" s="49" t="s">
        <v>593</v>
      </c>
    </row>
    <row r="321" spans="1:4" ht="22.5" x14ac:dyDescent="0.25">
      <c r="A321" s="48" t="s">
        <v>614</v>
      </c>
      <c r="B321" s="49" t="s">
        <v>615</v>
      </c>
      <c r="C321" s="49" t="s">
        <v>407</v>
      </c>
      <c r="D321" s="49" t="s">
        <v>593</v>
      </c>
    </row>
    <row r="322" spans="1:4" ht="22.5" x14ac:dyDescent="0.25">
      <c r="A322" s="48" t="s">
        <v>616</v>
      </c>
      <c r="B322" s="49" t="s">
        <v>617</v>
      </c>
      <c r="C322" s="49" t="s">
        <v>407</v>
      </c>
      <c r="D322" s="49" t="s">
        <v>593</v>
      </c>
    </row>
    <row r="323" spans="1:4" ht="22.5" x14ac:dyDescent="0.25">
      <c r="A323" s="48" t="s">
        <v>618</v>
      </c>
      <c r="B323" s="49" t="s">
        <v>619</v>
      </c>
      <c r="C323" s="49" t="s">
        <v>407</v>
      </c>
      <c r="D323" s="49" t="s">
        <v>593</v>
      </c>
    </row>
    <row r="324" spans="1:4" ht="22.5" x14ac:dyDescent="0.25">
      <c r="A324" s="48" t="s">
        <v>620</v>
      </c>
      <c r="B324" s="49" t="s">
        <v>621</v>
      </c>
      <c r="C324" s="49" t="s">
        <v>407</v>
      </c>
      <c r="D324" s="49" t="s">
        <v>593</v>
      </c>
    </row>
    <row r="325" spans="1:4" ht="22.5" x14ac:dyDescent="0.25">
      <c r="A325" s="48" t="s">
        <v>622</v>
      </c>
      <c r="B325" s="49" t="s">
        <v>623</v>
      </c>
      <c r="C325" s="49" t="s">
        <v>407</v>
      </c>
      <c r="D325" s="49" t="s">
        <v>593</v>
      </c>
    </row>
  </sheetData>
  <mergeCells count="4">
    <mergeCell ref="B142:C142"/>
    <mergeCell ref="B172:C172"/>
    <mergeCell ref="B176:C176"/>
    <mergeCell ref="B265:D265"/>
  </mergeCells>
  <pageMargins left="0.7" right="0.7" top="0.75" bottom="0.75" header="0.3" footer="0.3"/>
  <pageSetup scale="96"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154</v>
      </c>
    </row>
    <row r="4" spans="1:5" x14ac:dyDescent="0.25">
      <c r="A4" s="5" t="s">
        <v>205</v>
      </c>
      <c r="B4" t="s">
        <v>1478</v>
      </c>
      <c r="C4" t="s">
        <v>1479</v>
      </c>
      <c r="D4" t="s">
        <v>1480</v>
      </c>
      <c r="E4" t="s">
        <v>1481</v>
      </c>
    </row>
    <row r="5" spans="1:5" x14ac:dyDescent="0.25">
      <c r="A5" s="6" t="s">
        <v>691</v>
      </c>
      <c r="B5" s="4">
        <v>-3400</v>
      </c>
      <c r="C5" s="4">
        <v>46975</v>
      </c>
      <c r="D5" s="4">
        <v>-149312.5</v>
      </c>
      <c r="E5" s="4">
        <v>-196287.5</v>
      </c>
    </row>
    <row r="6" spans="1:5" x14ac:dyDescent="0.25">
      <c r="A6" s="6" t="s">
        <v>206</v>
      </c>
      <c r="B6" s="4">
        <v>-3400</v>
      </c>
      <c r="C6" s="4">
        <v>46975</v>
      </c>
      <c r="D6" s="4">
        <v>-149312.5</v>
      </c>
      <c r="E6" s="4">
        <v>-196287.5</v>
      </c>
    </row>
  </sheetData>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5" sqref="D5"/>
    </sheetView>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1456</v>
      </c>
    </row>
    <row r="4" spans="1:5" x14ac:dyDescent="0.25">
      <c r="A4" s="5" t="s">
        <v>205</v>
      </c>
      <c r="B4" t="s">
        <v>1478</v>
      </c>
      <c r="C4" t="s">
        <v>1479</v>
      </c>
      <c r="D4" t="s">
        <v>1480</v>
      </c>
      <c r="E4" t="s">
        <v>1481</v>
      </c>
    </row>
    <row r="5" spans="1:5" x14ac:dyDescent="0.25">
      <c r="A5" s="6" t="s">
        <v>683</v>
      </c>
      <c r="B5" s="4">
        <v>-66489.48</v>
      </c>
      <c r="C5" s="4">
        <v>0</v>
      </c>
      <c r="D5" s="4">
        <v>-26765.829999999998</v>
      </c>
      <c r="E5" s="4">
        <v>-26765.829999999998</v>
      </c>
    </row>
    <row r="6" spans="1:5" x14ac:dyDescent="0.25">
      <c r="A6" s="6" t="s">
        <v>206</v>
      </c>
      <c r="B6" s="4">
        <v>-66489.48</v>
      </c>
      <c r="C6" s="4">
        <v>0</v>
      </c>
      <c r="D6" s="4">
        <v>-26765.829999999998</v>
      </c>
      <c r="E6" s="4">
        <v>-26765.829999999998</v>
      </c>
    </row>
  </sheetData>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1457</v>
      </c>
    </row>
    <row r="4" spans="1:5" x14ac:dyDescent="0.25">
      <c r="A4" s="5" t="s">
        <v>205</v>
      </c>
      <c r="B4" t="s">
        <v>1478</v>
      </c>
      <c r="C4" t="s">
        <v>1479</v>
      </c>
      <c r="D4" t="s">
        <v>1480</v>
      </c>
      <c r="E4" t="s">
        <v>1481</v>
      </c>
    </row>
    <row r="5" spans="1:5" x14ac:dyDescent="0.25">
      <c r="A5" s="6" t="s">
        <v>683</v>
      </c>
      <c r="B5" s="4">
        <v>-11981.849999999999</v>
      </c>
      <c r="C5" s="4">
        <v>0</v>
      </c>
      <c r="D5" s="4">
        <v>-5755.9833333333336</v>
      </c>
      <c r="E5" s="4">
        <v>-5755.9833333333336</v>
      </c>
    </row>
    <row r="6" spans="1:5" x14ac:dyDescent="0.25">
      <c r="A6" s="6" t="s">
        <v>206</v>
      </c>
      <c r="B6" s="4">
        <v>-11981.849999999999</v>
      </c>
      <c r="C6" s="4">
        <v>0</v>
      </c>
      <c r="D6" s="4">
        <v>-5755.9833333333336</v>
      </c>
      <c r="E6" s="4">
        <v>-5755.9833333333336</v>
      </c>
    </row>
  </sheetData>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1458</v>
      </c>
    </row>
    <row r="4" spans="1:5" x14ac:dyDescent="0.25">
      <c r="A4" s="5" t="s">
        <v>205</v>
      </c>
      <c r="B4" t="s">
        <v>1478</v>
      </c>
      <c r="C4" t="s">
        <v>1479</v>
      </c>
      <c r="D4" t="s">
        <v>1480</v>
      </c>
      <c r="E4" t="s">
        <v>1481</v>
      </c>
    </row>
    <row r="5" spans="1:5" x14ac:dyDescent="0.25">
      <c r="A5" s="6" t="s">
        <v>683</v>
      </c>
      <c r="B5" s="4">
        <v>63.3799999999992</v>
      </c>
      <c r="C5" s="4">
        <v>0</v>
      </c>
      <c r="D5" s="4">
        <v>0</v>
      </c>
      <c r="E5" s="4">
        <v>0</v>
      </c>
    </row>
    <row r="6" spans="1:5" x14ac:dyDescent="0.25">
      <c r="A6" s="6" t="s">
        <v>691</v>
      </c>
      <c r="B6" s="4">
        <v>-63.380000000000109</v>
      </c>
      <c r="C6" s="4">
        <v>0</v>
      </c>
      <c r="D6" s="4">
        <v>-31.690000000000055</v>
      </c>
      <c r="E6" s="4">
        <v>-31.690000000000055</v>
      </c>
    </row>
    <row r="7" spans="1:5" x14ac:dyDescent="0.25">
      <c r="A7" s="6" t="s">
        <v>206</v>
      </c>
      <c r="B7" s="4">
        <v>-9.0949470177292824E-13</v>
      </c>
      <c r="C7" s="4">
        <v>0</v>
      </c>
      <c r="D7" s="4">
        <v>-31.690000000000055</v>
      </c>
      <c r="E7" s="4">
        <v>-31.690000000000055</v>
      </c>
    </row>
  </sheetData>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1459</v>
      </c>
    </row>
    <row r="4" spans="1:5" x14ac:dyDescent="0.25">
      <c r="A4" s="5" t="s">
        <v>205</v>
      </c>
      <c r="B4" t="s">
        <v>1478</v>
      </c>
      <c r="C4" t="s">
        <v>1479</v>
      </c>
      <c r="D4" t="s">
        <v>1480</v>
      </c>
      <c r="E4" t="s">
        <v>1481</v>
      </c>
    </row>
    <row r="5" spans="1:5" x14ac:dyDescent="0.25">
      <c r="A5" s="6" t="s">
        <v>684</v>
      </c>
      <c r="B5" s="4">
        <v>-52874.36</v>
      </c>
      <c r="C5" s="4">
        <v>0</v>
      </c>
      <c r="D5" s="4">
        <v>-25271.814999999999</v>
      </c>
      <c r="E5" s="4">
        <v>-25271.814999999999</v>
      </c>
    </row>
    <row r="6" spans="1:5" x14ac:dyDescent="0.25">
      <c r="A6" s="6" t="s">
        <v>206</v>
      </c>
      <c r="B6" s="4">
        <v>-52874.36</v>
      </c>
      <c r="C6" s="4">
        <v>0</v>
      </c>
      <c r="D6" s="4">
        <v>-25271.814999999999</v>
      </c>
      <c r="E6" s="4">
        <v>-25271.814999999999</v>
      </c>
    </row>
  </sheetData>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1460</v>
      </c>
    </row>
    <row r="4" spans="1:5" x14ac:dyDescent="0.25">
      <c r="A4" s="5" t="s">
        <v>205</v>
      </c>
      <c r="B4" t="s">
        <v>1478</v>
      </c>
      <c r="C4" t="s">
        <v>1479</v>
      </c>
      <c r="D4" t="s">
        <v>1480</v>
      </c>
      <c r="E4" t="s">
        <v>1481</v>
      </c>
    </row>
    <row r="5" spans="1:5" x14ac:dyDescent="0.25">
      <c r="A5" s="6" t="s">
        <v>684</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1461</v>
      </c>
    </row>
    <row r="4" spans="1:5" x14ac:dyDescent="0.25">
      <c r="A4" s="5" t="s">
        <v>205</v>
      </c>
      <c r="B4" t="s">
        <v>1478</v>
      </c>
      <c r="C4" t="s">
        <v>1479</v>
      </c>
      <c r="D4" t="s">
        <v>1480</v>
      </c>
      <c r="E4" t="s">
        <v>1481</v>
      </c>
    </row>
    <row r="5" spans="1:5" x14ac:dyDescent="0.25">
      <c r="A5" s="6" t="s">
        <v>684</v>
      </c>
      <c r="B5" s="4">
        <v>-74.5</v>
      </c>
      <c r="C5" s="4">
        <v>0</v>
      </c>
      <c r="D5" s="4">
        <v>-37.25</v>
      </c>
      <c r="E5" s="4">
        <v>-37.25</v>
      </c>
    </row>
    <row r="6" spans="1:5" x14ac:dyDescent="0.25">
      <c r="A6" s="6" t="s">
        <v>206</v>
      </c>
      <c r="B6" s="4">
        <v>-74.5</v>
      </c>
      <c r="C6" s="4">
        <v>0</v>
      </c>
      <c r="D6" s="4">
        <v>-37.25</v>
      </c>
      <c r="E6" s="4">
        <v>-37.25</v>
      </c>
    </row>
  </sheetData>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1462</v>
      </c>
    </row>
    <row r="4" spans="1:5" x14ac:dyDescent="0.25">
      <c r="A4" s="5" t="s">
        <v>205</v>
      </c>
      <c r="B4" t="s">
        <v>1478</v>
      </c>
      <c r="C4" t="s">
        <v>1479</v>
      </c>
      <c r="D4" t="s">
        <v>1480</v>
      </c>
      <c r="E4" t="s">
        <v>1481</v>
      </c>
    </row>
    <row r="5" spans="1:5" x14ac:dyDescent="0.25">
      <c r="A5" s="6" t="s">
        <v>691</v>
      </c>
      <c r="B5" s="4">
        <v>-2730</v>
      </c>
      <c r="C5" s="4">
        <v>0</v>
      </c>
      <c r="D5" s="4">
        <v>-1365</v>
      </c>
      <c r="E5" s="4">
        <v>-1365</v>
      </c>
    </row>
    <row r="6" spans="1:5" x14ac:dyDescent="0.25">
      <c r="A6" s="6" t="s">
        <v>206</v>
      </c>
      <c r="B6" s="4">
        <v>-2730</v>
      </c>
      <c r="C6" s="4">
        <v>0</v>
      </c>
      <c r="D6" s="4">
        <v>-1365</v>
      </c>
      <c r="E6" s="4">
        <v>-1365</v>
      </c>
    </row>
  </sheetData>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1463</v>
      </c>
    </row>
    <row r="4" spans="1:5" x14ac:dyDescent="0.25">
      <c r="A4" s="5" t="s">
        <v>205</v>
      </c>
      <c r="B4" t="s">
        <v>1478</v>
      </c>
      <c r="C4" t="s">
        <v>1479</v>
      </c>
      <c r="D4" t="s">
        <v>1480</v>
      </c>
      <c r="E4" t="s">
        <v>1481</v>
      </c>
    </row>
    <row r="5" spans="1:5" x14ac:dyDescent="0.25">
      <c r="A5" s="6" t="s">
        <v>691</v>
      </c>
      <c r="B5" s="4">
        <v>-3715</v>
      </c>
      <c r="C5" s="4">
        <v>0</v>
      </c>
      <c r="D5" s="4">
        <v>-1857.5</v>
      </c>
      <c r="E5" s="4">
        <v>-1857.5</v>
      </c>
    </row>
    <row r="6" spans="1:5" x14ac:dyDescent="0.25">
      <c r="A6" s="6" t="s">
        <v>206</v>
      </c>
      <c r="B6" s="4">
        <v>-3715</v>
      </c>
      <c r="C6" s="4">
        <v>0</v>
      </c>
      <c r="D6" s="4">
        <v>-1857.5</v>
      </c>
      <c r="E6" s="4">
        <v>-1857.5</v>
      </c>
    </row>
  </sheetData>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1464</v>
      </c>
    </row>
    <row r="4" spans="1:5" x14ac:dyDescent="0.25">
      <c r="A4" s="5" t="s">
        <v>205</v>
      </c>
      <c r="B4" t="s">
        <v>1478</v>
      </c>
      <c r="C4" t="s">
        <v>1479</v>
      </c>
      <c r="D4" t="s">
        <v>1480</v>
      </c>
      <c r="E4" t="s">
        <v>1481</v>
      </c>
    </row>
    <row r="5" spans="1:5" x14ac:dyDescent="0.25">
      <c r="A5" s="6" t="s">
        <v>691</v>
      </c>
      <c r="B5" s="4">
        <v>-508.51</v>
      </c>
      <c r="C5" s="4">
        <v>0</v>
      </c>
      <c r="D5" s="4">
        <v>-169.50333333333333</v>
      </c>
      <c r="E5" s="4">
        <v>-169.50333333333333</v>
      </c>
    </row>
    <row r="6" spans="1:5" x14ac:dyDescent="0.25">
      <c r="A6" s="6" t="s">
        <v>206</v>
      </c>
      <c r="B6" s="4">
        <v>-508.51</v>
      </c>
      <c r="C6" s="4">
        <v>0</v>
      </c>
      <c r="D6" s="4">
        <v>-169.50333333333333</v>
      </c>
      <c r="E6" s="4">
        <v>-169.50333333333333</v>
      </c>
    </row>
  </sheetData>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1465</v>
      </c>
    </row>
    <row r="4" spans="1:5" x14ac:dyDescent="0.25">
      <c r="A4" s="5" t="s">
        <v>205</v>
      </c>
      <c r="B4" t="s">
        <v>1478</v>
      </c>
      <c r="C4" t="s">
        <v>1479</v>
      </c>
      <c r="D4" t="s">
        <v>1480</v>
      </c>
      <c r="E4" t="s">
        <v>1481</v>
      </c>
    </row>
    <row r="5" spans="1:5" x14ac:dyDescent="0.25">
      <c r="A5" s="6" t="s">
        <v>691</v>
      </c>
      <c r="B5" s="4">
        <v>-3980</v>
      </c>
      <c r="C5" s="4">
        <v>0</v>
      </c>
      <c r="D5" s="4">
        <v>-1773.3333333333333</v>
      </c>
      <c r="E5" s="4">
        <v>-1773.3333333333333</v>
      </c>
    </row>
    <row r="6" spans="1:5" x14ac:dyDescent="0.25">
      <c r="A6" s="6" t="s">
        <v>206</v>
      </c>
      <c r="B6" s="4">
        <v>-3980</v>
      </c>
      <c r="C6" s="4">
        <v>0</v>
      </c>
      <c r="D6" s="4">
        <v>-1773.3333333333333</v>
      </c>
      <c r="E6" s="4">
        <v>-1773.3333333333333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24</v>
      </c>
    </row>
    <row r="4" spans="1:5" x14ac:dyDescent="0.25">
      <c r="A4" s="5" t="s">
        <v>205</v>
      </c>
      <c r="B4" t="s">
        <v>1478</v>
      </c>
      <c r="C4" t="s">
        <v>1479</v>
      </c>
      <c r="D4" t="s">
        <v>1480</v>
      </c>
      <c r="E4" t="s">
        <v>1481</v>
      </c>
    </row>
    <row r="5" spans="1:5" x14ac:dyDescent="0.25">
      <c r="A5" s="6" t="s">
        <v>644</v>
      </c>
      <c r="B5" s="4">
        <v>13896.919999999998</v>
      </c>
      <c r="C5" s="4">
        <v>31303.97</v>
      </c>
      <c r="D5" s="4">
        <v>31303.97</v>
      </c>
      <c r="E5" s="4">
        <v>0</v>
      </c>
    </row>
    <row r="6" spans="1:5" x14ac:dyDescent="0.25">
      <c r="A6" s="6" t="s">
        <v>645</v>
      </c>
      <c r="B6" s="4">
        <v>8468484.1400000006</v>
      </c>
      <c r="C6" s="4">
        <v>8388631.1600000001</v>
      </c>
      <c r="D6" s="4">
        <v>8388631.1600000001</v>
      </c>
      <c r="E6" s="4">
        <v>0</v>
      </c>
    </row>
    <row r="7" spans="1:5" x14ac:dyDescent="0.25">
      <c r="A7" s="6" t="s">
        <v>646</v>
      </c>
      <c r="B7" s="4">
        <v>238270</v>
      </c>
      <c r="C7" s="4">
        <v>198056.26</v>
      </c>
      <c r="D7" s="4">
        <v>198056.26</v>
      </c>
      <c r="E7" s="4">
        <v>0</v>
      </c>
    </row>
    <row r="8" spans="1:5" x14ac:dyDescent="0.25">
      <c r="A8" s="6" t="s">
        <v>647</v>
      </c>
      <c r="B8" s="4">
        <v>46916.93</v>
      </c>
      <c r="C8" s="4">
        <v>50733.79</v>
      </c>
      <c r="D8" s="4">
        <v>50733.79</v>
      </c>
      <c r="E8" s="4">
        <v>0</v>
      </c>
    </row>
    <row r="9" spans="1:5" x14ac:dyDescent="0.25">
      <c r="A9" s="6" t="s">
        <v>648</v>
      </c>
      <c r="B9" s="4">
        <v>33000</v>
      </c>
      <c r="C9" s="4">
        <v>38500</v>
      </c>
      <c r="D9" s="4">
        <v>38500</v>
      </c>
      <c r="E9" s="4">
        <v>0</v>
      </c>
    </row>
    <row r="10" spans="1:5" x14ac:dyDescent="0.25">
      <c r="A10" s="6" t="s">
        <v>649</v>
      </c>
      <c r="B10" s="4">
        <v>845554.33</v>
      </c>
      <c r="C10" s="4">
        <v>1281703.6900000002</v>
      </c>
      <c r="D10" s="4">
        <v>1281703.6900000002</v>
      </c>
      <c r="E10" s="4">
        <v>0</v>
      </c>
    </row>
    <row r="11" spans="1:5" x14ac:dyDescent="0.25">
      <c r="A11" s="6" t="s">
        <v>206</v>
      </c>
      <c r="B11" s="4">
        <v>9646122.3200000003</v>
      </c>
      <c r="C11" s="4">
        <v>9988928.8699999992</v>
      </c>
      <c r="D11" s="4">
        <v>9988928.8699999992</v>
      </c>
      <c r="E11" s="4">
        <v>0</v>
      </c>
    </row>
  </sheetData>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1466</v>
      </c>
    </row>
    <row r="4" spans="1:5" x14ac:dyDescent="0.25">
      <c r="A4" s="5" t="s">
        <v>205</v>
      </c>
      <c r="B4" t="s">
        <v>1478</v>
      </c>
      <c r="C4" t="s">
        <v>1479</v>
      </c>
      <c r="D4" t="s">
        <v>1480</v>
      </c>
      <c r="E4" t="s">
        <v>1481</v>
      </c>
    </row>
    <row r="5" spans="1:5" x14ac:dyDescent="0.25">
      <c r="A5" s="6" t="s">
        <v>691</v>
      </c>
      <c r="B5" s="4">
        <v>-11.720000000002983</v>
      </c>
      <c r="C5" s="4">
        <v>0</v>
      </c>
      <c r="D5" s="4">
        <v>2715.5133333333324</v>
      </c>
      <c r="E5" s="4">
        <v>2715.5133333333324</v>
      </c>
    </row>
    <row r="6" spans="1:5" x14ac:dyDescent="0.25">
      <c r="A6" s="6" t="s">
        <v>206</v>
      </c>
      <c r="B6" s="4">
        <v>-11.720000000002983</v>
      </c>
      <c r="C6" s="4">
        <v>0</v>
      </c>
      <c r="D6" s="4">
        <v>2715.5133333333324</v>
      </c>
      <c r="E6" s="4">
        <v>2715.5133333333324</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1467</v>
      </c>
    </row>
    <row r="4" spans="1:5" x14ac:dyDescent="0.25">
      <c r="A4" s="5" t="s">
        <v>205</v>
      </c>
      <c r="B4" t="s">
        <v>1478</v>
      </c>
      <c r="C4" t="s">
        <v>1479</v>
      </c>
      <c r="D4" t="s">
        <v>1480</v>
      </c>
      <c r="E4" t="s">
        <v>1481</v>
      </c>
    </row>
    <row r="5" spans="1:5" x14ac:dyDescent="0.25">
      <c r="A5" s="6" t="s">
        <v>692</v>
      </c>
      <c r="B5" s="4">
        <v>-84.96</v>
      </c>
      <c r="C5" s="4">
        <v>0</v>
      </c>
      <c r="D5" s="4">
        <v>-42.48</v>
      </c>
      <c r="E5" s="4">
        <v>-42.48</v>
      </c>
    </row>
    <row r="6" spans="1:5" x14ac:dyDescent="0.25">
      <c r="A6" s="6" t="s">
        <v>206</v>
      </c>
      <c r="B6" s="4">
        <v>-84.96</v>
      </c>
      <c r="C6" s="4">
        <v>0</v>
      </c>
      <c r="D6" s="4">
        <v>-42.48</v>
      </c>
      <c r="E6" s="4">
        <v>-42.48</v>
      </c>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5" sqref="D5"/>
    </sheetView>
  </sheetViews>
  <sheetFormatPr defaultRowHeight="15" x14ac:dyDescent="0.25"/>
  <cols>
    <col min="1" max="1" width="25.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1468</v>
      </c>
    </row>
    <row r="4" spans="1:5" x14ac:dyDescent="0.25">
      <c r="A4" s="5" t="s">
        <v>205</v>
      </c>
      <c r="B4" t="s">
        <v>1478</v>
      </c>
      <c r="C4" t="s">
        <v>1479</v>
      </c>
      <c r="D4" t="s">
        <v>1480</v>
      </c>
      <c r="E4" t="s">
        <v>1481</v>
      </c>
    </row>
    <row r="5" spans="1:5" x14ac:dyDescent="0.25">
      <c r="A5" s="6" t="s">
        <v>687</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workbookViewId="0">
      <selection activeCell="E5" sqref="E5"/>
    </sheetView>
  </sheetViews>
  <sheetFormatPr defaultRowHeight="15" x14ac:dyDescent="0.25"/>
  <cols>
    <col min="1" max="1" width="65.85546875" bestFit="1" customWidth="1"/>
    <col min="2" max="3" width="16.5703125" bestFit="1" customWidth="1"/>
    <col min="4" max="4" width="31.28515625" bestFit="1" customWidth="1"/>
    <col min="5" max="5" width="31.7109375" bestFit="1" customWidth="1"/>
    <col min="6" max="6" width="16.28515625" bestFit="1" customWidth="1"/>
    <col min="7" max="8" width="33" bestFit="1" customWidth="1"/>
  </cols>
  <sheetData>
    <row r="1" spans="1:5" x14ac:dyDescent="0.25">
      <c r="A1" s="5" t="s">
        <v>194</v>
      </c>
      <c r="B1" t="s">
        <v>204</v>
      </c>
    </row>
    <row r="2" spans="1:5" x14ac:dyDescent="0.25">
      <c r="A2" s="5" t="s">
        <v>197</v>
      </c>
      <c r="B2" t="s">
        <v>204</v>
      </c>
    </row>
    <row r="4" spans="1:5" x14ac:dyDescent="0.25">
      <c r="A4" s="5" t="s">
        <v>205</v>
      </c>
      <c r="B4" t="s">
        <v>1478</v>
      </c>
      <c r="C4" t="s">
        <v>1479</v>
      </c>
      <c r="D4" t="s">
        <v>1480</v>
      </c>
      <c r="E4" t="s">
        <v>1481</v>
      </c>
    </row>
    <row r="5" spans="1:5" x14ac:dyDescent="0.25">
      <c r="A5" s="6" t="s">
        <v>626</v>
      </c>
      <c r="B5" s="4">
        <v>-16457681.18</v>
      </c>
      <c r="C5" s="4">
        <v>-15047361.050000001</v>
      </c>
      <c r="D5" s="4">
        <v>-15732838.433333334</v>
      </c>
      <c r="E5" s="4">
        <v>-685477.38333333284</v>
      </c>
    </row>
    <row r="6" spans="1:5" x14ac:dyDescent="0.25">
      <c r="A6" s="6" t="s">
        <v>627</v>
      </c>
      <c r="B6" s="4">
        <v>-2574636.1400000006</v>
      </c>
      <c r="C6" s="4">
        <v>-762251.39999999851</v>
      </c>
      <c r="D6" s="4">
        <v>-2149550.0500000045</v>
      </c>
      <c r="E6" s="4">
        <v>-1387298.650000006</v>
      </c>
    </row>
    <row r="7" spans="1:5" x14ac:dyDescent="0.25">
      <c r="A7" s="6" t="s">
        <v>628</v>
      </c>
      <c r="B7" s="4">
        <v>-5353087.63</v>
      </c>
      <c r="C7" s="4">
        <v>-5472639.8399999999</v>
      </c>
      <c r="D7" s="4">
        <v>-5548286.3116666675</v>
      </c>
      <c r="E7" s="4">
        <v>-75646.471666666708</v>
      </c>
    </row>
    <row r="8" spans="1:5" x14ac:dyDescent="0.25">
      <c r="A8" s="6" t="s">
        <v>629</v>
      </c>
      <c r="B8" s="4">
        <v>-6460880.5199999996</v>
      </c>
      <c r="C8" s="4">
        <v>-6864616.9300000006</v>
      </c>
      <c r="D8" s="4">
        <v>-6868128.7416666662</v>
      </c>
      <c r="E8" s="4">
        <v>-3511.8116666674614</v>
      </c>
    </row>
    <row r="9" spans="1:5" x14ac:dyDescent="0.25">
      <c r="A9" s="6" t="s">
        <v>630</v>
      </c>
      <c r="B9" s="4">
        <v>-4520387.7299999995</v>
      </c>
      <c r="C9" s="4">
        <v>-4305863.1499999994</v>
      </c>
      <c r="D9" s="4">
        <v>-4432008.0149999997</v>
      </c>
      <c r="E9" s="4">
        <v>-126144.86500000022</v>
      </c>
    </row>
    <row r="10" spans="1:5" x14ac:dyDescent="0.25">
      <c r="A10" s="6" t="s">
        <v>631</v>
      </c>
      <c r="B10" s="4">
        <v>-877446.75</v>
      </c>
      <c r="C10" s="4">
        <v>-650890.5</v>
      </c>
      <c r="D10" s="4">
        <v>-785779.45833333337</v>
      </c>
      <c r="E10" s="4">
        <v>-134888.95833333337</v>
      </c>
    </row>
    <row r="11" spans="1:5" x14ac:dyDescent="0.25">
      <c r="A11" s="6" t="s">
        <v>632</v>
      </c>
      <c r="B11" s="4">
        <v>-1846613.8200000003</v>
      </c>
      <c r="C11" s="4">
        <v>-1791727.9000000001</v>
      </c>
      <c r="D11" s="4">
        <v>-1826032.7466666668</v>
      </c>
      <c r="E11" s="4">
        <v>-34304.846666666628</v>
      </c>
    </row>
    <row r="12" spans="1:5" x14ac:dyDescent="0.25">
      <c r="A12" s="6" t="s">
        <v>633</v>
      </c>
      <c r="B12" s="4">
        <v>-426630.56000000006</v>
      </c>
      <c r="C12" s="4">
        <v>-350801.95</v>
      </c>
      <c r="D12" s="4">
        <v>-389330.13666666666</v>
      </c>
      <c r="E12" s="4">
        <v>-38528.186666666632</v>
      </c>
    </row>
    <row r="13" spans="1:5" x14ac:dyDescent="0.25">
      <c r="A13" s="6" t="s">
        <v>634</v>
      </c>
      <c r="B13" s="4">
        <v>-515875</v>
      </c>
      <c r="C13" s="4">
        <v>-476153.99999999994</v>
      </c>
      <c r="D13" s="4">
        <v>-469049.16666666663</v>
      </c>
      <c r="E13" s="4">
        <v>7104.8333333332848</v>
      </c>
    </row>
    <row r="14" spans="1:5" x14ac:dyDescent="0.25">
      <c r="A14" s="6" t="s">
        <v>635</v>
      </c>
      <c r="B14" s="4">
        <v>-138456</v>
      </c>
      <c r="C14" s="4">
        <v>-164984.99999999997</v>
      </c>
      <c r="D14" s="4">
        <v>-148641.10333333336</v>
      </c>
      <c r="E14" s="4">
        <v>16343.896666666624</v>
      </c>
    </row>
    <row r="15" spans="1:5" x14ac:dyDescent="0.25">
      <c r="A15" s="6" t="s">
        <v>636</v>
      </c>
      <c r="B15" s="4">
        <v>-1912051.2000000002</v>
      </c>
      <c r="C15" s="4">
        <v>-1816229.4</v>
      </c>
      <c r="D15" s="4">
        <v>-1866326.9</v>
      </c>
      <c r="E15" s="4">
        <v>-50097.499999999884</v>
      </c>
    </row>
    <row r="16" spans="1:5" x14ac:dyDescent="0.25">
      <c r="A16" s="6" t="s">
        <v>637</v>
      </c>
      <c r="B16" s="4">
        <v>-2523333</v>
      </c>
      <c r="C16" s="4">
        <v>-2601120</v>
      </c>
      <c r="D16" s="4">
        <v>-2615083.8333333335</v>
      </c>
      <c r="E16" s="4">
        <v>-13963.833333333489</v>
      </c>
    </row>
    <row r="17" spans="1:5" x14ac:dyDescent="0.25">
      <c r="A17" s="6" t="s">
        <v>638</v>
      </c>
      <c r="B17" s="4">
        <v>-3571417</v>
      </c>
      <c r="C17" s="4">
        <v>-3419009.2</v>
      </c>
      <c r="D17" s="4">
        <v>-3423526.4699999997</v>
      </c>
      <c r="E17" s="4">
        <v>-4517.2699999996985</v>
      </c>
    </row>
    <row r="18" spans="1:5" x14ac:dyDescent="0.25">
      <c r="A18" s="6" t="s">
        <v>639</v>
      </c>
      <c r="B18" s="4">
        <v>-2667585.5</v>
      </c>
      <c r="C18" s="4">
        <v>-2850656.0000000005</v>
      </c>
      <c r="D18" s="4">
        <v>-2748847.4166666665</v>
      </c>
      <c r="E18" s="4">
        <v>101808.58333333334</v>
      </c>
    </row>
    <row r="19" spans="1:5" x14ac:dyDescent="0.25">
      <c r="A19" s="6" t="s">
        <v>640</v>
      </c>
      <c r="B19" s="4">
        <v>-1031602.5</v>
      </c>
      <c r="C19" s="4">
        <v>-1042784.04</v>
      </c>
      <c r="D19" s="4">
        <v>-1035601.48</v>
      </c>
      <c r="E19" s="4">
        <v>7182.5600000000559</v>
      </c>
    </row>
    <row r="20" spans="1:5" x14ac:dyDescent="0.25">
      <c r="A20" s="6" t="s">
        <v>641</v>
      </c>
      <c r="B20" s="4">
        <v>-295444.43</v>
      </c>
      <c r="C20" s="4">
        <v>-129534.78</v>
      </c>
      <c r="D20" s="4">
        <v>-216670.86000000004</v>
      </c>
      <c r="E20" s="4">
        <v>-87136.08</v>
      </c>
    </row>
    <row r="21" spans="1:5" x14ac:dyDescent="0.25">
      <c r="A21" s="6" t="s">
        <v>642</v>
      </c>
      <c r="B21" s="4">
        <v>0</v>
      </c>
      <c r="C21" s="4">
        <v>-7350</v>
      </c>
      <c r="D21" s="4">
        <v>-3675</v>
      </c>
      <c r="E21" s="4">
        <v>3675</v>
      </c>
    </row>
    <row r="22" spans="1:5" x14ac:dyDescent="0.25">
      <c r="A22" s="6" t="s">
        <v>643</v>
      </c>
      <c r="B22" s="4">
        <v>2259958.0099999998</v>
      </c>
      <c r="C22" s="4">
        <v>-1795468.8800000001</v>
      </c>
      <c r="D22" s="4">
        <v>-931012.06333333335</v>
      </c>
      <c r="E22" s="4">
        <v>864456.81666666677</v>
      </c>
    </row>
    <row r="23" spans="1:5" x14ac:dyDescent="0.25">
      <c r="A23" s="6" t="s">
        <v>644</v>
      </c>
      <c r="B23" s="4">
        <v>5912008.4900000002</v>
      </c>
      <c r="C23" s="4">
        <v>8006698.5199999996</v>
      </c>
      <c r="D23" s="4">
        <v>8006698.5199999996</v>
      </c>
      <c r="E23" s="4">
        <v>0</v>
      </c>
    </row>
    <row r="24" spans="1:5" x14ac:dyDescent="0.25">
      <c r="A24" s="6" t="s">
        <v>645</v>
      </c>
      <c r="B24" s="4">
        <v>-27285385.609999996</v>
      </c>
      <c r="C24" s="4">
        <v>-33538427.250000007</v>
      </c>
      <c r="D24" s="4">
        <v>-30715267.255000006</v>
      </c>
      <c r="E24" s="4">
        <v>2823159.9950000048</v>
      </c>
    </row>
    <row r="25" spans="1:5" x14ac:dyDescent="0.25">
      <c r="A25" s="6" t="s">
        <v>646</v>
      </c>
      <c r="B25" s="4">
        <v>4606150.4700000007</v>
      </c>
      <c r="C25" s="4">
        <v>4436379.169999999</v>
      </c>
      <c r="D25" s="4">
        <v>4436379.169999999</v>
      </c>
      <c r="E25" s="4">
        <v>0</v>
      </c>
    </row>
    <row r="26" spans="1:5" x14ac:dyDescent="0.25">
      <c r="A26" s="6" t="s">
        <v>647</v>
      </c>
      <c r="B26" s="4">
        <v>908279.37</v>
      </c>
      <c r="C26" s="4">
        <v>1159142.0999999999</v>
      </c>
      <c r="D26" s="4">
        <v>1159142.0999999999</v>
      </c>
      <c r="E26" s="4">
        <v>0</v>
      </c>
    </row>
    <row r="27" spans="1:5" x14ac:dyDescent="0.25">
      <c r="A27" s="6" t="s">
        <v>648</v>
      </c>
      <c r="B27" s="4">
        <v>162773.06</v>
      </c>
      <c r="C27" s="4">
        <v>48729.08</v>
      </c>
      <c r="D27" s="4">
        <v>48729.08</v>
      </c>
      <c r="E27" s="4">
        <v>0</v>
      </c>
    </row>
    <row r="28" spans="1:5" x14ac:dyDescent="0.25">
      <c r="A28" s="6" t="s">
        <v>649</v>
      </c>
      <c r="B28" s="4">
        <v>1420336.4899999998</v>
      </c>
      <c r="C28" s="4">
        <v>2334539.46</v>
      </c>
      <c r="D28" s="4">
        <v>2334539.46</v>
      </c>
      <c r="E28" s="4">
        <v>0</v>
      </c>
    </row>
    <row r="29" spans="1:5" x14ac:dyDescent="0.25">
      <c r="A29" s="6" t="s">
        <v>650</v>
      </c>
      <c r="B29" s="4">
        <v>-734592.06</v>
      </c>
      <c r="C29" s="4">
        <v>-319295.92</v>
      </c>
      <c r="D29" s="4">
        <v>-411873.67166666669</v>
      </c>
      <c r="E29" s="4">
        <v>-92577.751666666736</v>
      </c>
    </row>
    <row r="30" spans="1:5" x14ac:dyDescent="0.25">
      <c r="A30" s="6" t="s">
        <v>651</v>
      </c>
      <c r="B30" s="4">
        <v>-3509458.4899999998</v>
      </c>
      <c r="C30" s="4">
        <v>-7030114.3499999996</v>
      </c>
      <c r="D30" s="4">
        <v>-5878472.7833333323</v>
      </c>
      <c r="E30" s="4">
        <v>1151641.5666666673</v>
      </c>
    </row>
    <row r="31" spans="1:5" x14ac:dyDescent="0.25">
      <c r="A31" s="6" t="s">
        <v>652</v>
      </c>
      <c r="B31" s="4">
        <v>-368470.43</v>
      </c>
      <c r="C31" s="4">
        <v>-87817.73000000001</v>
      </c>
      <c r="D31" s="4">
        <v>-203259.68833333335</v>
      </c>
      <c r="E31" s="4">
        <v>-115441.95833333333</v>
      </c>
    </row>
    <row r="32" spans="1:5" x14ac:dyDescent="0.25">
      <c r="A32" s="6" t="s">
        <v>653</v>
      </c>
      <c r="B32" s="4">
        <v>-416615.63</v>
      </c>
      <c r="C32" s="4">
        <v>-119469.37</v>
      </c>
      <c r="D32" s="4">
        <v>-225711.74166666667</v>
      </c>
      <c r="E32" s="4">
        <v>-106242.37166666667</v>
      </c>
    </row>
    <row r="33" spans="1:5" x14ac:dyDescent="0.25">
      <c r="A33" s="6" t="s">
        <v>654</v>
      </c>
      <c r="B33" s="4">
        <v>-112119.69</v>
      </c>
      <c r="C33" s="4">
        <v>-114360</v>
      </c>
      <c r="D33" s="4">
        <v>-103293.23000000001</v>
      </c>
      <c r="E33" s="4">
        <v>11066.769999999993</v>
      </c>
    </row>
    <row r="34" spans="1:5" x14ac:dyDescent="0.25">
      <c r="A34" s="6" t="s">
        <v>655</v>
      </c>
      <c r="B34" s="4">
        <v>-648336.34</v>
      </c>
      <c r="C34" s="4">
        <v>-126122.78</v>
      </c>
      <c r="D34" s="4">
        <v>-339897.87666666665</v>
      </c>
      <c r="E34" s="4">
        <v>-213775.09666666668</v>
      </c>
    </row>
    <row r="35" spans="1:5" x14ac:dyDescent="0.25">
      <c r="A35" s="6" t="s">
        <v>656</v>
      </c>
      <c r="B35" s="4">
        <v>-756322.4</v>
      </c>
      <c r="C35" s="4">
        <v>-686180.69</v>
      </c>
      <c r="D35" s="4">
        <v>-758353.64000000013</v>
      </c>
      <c r="E35" s="4">
        <v>-72172.950000000143</v>
      </c>
    </row>
    <row r="36" spans="1:5" x14ac:dyDescent="0.25">
      <c r="A36" s="6" t="s">
        <v>657</v>
      </c>
      <c r="B36" s="4">
        <v>-6298980.6399999997</v>
      </c>
      <c r="C36" s="4">
        <v>-5412266.3799999999</v>
      </c>
      <c r="D36" s="4">
        <v>-5649965.5350000001</v>
      </c>
      <c r="E36" s="4">
        <v>-237699.15499999962</v>
      </c>
    </row>
    <row r="37" spans="1:5" x14ac:dyDescent="0.25">
      <c r="A37" s="6" t="s">
        <v>658</v>
      </c>
      <c r="B37" s="4">
        <v>-6473.1</v>
      </c>
      <c r="C37" s="4">
        <v>-7180</v>
      </c>
      <c r="D37" s="4">
        <v>-6751.1666666666661</v>
      </c>
      <c r="E37" s="4">
        <v>428.83333333333394</v>
      </c>
    </row>
    <row r="38" spans="1:5" x14ac:dyDescent="0.25">
      <c r="A38" s="6" t="s">
        <v>659</v>
      </c>
      <c r="B38" s="4">
        <v>-51738.040000000008</v>
      </c>
      <c r="C38" s="4">
        <v>-304743.55</v>
      </c>
      <c r="D38" s="4">
        <v>-189555.71166666667</v>
      </c>
      <c r="E38" s="4">
        <v>115187.8383333333</v>
      </c>
    </row>
    <row r="39" spans="1:5" x14ac:dyDescent="0.25">
      <c r="A39" s="6" t="s">
        <v>660</v>
      </c>
      <c r="B39" s="4">
        <v>-10967.41</v>
      </c>
      <c r="C39" s="4">
        <v>-12434.41</v>
      </c>
      <c r="D39" s="4">
        <v>-11997.84</v>
      </c>
      <c r="E39" s="4">
        <v>436.56999999999971</v>
      </c>
    </row>
    <row r="40" spans="1:5" x14ac:dyDescent="0.25">
      <c r="A40" s="6" t="s">
        <v>661</v>
      </c>
      <c r="B40" s="4">
        <v>-441957.91999999993</v>
      </c>
      <c r="C40" s="4">
        <v>-573504.94999999995</v>
      </c>
      <c r="D40" s="4">
        <v>-545750.72</v>
      </c>
      <c r="E40" s="4">
        <v>27754.229999999981</v>
      </c>
    </row>
    <row r="41" spans="1:5" x14ac:dyDescent="0.25">
      <c r="A41" s="6" t="s">
        <v>662</v>
      </c>
      <c r="B41" s="4">
        <v>-176410.28999999998</v>
      </c>
      <c r="C41" s="4">
        <v>-166721.68</v>
      </c>
      <c r="D41" s="4">
        <v>-167960.05666666664</v>
      </c>
      <c r="E41" s="4">
        <v>-1238.3766666666488</v>
      </c>
    </row>
    <row r="42" spans="1:5" x14ac:dyDescent="0.25">
      <c r="A42" s="6" t="s">
        <v>663</v>
      </c>
      <c r="B42" s="4">
        <v>-296700.25</v>
      </c>
      <c r="C42" s="4">
        <v>-195943.70999999996</v>
      </c>
      <c r="D42" s="4">
        <v>-228522.24666666664</v>
      </c>
      <c r="E42" s="4">
        <v>-32578.536666666681</v>
      </c>
    </row>
    <row r="43" spans="1:5" x14ac:dyDescent="0.25">
      <c r="A43" s="6" t="s">
        <v>664</v>
      </c>
      <c r="B43" s="4">
        <v>-1531626.6300000001</v>
      </c>
      <c r="C43" s="4">
        <v>-1589092.79</v>
      </c>
      <c r="D43" s="4">
        <v>-1557688.1899999995</v>
      </c>
      <c r="E43" s="4">
        <v>31404.600000000162</v>
      </c>
    </row>
    <row r="44" spans="1:5" x14ac:dyDescent="0.25">
      <c r="A44" s="6" t="s">
        <v>665</v>
      </c>
      <c r="B44" s="4">
        <v>-11943.930000000002</v>
      </c>
      <c r="C44" s="4">
        <v>-5896.09</v>
      </c>
      <c r="D44" s="4">
        <v>-7969.2616666666672</v>
      </c>
      <c r="E44" s="4">
        <v>-2073.1716666666666</v>
      </c>
    </row>
    <row r="45" spans="1:5" x14ac:dyDescent="0.25">
      <c r="A45" s="6" t="s">
        <v>1477</v>
      </c>
      <c r="B45" s="4">
        <v>-60</v>
      </c>
      <c r="C45" s="4">
        <v>0</v>
      </c>
      <c r="D45" s="4">
        <v>-20</v>
      </c>
      <c r="E45" s="4">
        <v>-20</v>
      </c>
    </row>
    <row r="46" spans="1:5" x14ac:dyDescent="0.25">
      <c r="A46" s="6" t="s">
        <v>666</v>
      </c>
      <c r="B46" s="4">
        <v>-4216441.92</v>
      </c>
      <c r="C46" s="4">
        <v>-3424588.15</v>
      </c>
      <c r="D46" s="4">
        <v>-3366548.7099999995</v>
      </c>
      <c r="E46" s="4">
        <v>58039.440000000715</v>
      </c>
    </row>
    <row r="47" spans="1:5" x14ac:dyDescent="0.25">
      <c r="A47" s="6" t="s">
        <v>667</v>
      </c>
      <c r="B47" s="4">
        <v>-1084200</v>
      </c>
      <c r="C47" s="4">
        <v>-450000</v>
      </c>
      <c r="D47" s="4">
        <v>-741933.33333333337</v>
      </c>
      <c r="E47" s="4">
        <v>-291933.33333333337</v>
      </c>
    </row>
    <row r="48" spans="1:5" x14ac:dyDescent="0.25">
      <c r="A48" s="6" t="s">
        <v>668</v>
      </c>
      <c r="B48" s="4">
        <v>-2943220</v>
      </c>
      <c r="C48" s="4">
        <v>-2630766.44</v>
      </c>
      <c r="D48" s="4">
        <v>-2786993.2199999997</v>
      </c>
      <c r="E48" s="4">
        <v>-156226.7799999998</v>
      </c>
    </row>
    <row r="49" spans="1:5" x14ac:dyDescent="0.25">
      <c r="A49" s="6" t="s">
        <v>669</v>
      </c>
      <c r="B49" s="4">
        <v>-1527312.54</v>
      </c>
      <c r="C49" s="4">
        <v>-1827357</v>
      </c>
      <c r="D49" s="4">
        <v>-1674140.1033333333</v>
      </c>
      <c r="E49" s="4">
        <v>153216.89666666673</v>
      </c>
    </row>
    <row r="50" spans="1:5" x14ac:dyDescent="0.25">
      <c r="A50" s="6" t="s">
        <v>670</v>
      </c>
      <c r="B50" s="4">
        <v>-10614768.34</v>
      </c>
      <c r="C50" s="4">
        <v>-10995888.130000001</v>
      </c>
      <c r="D50" s="4">
        <v>-10845677.051666668</v>
      </c>
      <c r="E50" s="4">
        <v>150211.07833333375</v>
      </c>
    </row>
    <row r="51" spans="1:5" x14ac:dyDescent="0.25">
      <c r="A51" s="6" t="s">
        <v>671</v>
      </c>
      <c r="B51" s="4">
        <v>-8048016.71</v>
      </c>
      <c r="C51" s="4">
        <v>-9935291.4999999981</v>
      </c>
      <c r="D51" s="4">
        <v>-9187156.6916666664</v>
      </c>
      <c r="E51" s="4">
        <v>748134.80833333265</v>
      </c>
    </row>
    <row r="52" spans="1:5" x14ac:dyDescent="0.25">
      <c r="A52" s="6" t="s">
        <v>672</v>
      </c>
      <c r="B52" s="4">
        <v>-4613646.5199999996</v>
      </c>
      <c r="C52" s="4">
        <v>-4724688.99</v>
      </c>
      <c r="D52" s="4">
        <v>-4776975.7733333334</v>
      </c>
      <c r="E52" s="4">
        <v>-52286.783333333391</v>
      </c>
    </row>
    <row r="53" spans="1:5" x14ac:dyDescent="0.25">
      <c r="A53" s="6" t="s">
        <v>673</v>
      </c>
      <c r="B53" s="4">
        <v>-2026923.88</v>
      </c>
      <c r="C53" s="4">
        <v>-2005185</v>
      </c>
      <c r="D53" s="4">
        <v>-2009735.5216666667</v>
      </c>
      <c r="E53" s="4">
        <v>-4550.5216666668493</v>
      </c>
    </row>
    <row r="54" spans="1:5" x14ac:dyDescent="0.25">
      <c r="A54" s="6" t="s">
        <v>674</v>
      </c>
      <c r="B54" s="4">
        <v>-1540</v>
      </c>
      <c r="C54" s="4">
        <v>-680</v>
      </c>
      <c r="D54" s="4">
        <v>-1030</v>
      </c>
      <c r="E54" s="4">
        <v>-350</v>
      </c>
    </row>
    <row r="55" spans="1:5" x14ac:dyDescent="0.25">
      <c r="A55" s="6" t="s">
        <v>675</v>
      </c>
      <c r="B55" s="4">
        <v>-31725.23</v>
      </c>
      <c r="C55" s="4">
        <v>-33365.380000000005</v>
      </c>
      <c r="D55" s="4">
        <v>-29303.346666666668</v>
      </c>
      <c r="E55" s="4">
        <v>4062.0333333333365</v>
      </c>
    </row>
    <row r="56" spans="1:5" x14ac:dyDescent="0.25">
      <c r="A56" s="6" t="s">
        <v>676</v>
      </c>
      <c r="B56" s="4">
        <v>-177070.82</v>
      </c>
      <c r="C56" s="4">
        <v>-168249.63</v>
      </c>
      <c r="D56" s="4">
        <v>-172757.91500000001</v>
      </c>
      <c r="E56" s="4">
        <v>-4508.2850000000035</v>
      </c>
    </row>
    <row r="57" spans="1:5" x14ac:dyDescent="0.25">
      <c r="A57" s="6" t="s">
        <v>677</v>
      </c>
      <c r="B57" s="4">
        <v>-133236.75999999998</v>
      </c>
      <c r="C57" s="4">
        <v>-14470.66</v>
      </c>
      <c r="D57" s="4">
        <v>-73621.341666666674</v>
      </c>
      <c r="E57" s="4">
        <v>-59150.681666666664</v>
      </c>
    </row>
    <row r="58" spans="1:5" x14ac:dyDescent="0.25">
      <c r="A58" s="6" t="s">
        <v>678</v>
      </c>
      <c r="B58" s="4">
        <v>-311.71000000000004</v>
      </c>
      <c r="C58" s="4">
        <v>-284.46999999999997</v>
      </c>
      <c r="D58" s="4">
        <v>-246.08666666666667</v>
      </c>
      <c r="E58" s="4">
        <v>38.383333333333297</v>
      </c>
    </row>
    <row r="59" spans="1:5" x14ac:dyDescent="0.25">
      <c r="A59" s="6" t="s">
        <v>679</v>
      </c>
      <c r="B59" s="4">
        <v>-277656.20999999996</v>
      </c>
      <c r="C59" s="4">
        <v>-618239.9</v>
      </c>
      <c r="D59" s="4">
        <v>-463295.58833333332</v>
      </c>
      <c r="E59" s="4">
        <v>154944.3116666667</v>
      </c>
    </row>
    <row r="60" spans="1:5" x14ac:dyDescent="0.25">
      <c r="A60" s="6" t="s">
        <v>680</v>
      </c>
      <c r="B60" s="4">
        <v>-45564.88</v>
      </c>
      <c r="C60" s="4">
        <v>-50954.189999999995</v>
      </c>
      <c r="D60" s="4">
        <v>-43307.868333333325</v>
      </c>
      <c r="E60" s="4">
        <v>7646.3216666666704</v>
      </c>
    </row>
    <row r="61" spans="1:5" x14ac:dyDescent="0.25">
      <c r="A61" s="6" t="s">
        <v>681</v>
      </c>
      <c r="B61" s="4">
        <v>-151282.81</v>
      </c>
      <c r="C61" s="4">
        <v>-328434.2</v>
      </c>
      <c r="D61" s="4">
        <v>-213044.19166666665</v>
      </c>
      <c r="E61" s="4">
        <v>115390.00833333336</v>
      </c>
    </row>
    <row r="62" spans="1:5" x14ac:dyDescent="0.25">
      <c r="A62" s="6" t="s">
        <v>682</v>
      </c>
      <c r="B62" s="4">
        <v>-29036.68</v>
      </c>
      <c r="C62" s="4">
        <v>-24090.729999999996</v>
      </c>
      <c r="D62" s="4">
        <v>-26966.318333333329</v>
      </c>
      <c r="E62" s="4">
        <v>-2875.5883333333331</v>
      </c>
    </row>
    <row r="63" spans="1:5" x14ac:dyDescent="0.25">
      <c r="A63" s="6" t="s">
        <v>683</v>
      </c>
      <c r="B63" s="4">
        <v>-861359.55999999971</v>
      </c>
      <c r="C63" s="4">
        <v>-481643.37999999995</v>
      </c>
      <c r="D63" s="4">
        <v>-608476.15166666673</v>
      </c>
      <c r="E63" s="4">
        <v>-126832.77166666667</v>
      </c>
    </row>
    <row r="64" spans="1:5" x14ac:dyDescent="0.25">
      <c r="A64" s="6" t="s">
        <v>684</v>
      </c>
      <c r="B64" s="4">
        <v>-2676528.79</v>
      </c>
      <c r="C64" s="4">
        <v>-691419.15999999992</v>
      </c>
      <c r="D64" s="4">
        <v>-1594490.4533333334</v>
      </c>
      <c r="E64" s="4">
        <v>-903071.29333333357</v>
      </c>
    </row>
    <row r="65" spans="1:5" x14ac:dyDescent="0.25">
      <c r="A65" s="6" t="s">
        <v>685</v>
      </c>
      <c r="B65" s="4">
        <v>1749662.0399999998</v>
      </c>
      <c r="C65" s="4">
        <v>4313268.2699999996</v>
      </c>
      <c r="D65" s="4">
        <v>3083529.8283333331</v>
      </c>
      <c r="E65" s="4">
        <v>-1229738.4416666667</v>
      </c>
    </row>
    <row r="66" spans="1:5" x14ac:dyDescent="0.25">
      <c r="A66" s="6" t="s">
        <v>686</v>
      </c>
      <c r="B66" s="4">
        <v>-514302.29000000004</v>
      </c>
      <c r="C66" s="4">
        <v>19553.48000000001</v>
      </c>
      <c r="D66" s="4">
        <v>-244730.495</v>
      </c>
      <c r="E66" s="4">
        <v>-264283.97499999998</v>
      </c>
    </row>
    <row r="67" spans="1:5" x14ac:dyDescent="0.25">
      <c r="A67" s="6" t="s">
        <v>690</v>
      </c>
      <c r="B67" s="4">
        <v>0</v>
      </c>
      <c r="C67" s="4">
        <v>500</v>
      </c>
      <c r="D67" s="4">
        <v>500</v>
      </c>
      <c r="E67" s="4">
        <v>0</v>
      </c>
    </row>
    <row r="68" spans="1:5" x14ac:dyDescent="0.25">
      <c r="A68" s="6" t="s">
        <v>687</v>
      </c>
      <c r="B68" s="4">
        <v>-186148668</v>
      </c>
      <c r="C68" s="4">
        <v>-184393669</v>
      </c>
      <c r="D68" s="4">
        <v>-185852002</v>
      </c>
      <c r="E68" s="4">
        <v>-1458332.9999999993</v>
      </c>
    </row>
    <row r="69" spans="1:5" x14ac:dyDescent="0.25">
      <c r="A69" s="6" t="s">
        <v>688</v>
      </c>
      <c r="B69" s="4">
        <v>163729.69999999998</v>
      </c>
      <c r="C69" s="4">
        <v>-302978.83999999997</v>
      </c>
      <c r="D69" s="4">
        <v>-124301.405</v>
      </c>
      <c r="E69" s="4">
        <v>178677.435</v>
      </c>
    </row>
    <row r="70" spans="1:5" x14ac:dyDescent="0.25">
      <c r="A70" s="6" t="s">
        <v>689</v>
      </c>
      <c r="B70" s="4">
        <v>-350717.35</v>
      </c>
      <c r="C70" s="4">
        <v>-4439636.63</v>
      </c>
      <c r="D70" s="4">
        <v>-2377993.7866666671</v>
      </c>
      <c r="E70" s="4">
        <v>2061642.843333333</v>
      </c>
    </row>
    <row r="71" spans="1:5" x14ac:dyDescent="0.25">
      <c r="A71" s="6" t="s">
        <v>691</v>
      </c>
      <c r="B71" s="4">
        <v>-20592402.340000011</v>
      </c>
      <c r="C71" s="4">
        <v>-13418092.870000003</v>
      </c>
      <c r="D71" s="4">
        <v>-16985830.911666662</v>
      </c>
      <c r="E71" s="4">
        <v>-3567738.0416666646</v>
      </c>
    </row>
    <row r="72" spans="1:5" x14ac:dyDescent="0.25">
      <c r="A72" s="6" t="s">
        <v>692</v>
      </c>
      <c r="B72" s="4">
        <v>242.15000000000003</v>
      </c>
      <c r="C72" s="4">
        <v>1.2096279533579946E-10</v>
      </c>
      <c r="D72" s="4">
        <v>635251.38</v>
      </c>
      <c r="E72" s="4">
        <v>635251.37999999989</v>
      </c>
    </row>
    <row r="73" spans="1:5" x14ac:dyDescent="0.25">
      <c r="A73" s="6" t="s">
        <v>693</v>
      </c>
      <c r="B73" s="4">
        <v>-4384893.97</v>
      </c>
      <c r="C73" s="4">
        <v>-5032729.8500000006</v>
      </c>
      <c r="D73" s="4">
        <v>-4917523.9633333329</v>
      </c>
      <c r="E73" s="4">
        <v>115205.88666666712</v>
      </c>
    </row>
    <row r="74" spans="1:5" x14ac:dyDescent="0.25">
      <c r="A74" s="6" t="s">
        <v>694</v>
      </c>
      <c r="B74" s="4">
        <v>-401753.42</v>
      </c>
      <c r="C74" s="4">
        <v>-2477142.87</v>
      </c>
      <c r="D74" s="4">
        <v>-1553180.8816666668</v>
      </c>
      <c r="E74" s="4">
        <v>923961.98833333328</v>
      </c>
    </row>
    <row r="75" spans="1:5" x14ac:dyDescent="0.25">
      <c r="A75" s="6" t="s">
        <v>206</v>
      </c>
      <c r="B75" s="4">
        <v>-328500728.77000016</v>
      </c>
      <c r="C75" s="4">
        <v>-327990052.56</v>
      </c>
      <c r="D75" s="4">
        <v>-329159192.37333339</v>
      </c>
      <c r="E75" s="4">
        <v>-1169139.8133333311</v>
      </c>
    </row>
  </sheetData>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26</v>
      </c>
    </row>
    <row r="4" spans="1:5" x14ac:dyDescent="0.25">
      <c r="A4" s="5" t="s">
        <v>205</v>
      </c>
      <c r="B4" t="s">
        <v>1478</v>
      </c>
      <c r="C4" t="s">
        <v>1479</v>
      </c>
      <c r="D4" t="s">
        <v>1480</v>
      </c>
      <c r="E4" t="s">
        <v>1481</v>
      </c>
    </row>
    <row r="5" spans="1:5" x14ac:dyDescent="0.25">
      <c r="A5" s="6" t="s">
        <v>645</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137</v>
      </c>
    </row>
    <row r="4" spans="1:5" x14ac:dyDescent="0.25">
      <c r="A4" s="5" t="s">
        <v>205</v>
      </c>
      <c r="B4" t="s">
        <v>1478</v>
      </c>
      <c r="C4" t="s">
        <v>1479</v>
      </c>
      <c r="D4" t="s">
        <v>1480</v>
      </c>
      <c r="E4" t="s">
        <v>1481</v>
      </c>
    </row>
    <row r="5" spans="1:5" x14ac:dyDescent="0.25">
      <c r="A5" s="6" t="s">
        <v>684</v>
      </c>
      <c r="B5" s="4">
        <v>-366</v>
      </c>
      <c r="C5" s="4">
        <v>236.82</v>
      </c>
      <c r="D5" s="4">
        <v>-64.59</v>
      </c>
      <c r="E5" s="4">
        <v>-301.40999999999997</v>
      </c>
    </row>
    <row r="6" spans="1:5" x14ac:dyDescent="0.25">
      <c r="A6" s="6" t="s">
        <v>691</v>
      </c>
      <c r="B6" s="4">
        <v>-40040.68</v>
      </c>
      <c r="C6" s="4">
        <v>-24375.379999999997</v>
      </c>
      <c r="D6" s="4">
        <v>-33111.240000000005</v>
      </c>
      <c r="E6" s="4">
        <v>-8735.8600000000079</v>
      </c>
    </row>
    <row r="7" spans="1:5" x14ac:dyDescent="0.25">
      <c r="A7" s="6" t="s">
        <v>206</v>
      </c>
      <c r="B7" s="4">
        <v>-40406.68</v>
      </c>
      <c r="C7" s="4">
        <v>-24138.559999999998</v>
      </c>
      <c r="D7" s="4">
        <v>-33175.83</v>
      </c>
      <c r="E7" s="4">
        <v>-9037.2700000000077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96</v>
      </c>
    </row>
    <row r="4" spans="1:5" x14ac:dyDescent="0.25">
      <c r="A4" s="5" t="s">
        <v>205</v>
      </c>
      <c r="B4" t="s">
        <v>1478</v>
      </c>
      <c r="C4" t="s">
        <v>1479</v>
      </c>
      <c r="D4" t="s">
        <v>1480</v>
      </c>
      <c r="E4" t="s">
        <v>1481</v>
      </c>
    </row>
    <row r="5" spans="1:5" x14ac:dyDescent="0.25">
      <c r="A5" s="6" t="s">
        <v>653</v>
      </c>
      <c r="B5" s="4">
        <v>0</v>
      </c>
      <c r="C5" s="4">
        <v>-1672</v>
      </c>
      <c r="D5" s="4">
        <v>-1016</v>
      </c>
      <c r="E5" s="4">
        <v>656</v>
      </c>
    </row>
    <row r="6" spans="1:5" x14ac:dyDescent="0.25">
      <c r="A6" s="6" t="s">
        <v>683</v>
      </c>
      <c r="B6" s="4">
        <v>-6675.76</v>
      </c>
      <c r="C6" s="4">
        <v>-2262.66</v>
      </c>
      <c r="D6" s="4">
        <v>-3662.0483333333332</v>
      </c>
      <c r="E6" s="4">
        <v>-1399.3883333333333</v>
      </c>
    </row>
    <row r="7" spans="1:5" x14ac:dyDescent="0.25">
      <c r="A7" s="6" t="s">
        <v>685</v>
      </c>
      <c r="B7" s="4">
        <v>0</v>
      </c>
      <c r="C7" s="4">
        <v>3984.92</v>
      </c>
      <c r="D7" s="4">
        <v>3984.92</v>
      </c>
      <c r="E7" s="4">
        <v>0</v>
      </c>
    </row>
    <row r="8" spans="1:5" x14ac:dyDescent="0.25">
      <c r="A8" s="6" t="s">
        <v>691</v>
      </c>
      <c r="B8" s="4">
        <v>-7055.5</v>
      </c>
      <c r="C8" s="4">
        <v>-2230</v>
      </c>
      <c r="D8" s="4">
        <v>-4175.833333333333</v>
      </c>
      <c r="E8" s="4">
        <v>-1945.833333333333</v>
      </c>
    </row>
    <row r="9" spans="1:5" x14ac:dyDescent="0.25">
      <c r="A9" s="6" t="s">
        <v>206</v>
      </c>
      <c r="B9" s="4">
        <v>-13731.26</v>
      </c>
      <c r="C9" s="4">
        <v>-2179.7399999999998</v>
      </c>
      <c r="D9" s="4">
        <v>-4868.9616666666661</v>
      </c>
      <c r="E9" s="4">
        <v>-2689.2216666666664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4</v>
      </c>
    </row>
    <row r="4" spans="1:5" x14ac:dyDescent="0.25">
      <c r="A4" s="5" t="s">
        <v>205</v>
      </c>
      <c r="B4" t="s">
        <v>1478</v>
      </c>
      <c r="C4" t="s">
        <v>1479</v>
      </c>
      <c r="D4" t="s">
        <v>1480</v>
      </c>
      <c r="E4" t="s">
        <v>1481</v>
      </c>
    </row>
    <row r="5" spans="1:5" x14ac:dyDescent="0.25">
      <c r="A5" s="6" t="s">
        <v>628</v>
      </c>
      <c r="B5" s="4">
        <v>0</v>
      </c>
      <c r="C5" s="4">
        <v>0</v>
      </c>
      <c r="D5" s="4">
        <v>0</v>
      </c>
      <c r="E5" s="4">
        <v>0</v>
      </c>
    </row>
    <row r="6" spans="1:5" x14ac:dyDescent="0.25">
      <c r="A6" s="6" t="s">
        <v>629</v>
      </c>
      <c r="B6" s="4">
        <v>0</v>
      </c>
      <c r="C6" s="4">
        <v>0</v>
      </c>
      <c r="D6" s="4">
        <v>0</v>
      </c>
      <c r="E6" s="4">
        <v>0</v>
      </c>
    </row>
    <row r="7" spans="1:5" x14ac:dyDescent="0.25">
      <c r="A7" s="6" t="s">
        <v>632</v>
      </c>
      <c r="B7" s="4">
        <v>0</v>
      </c>
      <c r="C7" s="4">
        <v>0</v>
      </c>
      <c r="D7" s="4">
        <v>0</v>
      </c>
      <c r="E7" s="4">
        <v>0</v>
      </c>
    </row>
    <row r="8" spans="1:5" x14ac:dyDescent="0.25">
      <c r="A8" s="6" t="s">
        <v>206</v>
      </c>
      <c r="B8" s="4">
        <v>0</v>
      </c>
      <c r="C8" s="4">
        <v>0</v>
      </c>
      <c r="D8" s="4">
        <v>0</v>
      </c>
      <c r="E8" s="4">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D6" sqref="D6"/>
    </sheetView>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v>
      </c>
    </row>
    <row r="4" spans="1:5" x14ac:dyDescent="0.25">
      <c r="A4" s="5" t="s">
        <v>205</v>
      </c>
      <c r="B4" t="s">
        <v>1478</v>
      </c>
      <c r="C4" t="s">
        <v>1479</v>
      </c>
      <c r="D4" t="s">
        <v>1480</v>
      </c>
      <c r="E4" t="s">
        <v>1481</v>
      </c>
    </row>
    <row r="5" spans="1:5" x14ac:dyDescent="0.25">
      <c r="A5" s="6" t="s">
        <v>628</v>
      </c>
      <c r="B5" s="4">
        <v>-47214</v>
      </c>
      <c r="C5" s="4">
        <v>-56960.7</v>
      </c>
      <c r="D5" s="4">
        <v>-55341.026666666672</v>
      </c>
      <c r="E5" s="4">
        <v>1619.673333333325</v>
      </c>
    </row>
    <row r="6" spans="1:5" x14ac:dyDescent="0.25">
      <c r="A6" s="6" t="s">
        <v>629</v>
      </c>
      <c r="B6" s="4">
        <v>-151465.28</v>
      </c>
      <c r="C6" s="4">
        <v>-186749.56</v>
      </c>
      <c r="D6" s="4">
        <v>-182384.22</v>
      </c>
      <c r="E6" s="4">
        <v>4365.3399999999965</v>
      </c>
    </row>
    <row r="7" spans="1:5" x14ac:dyDescent="0.25">
      <c r="A7" s="6" t="s">
        <v>632</v>
      </c>
      <c r="B7" s="4">
        <v>-1882.5</v>
      </c>
      <c r="C7" s="4">
        <v>-830.48</v>
      </c>
      <c r="D7" s="4">
        <v>-1309.4266666666667</v>
      </c>
      <c r="E7" s="4">
        <v>-478.94666666666672</v>
      </c>
    </row>
    <row r="8" spans="1:5" x14ac:dyDescent="0.25">
      <c r="A8" s="6" t="s">
        <v>633</v>
      </c>
      <c r="B8" s="4">
        <v>-1689.75</v>
      </c>
      <c r="C8" s="4">
        <v>-513</v>
      </c>
      <c r="D8" s="4">
        <v>-1288.875</v>
      </c>
      <c r="E8" s="4">
        <v>-775.875</v>
      </c>
    </row>
    <row r="9" spans="1:5" x14ac:dyDescent="0.25">
      <c r="A9" s="6" t="s">
        <v>641</v>
      </c>
      <c r="B9" s="4">
        <v>508.5</v>
      </c>
      <c r="C9" s="4">
        <v>0</v>
      </c>
      <c r="D9" s="4">
        <v>0</v>
      </c>
      <c r="E9" s="4">
        <v>0</v>
      </c>
    </row>
    <row r="10" spans="1:5" x14ac:dyDescent="0.25">
      <c r="A10" s="6" t="s">
        <v>643</v>
      </c>
      <c r="B10" s="4">
        <v>0</v>
      </c>
      <c r="C10" s="4">
        <v>-107775</v>
      </c>
      <c r="D10" s="4">
        <v>-53887.5</v>
      </c>
      <c r="E10" s="4">
        <v>53887.5</v>
      </c>
    </row>
    <row r="11" spans="1:5" x14ac:dyDescent="0.25">
      <c r="A11" s="6" t="s">
        <v>653</v>
      </c>
      <c r="B11" s="4">
        <v>-77033.97</v>
      </c>
      <c r="C11" s="4">
        <v>-8947</v>
      </c>
      <c r="D11" s="4">
        <v>-42990.485000000001</v>
      </c>
      <c r="E11" s="4">
        <v>-34043.485000000001</v>
      </c>
    </row>
    <row r="12" spans="1:5" x14ac:dyDescent="0.25">
      <c r="A12" s="6" t="s">
        <v>655</v>
      </c>
      <c r="B12" s="4">
        <v>460</v>
      </c>
      <c r="C12" s="4">
        <v>0</v>
      </c>
      <c r="D12" s="4">
        <v>0</v>
      </c>
      <c r="E12" s="4">
        <v>0</v>
      </c>
    </row>
    <row r="13" spans="1:5" x14ac:dyDescent="0.25">
      <c r="A13" s="6" t="s">
        <v>691</v>
      </c>
      <c r="B13" s="4">
        <v>-21000</v>
      </c>
      <c r="C13" s="4">
        <v>0</v>
      </c>
      <c r="D13" s="4">
        <v>-7000</v>
      </c>
      <c r="E13" s="4">
        <v>-7000</v>
      </c>
    </row>
    <row r="14" spans="1:5" x14ac:dyDescent="0.25">
      <c r="A14" s="6" t="s">
        <v>206</v>
      </c>
      <c r="B14" s="4">
        <v>-299317</v>
      </c>
      <c r="C14" s="4">
        <v>-361775.74</v>
      </c>
      <c r="D14" s="4">
        <v>-344201.53333333333</v>
      </c>
      <c r="E14" s="4">
        <v>17574.206666666651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v>
      </c>
    </row>
    <row r="4" spans="1:5" x14ac:dyDescent="0.25">
      <c r="A4" s="5" t="s">
        <v>205</v>
      </c>
      <c r="B4" t="s">
        <v>1478</v>
      </c>
      <c r="C4" t="s">
        <v>1479</v>
      </c>
      <c r="D4" t="s">
        <v>1480</v>
      </c>
      <c r="E4" t="s">
        <v>1481</v>
      </c>
    </row>
    <row r="5" spans="1:5" x14ac:dyDescent="0.25">
      <c r="A5" s="6" t="s">
        <v>628</v>
      </c>
      <c r="B5" s="4">
        <v>-13515.98</v>
      </c>
      <c r="C5" s="4">
        <v>-17111.800000000003</v>
      </c>
      <c r="D5" s="4">
        <v>-17689.915000000001</v>
      </c>
      <c r="E5" s="4">
        <v>-578.11499999999796</v>
      </c>
    </row>
    <row r="6" spans="1:5" x14ac:dyDescent="0.25">
      <c r="A6" s="6" t="s">
        <v>629</v>
      </c>
      <c r="B6" s="4">
        <v>-26445</v>
      </c>
      <c r="C6" s="4">
        <v>-46196.55</v>
      </c>
      <c r="D6" s="4">
        <v>-48194.774999999994</v>
      </c>
      <c r="E6" s="4">
        <v>-1998.2249999999913</v>
      </c>
    </row>
    <row r="7" spans="1:5" x14ac:dyDescent="0.25">
      <c r="A7" s="6" t="s">
        <v>632</v>
      </c>
      <c r="B7" s="4">
        <v>-2259</v>
      </c>
      <c r="C7" s="4">
        <v>-7490.7000000000007</v>
      </c>
      <c r="D7" s="4">
        <v>-4635.6833333333334</v>
      </c>
      <c r="E7" s="4">
        <v>2855.0166666666673</v>
      </c>
    </row>
    <row r="8" spans="1:5" x14ac:dyDescent="0.25">
      <c r="A8" s="6" t="s">
        <v>633</v>
      </c>
      <c r="B8" s="4">
        <v>-1125</v>
      </c>
      <c r="C8" s="4">
        <v>0</v>
      </c>
      <c r="D8" s="4">
        <v>-562.5</v>
      </c>
      <c r="E8" s="4">
        <v>-562.5</v>
      </c>
    </row>
    <row r="9" spans="1:5" x14ac:dyDescent="0.25">
      <c r="A9" s="6" t="s">
        <v>641</v>
      </c>
      <c r="B9" s="4">
        <v>-2077</v>
      </c>
      <c r="C9" s="4">
        <v>0</v>
      </c>
      <c r="D9" s="4">
        <v>-692.33333333333337</v>
      </c>
      <c r="E9" s="4">
        <v>-692.33333333333337</v>
      </c>
    </row>
    <row r="10" spans="1:5" x14ac:dyDescent="0.25">
      <c r="A10" s="6" t="s">
        <v>643</v>
      </c>
      <c r="B10" s="4">
        <v>-4018.4000000000005</v>
      </c>
      <c r="C10" s="4">
        <v>-10254.799999999999</v>
      </c>
      <c r="D10" s="4">
        <v>-7136.5999999999995</v>
      </c>
      <c r="E10" s="4">
        <v>3118.2</v>
      </c>
    </row>
    <row r="11" spans="1:5" x14ac:dyDescent="0.25">
      <c r="A11" s="6" t="s">
        <v>655</v>
      </c>
      <c r="B11" s="4">
        <v>-49959</v>
      </c>
      <c r="C11" s="4">
        <v>0</v>
      </c>
      <c r="D11" s="4">
        <v>-13962.833333333328</v>
      </c>
      <c r="E11" s="4">
        <v>-13962.833333333328</v>
      </c>
    </row>
    <row r="12" spans="1:5" x14ac:dyDescent="0.25">
      <c r="A12" s="6" t="s">
        <v>677</v>
      </c>
      <c r="B12" s="4">
        <v>-294.33999999999997</v>
      </c>
      <c r="C12" s="4">
        <v>-700</v>
      </c>
      <c r="D12" s="4">
        <v>-497.16999999999996</v>
      </c>
      <c r="E12" s="4">
        <v>202.83000000000004</v>
      </c>
    </row>
    <row r="13" spans="1:5" x14ac:dyDescent="0.25">
      <c r="A13" s="6" t="s">
        <v>684</v>
      </c>
      <c r="B13" s="4">
        <v>-8129.18</v>
      </c>
      <c r="C13" s="4">
        <v>0</v>
      </c>
      <c r="D13" s="4">
        <v>-3522.9233333333332</v>
      </c>
      <c r="E13" s="4">
        <v>-3522.9233333333332</v>
      </c>
    </row>
    <row r="14" spans="1:5" x14ac:dyDescent="0.25">
      <c r="A14" s="6" t="s">
        <v>206</v>
      </c>
      <c r="B14" s="4">
        <v>-107822.9</v>
      </c>
      <c r="C14" s="4">
        <v>-81753.850000000006</v>
      </c>
      <c r="D14" s="4">
        <v>-96894.733333333337</v>
      </c>
      <c r="E14" s="4">
        <v>-15140.883333333317</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27</v>
      </c>
    </row>
    <row r="4" spans="1:5" x14ac:dyDescent="0.25">
      <c r="A4" s="5" t="s">
        <v>205</v>
      </c>
      <c r="B4" t="s">
        <v>1478</v>
      </c>
      <c r="C4" t="s">
        <v>1479</v>
      </c>
      <c r="D4" t="s">
        <v>1480</v>
      </c>
      <c r="E4" t="s">
        <v>1481</v>
      </c>
    </row>
    <row r="5" spans="1:5" x14ac:dyDescent="0.25">
      <c r="A5" s="6" t="s">
        <v>643</v>
      </c>
      <c r="B5" s="4">
        <v>-624</v>
      </c>
      <c r="C5" s="4">
        <v>0</v>
      </c>
      <c r="D5" s="4">
        <v>-312</v>
      </c>
      <c r="E5" s="4">
        <v>-312</v>
      </c>
    </row>
    <row r="6" spans="1:5" x14ac:dyDescent="0.25">
      <c r="A6" s="6" t="s">
        <v>645</v>
      </c>
      <c r="B6" s="4">
        <v>7415.73</v>
      </c>
      <c r="C6" s="4">
        <v>4857.79</v>
      </c>
      <c r="D6" s="4">
        <v>4857.79</v>
      </c>
      <c r="E6" s="4">
        <v>0</v>
      </c>
    </row>
    <row r="7" spans="1:5" x14ac:dyDescent="0.25">
      <c r="A7" s="6" t="s">
        <v>646</v>
      </c>
      <c r="B7" s="4">
        <v>341143.69</v>
      </c>
      <c r="C7" s="4">
        <v>242906.82</v>
      </c>
      <c r="D7" s="4">
        <v>242906.82</v>
      </c>
      <c r="E7" s="4">
        <v>0</v>
      </c>
    </row>
    <row r="8" spans="1:5" x14ac:dyDescent="0.25">
      <c r="A8" s="6" t="s">
        <v>647</v>
      </c>
      <c r="B8" s="4">
        <v>943</v>
      </c>
      <c r="C8" s="4">
        <v>0</v>
      </c>
      <c r="D8" s="4">
        <v>0</v>
      </c>
      <c r="E8" s="4">
        <v>0</v>
      </c>
    </row>
    <row r="9" spans="1:5" x14ac:dyDescent="0.25">
      <c r="A9" s="6" t="s">
        <v>648</v>
      </c>
      <c r="B9" s="4">
        <v>1260.05</v>
      </c>
      <c r="C9" s="4">
        <v>0</v>
      </c>
      <c r="D9" s="4">
        <v>0</v>
      </c>
      <c r="E9" s="4">
        <v>0</v>
      </c>
    </row>
    <row r="10" spans="1:5" x14ac:dyDescent="0.25">
      <c r="A10" s="6" t="s">
        <v>655</v>
      </c>
      <c r="B10" s="4">
        <v>0</v>
      </c>
      <c r="C10" s="4">
        <v>0</v>
      </c>
      <c r="D10" s="4">
        <v>0</v>
      </c>
      <c r="E10" s="4">
        <v>0</v>
      </c>
    </row>
    <row r="11" spans="1:5" x14ac:dyDescent="0.25">
      <c r="A11" s="6" t="s">
        <v>664</v>
      </c>
      <c r="B11" s="4">
        <v>260</v>
      </c>
      <c r="C11" s="4">
        <v>0</v>
      </c>
      <c r="D11" s="4">
        <v>0</v>
      </c>
      <c r="E11" s="4">
        <v>0</v>
      </c>
    </row>
    <row r="12" spans="1:5" x14ac:dyDescent="0.25">
      <c r="A12" s="6" t="s">
        <v>677</v>
      </c>
      <c r="B12" s="4">
        <v>0</v>
      </c>
      <c r="C12" s="4">
        <v>39.200000000000003</v>
      </c>
      <c r="D12" s="4">
        <v>39.200000000000003</v>
      </c>
      <c r="E12" s="4">
        <v>0</v>
      </c>
    </row>
    <row r="13" spans="1:5" x14ac:dyDescent="0.25">
      <c r="A13" s="6" t="s">
        <v>687</v>
      </c>
      <c r="B13" s="4">
        <v>-10486091</v>
      </c>
      <c r="C13" s="4">
        <v>-9151583</v>
      </c>
      <c r="D13" s="4">
        <v>-9763085.666666666</v>
      </c>
      <c r="E13" s="4">
        <v>-611502.66666666605</v>
      </c>
    </row>
    <row r="14" spans="1:5" x14ac:dyDescent="0.25">
      <c r="A14" s="6" t="s">
        <v>691</v>
      </c>
      <c r="B14" s="4">
        <v>0</v>
      </c>
      <c r="C14" s="4">
        <v>-73.66</v>
      </c>
      <c r="D14" s="4">
        <v>-24.553333333333331</v>
      </c>
      <c r="E14" s="4">
        <v>49.106666666666669</v>
      </c>
    </row>
    <row r="15" spans="1:5" x14ac:dyDescent="0.25">
      <c r="A15" s="6" t="s">
        <v>206</v>
      </c>
      <c r="B15" s="4">
        <v>-10135692.529999999</v>
      </c>
      <c r="C15" s="4">
        <v>-8903852.8499999996</v>
      </c>
      <c r="D15" s="4">
        <v>-9515618.4099999983</v>
      </c>
      <c r="E15" s="4">
        <v>-611765.55999999936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22</v>
      </c>
    </row>
    <row r="4" spans="1:5" x14ac:dyDescent="0.25">
      <c r="A4" s="5" t="s">
        <v>205</v>
      </c>
      <c r="B4" t="s">
        <v>1478</v>
      </c>
      <c r="C4" t="s">
        <v>1479</v>
      </c>
      <c r="D4" t="s">
        <v>1480</v>
      </c>
      <c r="E4" t="s">
        <v>1481</v>
      </c>
    </row>
    <row r="5" spans="1:5" x14ac:dyDescent="0.25">
      <c r="A5" s="6" t="s">
        <v>643</v>
      </c>
      <c r="B5" s="4">
        <v>0</v>
      </c>
      <c r="C5" s="4">
        <v>-10707.9</v>
      </c>
      <c r="D5" s="4">
        <v>-5353.95</v>
      </c>
      <c r="E5" s="4">
        <v>5353.95</v>
      </c>
    </row>
    <row r="6" spans="1:5" x14ac:dyDescent="0.25">
      <c r="A6" s="6" t="s">
        <v>645</v>
      </c>
      <c r="B6" s="4">
        <v>12560</v>
      </c>
      <c r="C6" s="4">
        <v>4500</v>
      </c>
      <c r="D6" s="4">
        <v>4500</v>
      </c>
      <c r="E6" s="4">
        <v>0</v>
      </c>
    </row>
    <row r="7" spans="1:5" x14ac:dyDescent="0.25">
      <c r="A7" s="6" t="s">
        <v>691</v>
      </c>
      <c r="B7" s="4">
        <v>-3300</v>
      </c>
      <c r="C7" s="4">
        <v>-4425</v>
      </c>
      <c r="D7" s="4">
        <v>-3775</v>
      </c>
      <c r="E7" s="4">
        <v>650</v>
      </c>
    </row>
    <row r="8" spans="1:5" x14ac:dyDescent="0.25">
      <c r="A8" s="6" t="s">
        <v>206</v>
      </c>
      <c r="B8" s="4">
        <v>9260</v>
      </c>
      <c r="C8" s="4">
        <v>-10632.9</v>
      </c>
      <c r="D8" s="4">
        <v>-4628.95</v>
      </c>
      <c r="E8" s="4">
        <v>6003.95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3"/>
  <sheetViews>
    <sheetView topLeftCell="A61" workbookViewId="0">
      <selection activeCell="A81" sqref="A81"/>
    </sheetView>
  </sheetViews>
  <sheetFormatPr defaultRowHeight="15" x14ac:dyDescent="0.25"/>
  <cols>
    <col min="1" max="16384" width="9.140625" style="3"/>
  </cols>
  <sheetData>
    <row r="1" spans="1:2" x14ac:dyDescent="0.25">
      <c r="B1" s="3" t="s">
        <v>695</v>
      </c>
    </row>
    <row r="2" spans="1:2" x14ac:dyDescent="0.25">
      <c r="B2" s="3" t="s">
        <v>696</v>
      </c>
    </row>
    <row r="3" spans="1:2" x14ac:dyDescent="0.25">
      <c r="B3" s="3" t="s">
        <v>697</v>
      </c>
    </row>
    <row r="4" spans="1:2" x14ac:dyDescent="0.25">
      <c r="B4" s="3" t="s">
        <v>698</v>
      </c>
    </row>
    <row r="5" spans="1:2" x14ac:dyDescent="0.25">
      <c r="B5" s="3" t="s">
        <v>699</v>
      </c>
    </row>
    <row r="6" spans="1:2" x14ac:dyDescent="0.25">
      <c r="A6" s="3" t="s">
        <v>700</v>
      </c>
      <c r="B6" s="3" t="s">
        <v>701</v>
      </c>
    </row>
    <row r="7" spans="1:2" x14ac:dyDescent="0.25">
      <c r="A7" s="3" t="s">
        <v>702</v>
      </c>
      <c r="B7" s="3" t="s">
        <v>703</v>
      </c>
    </row>
    <row r="8" spans="1:2" x14ac:dyDescent="0.25">
      <c r="B8" s="3" t="s">
        <v>704</v>
      </c>
    </row>
    <row r="9" spans="1:2" x14ac:dyDescent="0.25">
      <c r="B9" s="3" t="s">
        <v>705</v>
      </c>
    </row>
    <row r="10" spans="1:2" x14ac:dyDescent="0.25">
      <c r="B10" s="3" t="s">
        <v>706</v>
      </c>
    </row>
    <row r="11" spans="1:2" x14ac:dyDescent="0.25">
      <c r="B11" s="3" t="s">
        <v>707</v>
      </c>
    </row>
    <row r="12" spans="1:2" x14ac:dyDescent="0.25">
      <c r="A12" s="3" t="s">
        <v>708</v>
      </c>
      <c r="B12" s="3" t="s">
        <v>709</v>
      </c>
    </row>
    <row r="13" spans="1:2" x14ac:dyDescent="0.25">
      <c r="A13" s="3" t="s">
        <v>710</v>
      </c>
      <c r="B13" s="3" t="s">
        <v>711</v>
      </c>
    </row>
    <row r="14" spans="1:2" x14ac:dyDescent="0.25">
      <c r="A14" s="3" t="s">
        <v>712</v>
      </c>
      <c r="B14" s="3" t="s">
        <v>713</v>
      </c>
    </row>
    <row r="15" spans="1:2" x14ac:dyDescent="0.25">
      <c r="A15" s="3" t="s">
        <v>714</v>
      </c>
      <c r="B15" s="3" t="s">
        <v>715</v>
      </c>
    </row>
    <row r="16" spans="1:2" x14ac:dyDescent="0.25">
      <c r="B16" s="3" t="s">
        <v>716</v>
      </c>
    </row>
    <row r="17" spans="1:2" x14ac:dyDescent="0.25">
      <c r="B17" s="50" t="s">
        <v>717</v>
      </c>
    </row>
    <row r="18" spans="1:2" x14ac:dyDescent="0.25">
      <c r="B18" s="3" t="s">
        <v>718</v>
      </c>
    </row>
    <row r="19" spans="1:2" x14ac:dyDescent="0.25">
      <c r="A19" s="3" t="s">
        <v>719</v>
      </c>
      <c r="B19" s="3" t="s">
        <v>720</v>
      </c>
    </row>
    <row r="20" spans="1:2" x14ac:dyDescent="0.25">
      <c r="B20" s="3" t="s">
        <v>721</v>
      </c>
    </row>
    <row r="21" spans="1:2" x14ac:dyDescent="0.25">
      <c r="A21" s="3" t="s">
        <v>722</v>
      </c>
      <c r="B21" s="3" t="s">
        <v>723</v>
      </c>
    </row>
    <row r="22" spans="1:2" x14ac:dyDescent="0.25">
      <c r="A22" s="3" t="s">
        <v>724</v>
      </c>
      <c r="B22" s="3" t="s">
        <v>725</v>
      </c>
    </row>
    <row r="23" spans="1:2" x14ac:dyDescent="0.25">
      <c r="B23" s="3" t="s">
        <v>726</v>
      </c>
    </row>
    <row r="24" spans="1:2" x14ac:dyDescent="0.25">
      <c r="B24" s="3" t="s">
        <v>727</v>
      </c>
    </row>
    <row r="25" spans="1:2" x14ac:dyDescent="0.25">
      <c r="B25" s="3" t="s">
        <v>728</v>
      </c>
    </row>
    <row r="26" spans="1:2" x14ac:dyDescent="0.25">
      <c r="B26" s="3" t="s">
        <v>729</v>
      </c>
    </row>
    <row r="27" spans="1:2" x14ac:dyDescent="0.25">
      <c r="A27" s="3" t="s">
        <v>730</v>
      </c>
      <c r="B27" s="3" t="s">
        <v>731</v>
      </c>
    </row>
    <row r="28" spans="1:2" x14ac:dyDescent="0.25">
      <c r="B28" s="3" t="s">
        <v>732</v>
      </c>
    </row>
    <row r="29" spans="1:2" x14ac:dyDescent="0.25">
      <c r="B29" s="3" t="s">
        <v>733</v>
      </c>
    </row>
    <row r="30" spans="1:2" x14ac:dyDescent="0.25">
      <c r="B30" s="3" t="s">
        <v>734</v>
      </c>
    </row>
    <row r="31" spans="1:2" x14ac:dyDescent="0.25">
      <c r="B31" s="3" t="s">
        <v>735</v>
      </c>
    </row>
    <row r="32" spans="1:2" x14ac:dyDescent="0.25">
      <c r="A32" s="3" t="s">
        <v>736</v>
      </c>
      <c r="B32" s="3" t="s">
        <v>737</v>
      </c>
    </row>
    <row r="33" spans="1:2" x14ac:dyDescent="0.25">
      <c r="A33" s="3" t="s">
        <v>738</v>
      </c>
      <c r="B33" s="3" t="s">
        <v>739</v>
      </c>
    </row>
    <row r="34" spans="1:2" x14ac:dyDescent="0.25">
      <c r="A34" s="3" t="s">
        <v>740</v>
      </c>
      <c r="B34" s="3" t="s">
        <v>741</v>
      </c>
    </row>
    <row r="35" spans="1:2" x14ac:dyDescent="0.25">
      <c r="A35" s="3" t="s">
        <v>742</v>
      </c>
      <c r="B35" s="3" t="s">
        <v>743</v>
      </c>
    </row>
    <row r="36" spans="1:2" x14ac:dyDescent="0.25">
      <c r="B36" s="3" t="s">
        <v>744</v>
      </c>
    </row>
    <row r="37" spans="1:2" x14ac:dyDescent="0.25">
      <c r="A37" s="3" t="s">
        <v>745</v>
      </c>
      <c r="B37" s="3" t="s">
        <v>746</v>
      </c>
    </row>
    <row r="38" spans="1:2" x14ac:dyDescent="0.25">
      <c r="A38" s="3" t="s">
        <v>747</v>
      </c>
      <c r="B38" s="3" t="s">
        <v>748</v>
      </c>
    </row>
    <row r="39" spans="1:2" x14ac:dyDescent="0.25">
      <c r="B39" s="3" t="s">
        <v>749</v>
      </c>
    </row>
    <row r="40" spans="1:2" x14ac:dyDescent="0.25">
      <c r="A40" s="3" t="s">
        <v>750</v>
      </c>
      <c r="B40" s="3" t="s">
        <v>751</v>
      </c>
    </row>
    <row r="41" spans="1:2" x14ac:dyDescent="0.25">
      <c r="A41" s="3" t="s">
        <v>752</v>
      </c>
      <c r="B41" s="3" t="s">
        <v>753</v>
      </c>
    </row>
    <row r="42" spans="1:2" x14ac:dyDescent="0.25">
      <c r="B42" s="3" t="s">
        <v>754</v>
      </c>
    </row>
    <row r="43" spans="1:2" x14ac:dyDescent="0.25">
      <c r="B43" s="3" t="s">
        <v>755</v>
      </c>
    </row>
    <row r="44" spans="1:2" x14ac:dyDescent="0.25">
      <c r="A44" s="3" t="s">
        <v>756</v>
      </c>
      <c r="B44" s="3" t="s">
        <v>757</v>
      </c>
    </row>
    <row r="45" spans="1:2" x14ac:dyDescent="0.25">
      <c r="A45" s="3" t="s">
        <v>758</v>
      </c>
      <c r="B45" s="3" t="s">
        <v>759</v>
      </c>
    </row>
    <row r="46" spans="1:2" x14ac:dyDescent="0.25">
      <c r="A46" s="3" t="s">
        <v>760</v>
      </c>
      <c r="B46" s="3" t="s">
        <v>761</v>
      </c>
    </row>
    <row r="47" spans="1:2" x14ac:dyDescent="0.25">
      <c r="A47" s="3" t="s">
        <v>762</v>
      </c>
      <c r="B47" s="3" t="s">
        <v>763</v>
      </c>
    </row>
    <row r="48" spans="1:2" x14ac:dyDescent="0.25">
      <c r="A48" s="3" t="s">
        <v>764</v>
      </c>
      <c r="B48" s="3" t="s">
        <v>765</v>
      </c>
    </row>
    <row r="49" spans="1:2" x14ac:dyDescent="0.25">
      <c r="A49" s="3" t="s">
        <v>766</v>
      </c>
      <c r="B49" s="3" t="s">
        <v>767</v>
      </c>
    </row>
    <row r="50" spans="1:2" x14ac:dyDescent="0.25">
      <c r="B50" s="3" t="s">
        <v>768</v>
      </c>
    </row>
    <row r="51" spans="1:2" x14ac:dyDescent="0.25">
      <c r="B51" s="3" t="s">
        <v>769</v>
      </c>
    </row>
    <row r="52" spans="1:2" x14ac:dyDescent="0.25">
      <c r="A52" s="3" t="s">
        <v>770</v>
      </c>
      <c r="B52" s="3" t="s">
        <v>771</v>
      </c>
    </row>
    <row r="53" spans="1:2" x14ac:dyDescent="0.25">
      <c r="A53" s="3" t="s">
        <v>772</v>
      </c>
      <c r="B53" s="3" t="s">
        <v>773</v>
      </c>
    </row>
    <row r="54" spans="1:2" x14ac:dyDescent="0.25">
      <c r="A54" s="3" t="s">
        <v>774</v>
      </c>
      <c r="B54" s="3" t="s">
        <v>775</v>
      </c>
    </row>
    <row r="55" spans="1:2" x14ac:dyDescent="0.25">
      <c r="A55" s="3" t="s">
        <v>776</v>
      </c>
      <c r="B55" s="3" t="s">
        <v>777</v>
      </c>
    </row>
    <row r="56" spans="1:2" x14ac:dyDescent="0.25">
      <c r="B56" s="3" t="s">
        <v>778</v>
      </c>
    </row>
    <row r="57" spans="1:2" x14ac:dyDescent="0.25">
      <c r="B57" s="3" t="s">
        <v>779</v>
      </c>
    </row>
    <row r="58" spans="1:2" x14ac:dyDescent="0.25">
      <c r="A58" s="3" t="s">
        <v>780</v>
      </c>
      <c r="B58" s="3" t="s">
        <v>781</v>
      </c>
    </row>
    <row r="59" spans="1:2" x14ac:dyDescent="0.25">
      <c r="A59" s="3" t="s">
        <v>782</v>
      </c>
      <c r="B59" s="3" t="s">
        <v>783</v>
      </c>
    </row>
    <row r="60" spans="1:2" x14ac:dyDescent="0.25">
      <c r="B60" s="3" t="s">
        <v>784</v>
      </c>
    </row>
    <row r="61" spans="1:2" x14ac:dyDescent="0.25">
      <c r="A61" s="3" t="s">
        <v>785</v>
      </c>
      <c r="B61" s="3" t="s">
        <v>786</v>
      </c>
    </row>
    <row r="62" spans="1:2" x14ac:dyDescent="0.25">
      <c r="A62" s="3" t="s">
        <v>787</v>
      </c>
      <c r="B62" s="3" t="s">
        <v>788</v>
      </c>
    </row>
    <row r="63" spans="1:2" x14ac:dyDescent="0.25">
      <c r="A63" s="3" t="s">
        <v>789</v>
      </c>
      <c r="B63" s="3" t="s">
        <v>790</v>
      </c>
    </row>
    <row r="64" spans="1:2" x14ac:dyDescent="0.25">
      <c r="B64" s="3" t="s">
        <v>791</v>
      </c>
    </row>
    <row r="65" spans="1:2" x14ac:dyDescent="0.25">
      <c r="B65" s="3" t="s">
        <v>792</v>
      </c>
    </row>
    <row r="66" spans="1:2" x14ac:dyDescent="0.25">
      <c r="A66" s="3" t="s">
        <v>793</v>
      </c>
      <c r="B66" s="3" t="s">
        <v>794</v>
      </c>
    </row>
    <row r="67" spans="1:2" x14ac:dyDescent="0.25">
      <c r="A67" s="3" t="s">
        <v>795</v>
      </c>
      <c r="B67" s="3" t="s">
        <v>796</v>
      </c>
    </row>
    <row r="68" spans="1:2" x14ac:dyDescent="0.25">
      <c r="A68" s="3" t="s">
        <v>797</v>
      </c>
      <c r="B68" s="3" t="s">
        <v>798</v>
      </c>
    </row>
    <row r="69" spans="1:2" x14ac:dyDescent="0.25">
      <c r="A69" s="3" t="s">
        <v>799</v>
      </c>
      <c r="B69" s="3" t="s">
        <v>800</v>
      </c>
    </row>
    <row r="70" spans="1:2" x14ac:dyDescent="0.25">
      <c r="A70" s="3" t="s">
        <v>801</v>
      </c>
      <c r="B70" s="3" t="s">
        <v>802</v>
      </c>
    </row>
    <row r="71" spans="1:2" x14ac:dyDescent="0.25">
      <c r="A71" s="3" t="s">
        <v>803</v>
      </c>
      <c r="B71" s="3" t="s">
        <v>804</v>
      </c>
    </row>
    <row r="72" spans="1:2" x14ac:dyDescent="0.25">
      <c r="B72" s="3" t="s">
        <v>805</v>
      </c>
    </row>
    <row r="73" spans="1:2" x14ac:dyDescent="0.25">
      <c r="B73" s="3" t="s">
        <v>806</v>
      </c>
    </row>
    <row r="74" spans="1:2" x14ac:dyDescent="0.25">
      <c r="A74" s="3" t="s">
        <v>807</v>
      </c>
      <c r="B74" s="3" t="s">
        <v>808</v>
      </c>
    </row>
    <row r="75" spans="1:2" x14ac:dyDescent="0.25">
      <c r="A75" s="3" t="s">
        <v>809</v>
      </c>
      <c r="B75" s="3" t="s">
        <v>810</v>
      </c>
    </row>
    <row r="76" spans="1:2" x14ac:dyDescent="0.25">
      <c r="A76" s="3" t="s">
        <v>811</v>
      </c>
      <c r="B76" s="3" t="s">
        <v>812</v>
      </c>
    </row>
    <row r="77" spans="1:2" x14ac:dyDescent="0.25">
      <c r="A77" s="3" t="s">
        <v>813</v>
      </c>
      <c r="B77" s="3" t="s">
        <v>814</v>
      </c>
    </row>
    <row r="78" spans="1:2" x14ac:dyDescent="0.25">
      <c r="B78" s="3" t="s">
        <v>815</v>
      </c>
    </row>
    <row r="79" spans="1:2" x14ac:dyDescent="0.25">
      <c r="B79" s="3" t="s">
        <v>816</v>
      </c>
    </row>
    <row r="80" spans="1:2" x14ac:dyDescent="0.25">
      <c r="B80" s="3" t="s">
        <v>817</v>
      </c>
    </row>
    <row r="81" spans="1:2" x14ac:dyDescent="0.25">
      <c r="A81" s="3" t="s">
        <v>818</v>
      </c>
      <c r="B81" s="3" t="s">
        <v>819</v>
      </c>
    </row>
    <row r="82" spans="1:2" x14ac:dyDescent="0.25">
      <c r="B82" s="3" t="s">
        <v>820</v>
      </c>
    </row>
    <row r="83" spans="1:2" x14ac:dyDescent="0.25">
      <c r="B83" s="3" t="s">
        <v>821</v>
      </c>
    </row>
    <row r="84" spans="1:2" x14ac:dyDescent="0.25">
      <c r="B84" s="3" t="s">
        <v>822</v>
      </c>
    </row>
    <row r="85" spans="1:2" x14ac:dyDescent="0.25">
      <c r="A85" s="3" t="s">
        <v>823</v>
      </c>
      <c r="B85" s="3" t="s">
        <v>824</v>
      </c>
    </row>
    <row r="86" spans="1:2" x14ac:dyDescent="0.25">
      <c r="B86" s="3" t="s">
        <v>825</v>
      </c>
    </row>
    <row r="87" spans="1:2" x14ac:dyDescent="0.25">
      <c r="B87" s="3" t="s">
        <v>826</v>
      </c>
    </row>
    <row r="88" spans="1:2" x14ac:dyDescent="0.25">
      <c r="B88" s="3" t="s">
        <v>827</v>
      </c>
    </row>
    <row r="89" spans="1:2" x14ac:dyDescent="0.25">
      <c r="A89" s="3" t="s">
        <v>828</v>
      </c>
      <c r="B89" s="3" t="s">
        <v>829</v>
      </c>
    </row>
    <row r="90" spans="1:2" x14ac:dyDescent="0.25">
      <c r="A90" s="3" t="s">
        <v>830</v>
      </c>
      <c r="B90" s="3" t="s">
        <v>831</v>
      </c>
    </row>
    <row r="91" spans="1:2" x14ac:dyDescent="0.25">
      <c r="B91" s="3" t="s">
        <v>832</v>
      </c>
    </row>
    <row r="92" spans="1:2" x14ac:dyDescent="0.25">
      <c r="B92" s="3" t="s">
        <v>833</v>
      </c>
    </row>
    <row r="93" spans="1:2" x14ac:dyDescent="0.25">
      <c r="B93" s="3" t="s">
        <v>834</v>
      </c>
    </row>
    <row r="94" spans="1:2" x14ac:dyDescent="0.25">
      <c r="A94" s="3" t="s">
        <v>835</v>
      </c>
      <c r="B94" s="3" t="s">
        <v>836</v>
      </c>
    </row>
    <row r="95" spans="1:2" x14ac:dyDescent="0.25">
      <c r="B95" s="3" t="s">
        <v>837</v>
      </c>
    </row>
    <row r="96" spans="1:2" x14ac:dyDescent="0.25">
      <c r="B96" s="3" t="s">
        <v>838</v>
      </c>
    </row>
    <row r="97" spans="1:2" x14ac:dyDescent="0.25">
      <c r="B97" s="3" t="s">
        <v>839</v>
      </c>
    </row>
    <row r="98" spans="1:2" x14ac:dyDescent="0.25">
      <c r="A98" s="3" t="s">
        <v>840</v>
      </c>
      <c r="B98" s="3" t="s">
        <v>841</v>
      </c>
    </row>
    <row r="99" spans="1:2" x14ac:dyDescent="0.25">
      <c r="A99" s="3" t="s">
        <v>842</v>
      </c>
      <c r="B99" s="3" t="s">
        <v>843</v>
      </c>
    </row>
    <row r="100" spans="1:2" x14ac:dyDescent="0.25">
      <c r="B100" s="3" t="s">
        <v>844</v>
      </c>
    </row>
    <row r="101" spans="1:2" x14ac:dyDescent="0.25">
      <c r="B101" s="3" t="s">
        <v>845</v>
      </c>
    </row>
    <row r="102" spans="1:2" x14ac:dyDescent="0.25">
      <c r="A102" s="3" t="s">
        <v>846</v>
      </c>
      <c r="B102" s="3" t="s">
        <v>847</v>
      </c>
    </row>
    <row r="103" spans="1:2" x14ac:dyDescent="0.25">
      <c r="A103" s="3" t="s">
        <v>848</v>
      </c>
      <c r="B103" s="3" t="s">
        <v>849</v>
      </c>
    </row>
    <row r="104" spans="1:2" x14ac:dyDescent="0.25">
      <c r="A104" s="3" t="s">
        <v>850</v>
      </c>
      <c r="B104" s="3" t="s">
        <v>851</v>
      </c>
    </row>
    <row r="105" spans="1:2" x14ac:dyDescent="0.25">
      <c r="A105" s="3" t="s">
        <v>852</v>
      </c>
      <c r="B105" s="3" t="s">
        <v>853</v>
      </c>
    </row>
    <row r="106" spans="1:2" x14ac:dyDescent="0.25">
      <c r="A106" s="3" t="s">
        <v>854</v>
      </c>
      <c r="B106" s="3" t="s">
        <v>855</v>
      </c>
    </row>
    <row r="107" spans="1:2" x14ac:dyDescent="0.25">
      <c r="A107" s="3" t="s">
        <v>856</v>
      </c>
      <c r="B107" s="3" t="s">
        <v>857</v>
      </c>
    </row>
    <row r="108" spans="1:2" x14ac:dyDescent="0.25">
      <c r="A108" s="3" t="s">
        <v>858</v>
      </c>
      <c r="B108" s="3" t="s">
        <v>859</v>
      </c>
    </row>
    <row r="109" spans="1:2" x14ac:dyDescent="0.25">
      <c r="B109" s="3" t="s">
        <v>860</v>
      </c>
    </row>
    <row r="110" spans="1:2" x14ac:dyDescent="0.25">
      <c r="A110" s="3" t="s">
        <v>861</v>
      </c>
      <c r="B110" s="3" t="s">
        <v>862</v>
      </c>
    </row>
    <row r="111" spans="1:2" x14ac:dyDescent="0.25">
      <c r="A111" s="3" t="s">
        <v>863</v>
      </c>
      <c r="B111" s="3" t="s">
        <v>864</v>
      </c>
    </row>
    <row r="112" spans="1:2" x14ac:dyDescent="0.25">
      <c r="B112" s="3" t="s">
        <v>865</v>
      </c>
    </row>
    <row r="113" spans="1:2" x14ac:dyDescent="0.25">
      <c r="B113" s="3" t="s">
        <v>866</v>
      </c>
    </row>
    <row r="114" spans="1:2" x14ac:dyDescent="0.25">
      <c r="A114" s="3" t="s">
        <v>867</v>
      </c>
      <c r="B114" s="3" t="s">
        <v>868</v>
      </c>
    </row>
    <row r="115" spans="1:2" x14ac:dyDescent="0.25">
      <c r="A115" s="3" t="s">
        <v>869</v>
      </c>
      <c r="B115" s="3" t="s">
        <v>870</v>
      </c>
    </row>
    <row r="116" spans="1:2" x14ac:dyDescent="0.25">
      <c r="A116" s="3" t="s">
        <v>871</v>
      </c>
      <c r="B116" s="3" t="s">
        <v>872</v>
      </c>
    </row>
    <row r="117" spans="1:2" x14ac:dyDescent="0.25">
      <c r="A117" s="3" t="s">
        <v>873</v>
      </c>
      <c r="B117" s="3" t="s">
        <v>874</v>
      </c>
    </row>
    <row r="118" spans="1:2" x14ac:dyDescent="0.25">
      <c r="A118" s="3" t="s">
        <v>875</v>
      </c>
      <c r="B118" s="3" t="s">
        <v>876</v>
      </c>
    </row>
    <row r="119" spans="1:2" x14ac:dyDescent="0.25">
      <c r="A119" s="3" t="s">
        <v>877</v>
      </c>
      <c r="B119" s="3" t="s">
        <v>878</v>
      </c>
    </row>
    <row r="120" spans="1:2" x14ac:dyDescent="0.25">
      <c r="A120" s="3" t="s">
        <v>879</v>
      </c>
      <c r="B120" s="3" t="s">
        <v>880</v>
      </c>
    </row>
    <row r="121" spans="1:2" x14ac:dyDescent="0.25">
      <c r="B121" s="3" t="s">
        <v>881</v>
      </c>
    </row>
    <row r="122" spans="1:2" x14ac:dyDescent="0.25">
      <c r="A122" s="3" t="s">
        <v>882</v>
      </c>
      <c r="B122" s="3" t="s">
        <v>883</v>
      </c>
    </row>
    <row r="123" spans="1:2" x14ac:dyDescent="0.25">
      <c r="B123" s="3" t="s">
        <v>884</v>
      </c>
    </row>
    <row r="124" spans="1:2" x14ac:dyDescent="0.25">
      <c r="B124" s="3" t="s">
        <v>885</v>
      </c>
    </row>
    <row r="125" spans="1:2" x14ac:dyDescent="0.25">
      <c r="B125" s="3" t="s">
        <v>886</v>
      </c>
    </row>
    <row r="126" spans="1:2" x14ac:dyDescent="0.25">
      <c r="A126" s="3" t="s">
        <v>887</v>
      </c>
      <c r="B126" s="3" t="s">
        <v>888</v>
      </c>
    </row>
    <row r="127" spans="1:2" x14ac:dyDescent="0.25">
      <c r="B127" s="3" t="s">
        <v>889</v>
      </c>
    </row>
    <row r="128" spans="1:2" x14ac:dyDescent="0.25">
      <c r="B128" s="3" t="s">
        <v>890</v>
      </c>
    </row>
    <row r="129" spans="1:2" x14ac:dyDescent="0.25">
      <c r="A129" s="3" t="s">
        <v>891</v>
      </c>
      <c r="B129" s="3" t="s">
        <v>892</v>
      </c>
    </row>
    <row r="130" spans="1:2" x14ac:dyDescent="0.25">
      <c r="A130" s="3" t="s">
        <v>893</v>
      </c>
      <c r="B130" s="3" t="s">
        <v>894</v>
      </c>
    </row>
    <row r="131" spans="1:2" x14ac:dyDescent="0.25">
      <c r="A131" s="3" t="s">
        <v>895</v>
      </c>
      <c r="B131" s="3" t="s">
        <v>896</v>
      </c>
    </row>
    <row r="132" spans="1:2" x14ac:dyDescent="0.25">
      <c r="B132" s="3" t="s">
        <v>897</v>
      </c>
    </row>
    <row r="133" spans="1:2" x14ac:dyDescent="0.25">
      <c r="A133" s="3" t="s">
        <v>898</v>
      </c>
      <c r="B133" s="3" t="s">
        <v>899</v>
      </c>
    </row>
    <row r="134" spans="1:2" x14ac:dyDescent="0.25">
      <c r="B134" s="3" t="s">
        <v>900</v>
      </c>
    </row>
    <row r="135" spans="1:2" x14ac:dyDescent="0.25">
      <c r="A135" s="3" t="s">
        <v>901</v>
      </c>
      <c r="B135" s="3" t="s">
        <v>902</v>
      </c>
    </row>
    <row r="136" spans="1:2" x14ac:dyDescent="0.25">
      <c r="B136" s="3" t="s">
        <v>903</v>
      </c>
    </row>
    <row r="137" spans="1:2" x14ac:dyDescent="0.25">
      <c r="A137" s="3" t="s">
        <v>904</v>
      </c>
      <c r="B137" s="3" t="s">
        <v>905</v>
      </c>
    </row>
    <row r="138" spans="1:2" x14ac:dyDescent="0.25">
      <c r="B138" s="3" t="s">
        <v>906</v>
      </c>
    </row>
    <row r="139" spans="1:2" x14ac:dyDescent="0.25">
      <c r="A139" s="3" t="s">
        <v>907</v>
      </c>
      <c r="B139" s="3" t="s">
        <v>908</v>
      </c>
    </row>
    <row r="140" spans="1:2" x14ac:dyDescent="0.25">
      <c r="B140" s="3" t="s">
        <v>909</v>
      </c>
    </row>
    <row r="141" spans="1:2" x14ac:dyDescent="0.25">
      <c r="A141" s="3" t="s">
        <v>910</v>
      </c>
      <c r="B141" s="3" t="s">
        <v>911</v>
      </c>
    </row>
    <row r="142" spans="1:2" x14ac:dyDescent="0.25">
      <c r="B142" s="3" t="s">
        <v>912</v>
      </c>
    </row>
    <row r="143" spans="1:2" x14ac:dyDescent="0.25">
      <c r="A143" s="3" t="s">
        <v>913</v>
      </c>
      <c r="B143" s="3" t="s">
        <v>914</v>
      </c>
    </row>
    <row r="144" spans="1:2" x14ac:dyDescent="0.25">
      <c r="B144" s="3" t="s">
        <v>915</v>
      </c>
    </row>
    <row r="145" spans="1:2" x14ac:dyDescent="0.25">
      <c r="A145" s="3" t="s">
        <v>916</v>
      </c>
      <c r="B145" s="3" t="s">
        <v>917</v>
      </c>
    </row>
    <row r="146" spans="1:2" x14ac:dyDescent="0.25">
      <c r="B146" s="3" t="s">
        <v>918</v>
      </c>
    </row>
    <row r="147" spans="1:2" x14ac:dyDescent="0.25">
      <c r="A147" s="3" t="s">
        <v>919</v>
      </c>
      <c r="B147" s="3" t="s">
        <v>920</v>
      </c>
    </row>
    <row r="148" spans="1:2" x14ac:dyDescent="0.25">
      <c r="A148" s="3" t="s">
        <v>921</v>
      </c>
      <c r="B148" s="3" t="s">
        <v>922</v>
      </c>
    </row>
    <row r="149" spans="1:2" x14ac:dyDescent="0.25">
      <c r="B149" s="3" t="s">
        <v>923</v>
      </c>
    </row>
    <row r="150" spans="1:2" x14ac:dyDescent="0.25">
      <c r="A150" s="3" t="s">
        <v>924</v>
      </c>
      <c r="B150" s="3" t="s">
        <v>925</v>
      </c>
    </row>
    <row r="151" spans="1:2" x14ac:dyDescent="0.25">
      <c r="B151" s="3" t="s">
        <v>926</v>
      </c>
    </row>
    <row r="152" spans="1:2" x14ac:dyDescent="0.25">
      <c r="A152" s="3" t="s">
        <v>927</v>
      </c>
      <c r="B152" s="3" t="s">
        <v>928</v>
      </c>
    </row>
    <row r="153" spans="1:2" x14ac:dyDescent="0.25">
      <c r="B153" s="3" t="s">
        <v>929</v>
      </c>
    </row>
    <row r="154" spans="1:2" x14ac:dyDescent="0.25">
      <c r="A154" s="3" t="s">
        <v>930</v>
      </c>
      <c r="B154" s="3" t="s">
        <v>931</v>
      </c>
    </row>
    <row r="155" spans="1:2" x14ac:dyDescent="0.25">
      <c r="B155" s="3" t="s">
        <v>932</v>
      </c>
    </row>
    <row r="156" spans="1:2" x14ac:dyDescent="0.25">
      <c r="A156" s="3" t="s">
        <v>933</v>
      </c>
      <c r="B156" s="3" t="s">
        <v>934</v>
      </c>
    </row>
    <row r="157" spans="1:2" x14ac:dyDescent="0.25">
      <c r="B157" s="3" t="s">
        <v>935</v>
      </c>
    </row>
    <row r="158" spans="1:2" x14ac:dyDescent="0.25">
      <c r="A158" s="3" t="s">
        <v>936</v>
      </c>
      <c r="B158" s="3" t="s">
        <v>937</v>
      </c>
    </row>
    <row r="159" spans="1:2" x14ac:dyDescent="0.25">
      <c r="B159" s="3" t="s">
        <v>938</v>
      </c>
    </row>
    <row r="160" spans="1:2" x14ac:dyDescent="0.25">
      <c r="A160" s="3" t="s">
        <v>939</v>
      </c>
      <c r="B160" s="3" t="s">
        <v>940</v>
      </c>
    </row>
    <row r="161" spans="1:2" x14ac:dyDescent="0.25">
      <c r="B161" s="3" t="s">
        <v>941</v>
      </c>
    </row>
    <row r="162" spans="1:2" x14ac:dyDescent="0.25">
      <c r="A162" s="3" t="s">
        <v>942</v>
      </c>
      <c r="B162" s="3" t="s">
        <v>943</v>
      </c>
    </row>
    <row r="163" spans="1:2" x14ac:dyDescent="0.25">
      <c r="B163" s="3" t="s">
        <v>944</v>
      </c>
    </row>
    <row r="164" spans="1:2" x14ac:dyDescent="0.25">
      <c r="A164" s="3" t="s">
        <v>945</v>
      </c>
      <c r="B164" s="3" t="s">
        <v>946</v>
      </c>
    </row>
    <row r="165" spans="1:2" x14ac:dyDescent="0.25">
      <c r="B165" s="3" t="s">
        <v>947</v>
      </c>
    </row>
    <row r="166" spans="1:2" x14ac:dyDescent="0.25">
      <c r="A166" s="3" t="s">
        <v>948</v>
      </c>
      <c r="B166" s="3" t="s">
        <v>949</v>
      </c>
    </row>
    <row r="167" spans="1:2" x14ac:dyDescent="0.25">
      <c r="B167" s="3" t="s">
        <v>950</v>
      </c>
    </row>
    <row r="168" spans="1:2" x14ac:dyDescent="0.25">
      <c r="A168" s="3" t="s">
        <v>951</v>
      </c>
      <c r="B168" s="3" t="s">
        <v>952</v>
      </c>
    </row>
    <row r="169" spans="1:2" x14ac:dyDescent="0.25">
      <c r="B169" s="3" t="s">
        <v>953</v>
      </c>
    </row>
    <row r="170" spans="1:2" x14ac:dyDescent="0.25">
      <c r="A170" s="3" t="s">
        <v>954</v>
      </c>
      <c r="B170" s="3" t="s">
        <v>955</v>
      </c>
    </row>
    <row r="171" spans="1:2" x14ac:dyDescent="0.25">
      <c r="B171" s="3" t="s">
        <v>956</v>
      </c>
    </row>
    <row r="172" spans="1:2" x14ac:dyDescent="0.25">
      <c r="A172" s="3" t="s">
        <v>957</v>
      </c>
      <c r="B172" s="3" t="s">
        <v>958</v>
      </c>
    </row>
    <row r="173" spans="1:2" x14ac:dyDescent="0.25">
      <c r="B173" s="3" t="s">
        <v>959</v>
      </c>
    </row>
    <row r="174" spans="1:2" x14ac:dyDescent="0.25">
      <c r="B174" s="3" t="s">
        <v>960</v>
      </c>
    </row>
    <row r="175" spans="1:2" x14ac:dyDescent="0.25">
      <c r="A175" s="3" t="s">
        <v>961</v>
      </c>
      <c r="B175" s="3" t="s">
        <v>962</v>
      </c>
    </row>
    <row r="176" spans="1:2" x14ac:dyDescent="0.25">
      <c r="A176" s="3" t="s">
        <v>963</v>
      </c>
      <c r="B176" s="3" t="s">
        <v>964</v>
      </c>
    </row>
    <row r="177" spans="1:2" x14ac:dyDescent="0.25">
      <c r="A177" s="3" t="s">
        <v>965</v>
      </c>
      <c r="B177" s="3" t="s">
        <v>966</v>
      </c>
    </row>
    <row r="178" spans="1:2" x14ac:dyDescent="0.25">
      <c r="B178" s="3" t="s">
        <v>967</v>
      </c>
    </row>
    <row r="179" spans="1:2" x14ac:dyDescent="0.25">
      <c r="B179" s="3" t="s">
        <v>968</v>
      </c>
    </row>
    <row r="180" spans="1:2" x14ac:dyDescent="0.25">
      <c r="B180" s="3" t="s">
        <v>969</v>
      </c>
    </row>
    <row r="181" spans="1:2" x14ac:dyDescent="0.25">
      <c r="A181" s="3" t="s">
        <v>970</v>
      </c>
      <c r="B181" s="3" t="s">
        <v>971</v>
      </c>
    </row>
    <row r="182" spans="1:2" x14ac:dyDescent="0.25">
      <c r="A182" s="3" t="s">
        <v>972</v>
      </c>
      <c r="B182" s="3" t="s">
        <v>973</v>
      </c>
    </row>
    <row r="183" spans="1:2" x14ac:dyDescent="0.25">
      <c r="A183" s="3" t="s">
        <v>974</v>
      </c>
      <c r="B183" s="3" t="s">
        <v>975</v>
      </c>
    </row>
    <row r="184" spans="1:2" x14ac:dyDescent="0.25">
      <c r="B184" s="3" t="s">
        <v>976</v>
      </c>
    </row>
    <row r="185" spans="1:2" x14ac:dyDescent="0.25">
      <c r="B185" s="3" t="s">
        <v>977</v>
      </c>
    </row>
    <row r="186" spans="1:2" x14ac:dyDescent="0.25">
      <c r="A186" s="3" t="s">
        <v>978</v>
      </c>
      <c r="B186" s="3" t="s">
        <v>979</v>
      </c>
    </row>
    <row r="187" spans="1:2" x14ac:dyDescent="0.25">
      <c r="A187" s="3" t="s">
        <v>980</v>
      </c>
      <c r="B187" s="3" t="s">
        <v>981</v>
      </c>
    </row>
    <row r="188" spans="1:2" x14ac:dyDescent="0.25">
      <c r="A188" s="3" t="s">
        <v>982</v>
      </c>
      <c r="B188" s="3" t="s">
        <v>983</v>
      </c>
    </row>
    <row r="189" spans="1:2" x14ac:dyDescent="0.25">
      <c r="A189" s="3" t="s">
        <v>984</v>
      </c>
      <c r="B189" s="3" t="s">
        <v>985</v>
      </c>
    </row>
    <row r="190" spans="1:2" x14ac:dyDescent="0.25">
      <c r="B190" s="3" t="s">
        <v>986</v>
      </c>
    </row>
    <row r="191" spans="1:2" x14ac:dyDescent="0.25">
      <c r="B191" s="3" t="s">
        <v>987</v>
      </c>
    </row>
    <row r="192" spans="1:2" x14ac:dyDescent="0.25">
      <c r="B192" s="3" t="s">
        <v>988</v>
      </c>
    </row>
    <row r="193" spans="1:2" x14ac:dyDescent="0.25">
      <c r="A193" s="3" t="s">
        <v>989</v>
      </c>
      <c r="B193" s="3" t="s">
        <v>990</v>
      </c>
    </row>
    <row r="194" spans="1:2" x14ac:dyDescent="0.25">
      <c r="A194" s="3" t="s">
        <v>991</v>
      </c>
      <c r="B194" s="3" t="s">
        <v>992</v>
      </c>
    </row>
    <row r="195" spans="1:2" x14ac:dyDescent="0.25">
      <c r="B195" s="3" t="s">
        <v>993</v>
      </c>
    </row>
    <row r="196" spans="1:2" x14ac:dyDescent="0.25">
      <c r="B196" s="3" t="s">
        <v>994</v>
      </c>
    </row>
    <row r="197" spans="1:2" x14ac:dyDescent="0.25">
      <c r="A197" s="3" t="s">
        <v>995</v>
      </c>
      <c r="B197" s="3" t="s">
        <v>996</v>
      </c>
    </row>
    <row r="198" spans="1:2" x14ac:dyDescent="0.25">
      <c r="A198" s="3" t="s">
        <v>997</v>
      </c>
      <c r="B198" s="3" t="s">
        <v>998</v>
      </c>
    </row>
    <row r="199" spans="1:2" x14ac:dyDescent="0.25">
      <c r="A199" s="3" t="s">
        <v>999</v>
      </c>
      <c r="B199" s="3" t="s">
        <v>1000</v>
      </c>
    </row>
    <row r="200" spans="1:2" x14ac:dyDescent="0.25">
      <c r="B200" s="3" t="s">
        <v>1001</v>
      </c>
    </row>
    <row r="201" spans="1:2" x14ac:dyDescent="0.25">
      <c r="A201" s="3" t="s">
        <v>1002</v>
      </c>
      <c r="B201" s="3" t="s">
        <v>1003</v>
      </c>
    </row>
    <row r="202" spans="1:2" x14ac:dyDescent="0.25">
      <c r="A202" s="3" t="s">
        <v>1004</v>
      </c>
      <c r="B202" s="3" t="s">
        <v>1005</v>
      </c>
    </row>
    <row r="203" spans="1:2" x14ac:dyDescent="0.25">
      <c r="A203" s="3" t="s">
        <v>1006</v>
      </c>
      <c r="B203" s="3" t="s">
        <v>1007</v>
      </c>
    </row>
    <row r="204" spans="1:2" x14ac:dyDescent="0.25">
      <c r="B204" s="3" t="s">
        <v>1008</v>
      </c>
    </row>
    <row r="205" spans="1:2" x14ac:dyDescent="0.25">
      <c r="B205" s="3" t="s">
        <v>1009</v>
      </c>
    </row>
    <row r="206" spans="1:2" x14ac:dyDescent="0.25">
      <c r="B206" s="3" t="s">
        <v>1010</v>
      </c>
    </row>
    <row r="207" spans="1:2" x14ac:dyDescent="0.25">
      <c r="A207" s="3" t="s">
        <v>1011</v>
      </c>
      <c r="B207" s="3" t="s">
        <v>1012</v>
      </c>
    </row>
    <row r="208" spans="1:2" x14ac:dyDescent="0.25">
      <c r="B208" s="3" t="s">
        <v>1013</v>
      </c>
    </row>
    <row r="209" spans="1:2" x14ac:dyDescent="0.25">
      <c r="B209" s="3" t="s">
        <v>1014</v>
      </c>
    </row>
    <row r="210" spans="1:2" x14ac:dyDescent="0.25">
      <c r="A210" s="3" t="s">
        <v>1015</v>
      </c>
      <c r="B210" s="3" t="s">
        <v>1016</v>
      </c>
    </row>
    <row r="211" spans="1:2" x14ac:dyDescent="0.25">
      <c r="A211" s="3" t="s">
        <v>1017</v>
      </c>
      <c r="B211" s="3" t="s">
        <v>1018</v>
      </c>
    </row>
    <row r="212" spans="1:2" x14ac:dyDescent="0.25">
      <c r="A212" s="3" t="s">
        <v>1019</v>
      </c>
      <c r="B212" s="3" t="s">
        <v>1020</v>
      </c>
    </row>
    <row r="213" spans="1:2" x14ac:dyDescent="0.25">
      <c r="A213" s="3" t="s">
        <v>1021</v>
      </c>
      <c r="B213" s="3" t="s">
        <v>1022</v>
      </c>
    </row>
    <row r="214" spans="1:2" x14ac:dyDescent="0.25">
      <c r="A214" s="3" t="s">
        <v>1023</v>
      </c>
      <c r="B214" s="3" t="s">
        <v>1024</v>
      </c>
    </row>
    <row r="215" spans="1:2" x14ac:dyDescent="0.25">
      <c r="A215" s="3" t="s">
        <v>1025</v>
      </c>
      <c r="B215" s="3" t="s">
        <v>1026</v>
      </c>
    </row>
    <row r="216" spans="1:2" x14ac:dyDescent="0.25">
      <c r="A216" s="3" t="s">
        <v>1027</v>
      </c>
      <c r="B216" s="3" t="s">
        <v>1028</v>
      </c>
    </row>
    <row r="217" spans="1:2" x14ac:dyDescent="0.25">
      <c r="B217" s="3" t="s">
        <v>1029</v>
      </c>
    </row>
    <row r="218" spans="1:2" x14ac:dyDescent="0.25">
      <c r="B218" s="3" t="s">
        <v>1030</v>
      </c>
    </row>
    <row r="219" spans="1:2" x14ac:dyDescent="0.25">
      <c r="B219" s="3" t="s">
        <v>1031</v>
      </c>
    </row>
    <row r="220" spans="1:2" x14ac:dyDescent="0.25">
      <c r="A220" s="3" t="s">
        <v>1032</v>
      </c>
      <c r="B220" s="3" t="s">
        <v>1033</v>
      </c>
    </row>
    <row r="221" spans="1:2" x14ac:dyDescent="0.25">
      <c r="A221" s="3" t="s">
        <v>1034</v>
      </c>
      <c r="B221" s="3" t="s">
        <v>1035</v>
      </c>
    </row>
    <row r="222" spans="1:2" x14ac:dyDescent="0.25">
      <c r="B222" s="3" t="s">
        <v>1036</v>
      </c>
    </row>
    <row r="223" spans="1:2" x14ac:dyDescent="0.25">
      <c r="A223" s="3" t="s">
        <v>1037</v>
      </c>
      <c r="B223" s="3" t="s">
        <v>1038</v>
      </c>
    </row>
    <row r="224" spans="1:2" x14ac:dyDescent="0.25">
      <c r="A224" s="3" t="s">
        <v>1039</v>
      </c>
      <c r="B224" s="3" t="s">
        <v>1040</v>
      </c>
    </row>
    <row r="225" spans="1:2" x14ac:dyDescent="0.25">
      <c r="A225" s="3" t="s">
        <v>1041</v>
      </c>
      <c r="B225" s="3" t="s">
        <v>1042</v>
      </c>
    </row>
    <row r="226" spans="1:2" x14ac:dyDescent="0.25">
      <c r="A226" s="3" t="s">
        <v>1043</v>
      </c>
      <c r="B226" s="3" t="s">
        <v>1044</v>
      </c>
    </row>
    <row r="227" spans="1:2" x14ac:dyDescent="0.25">
      <c r="A227" s="3" t="s">
        <v>1045</v>
      </c>
      <c r="B227" s="3" t="s">
        <v>1046</v>
      </c>
    </row>
    <row r="228" spans="1:2" x14ac:dyDescent="0.25">
      <c r="A228" s="3" t="s">
        <v>1047</v>
      </c>
      <c r="B228" s="3" t="s">
        <v>1048</v>
      </c>
    </row>
    <row r="229" spans="1:2" x14ac:dyDescent="0.25">
      <c r="A229" s="3" t="s">
        <v>1049</v>
      </c>
      <c r="B229" s="3" t="s">
        <v>1050</v>
      </c>
    </row>
    <row r="230" spans="1:2" x14ac:dyDescent="0.25">
      <c r="A230" s="3" t="s">
        <v>1051</v>
      </c>
      <c r="B230" s="3" t="s">
        <v>1052</v>
      </c>
    </row>
    <row r="231" spans="1:2" x14ac:dyDescent="0.25">
      <c r="B231" s="3" t="s">
        <v>1053</v>
      </c>
    </row>
    <row r="232" spans="1:2" x14ac:dyDescent="0.25">
      <c r="B232" s="3" t="s">
        <v>1054</v>
      </c>
    </row>
    <row r="233" spans="1:2" x14ac:dyDescent="0.25">
      <c r="A233" s="3" t="s">
        <v>1055</v>
      </c>
      <c r="B233" s="3" t="s">
        <v>1056</v>
      </c>
    </row>
    <row r="234" spans="1:2" x14ac:dyDescent="0.25">
      <c r="A234" s="3" t="s">
        <v>1057</v>
      </c>
      <c r="B234" s="3" t="s">
        <v>1058</v>
      </c>
    </row>
    <row r="235" spans="1:2" x14ac:dyDescent="0.25">
      <c r="A235" s="3" t="s">
        <v>1059</v>
      </c>
      <c r="B235" s="3" t="s">
        <v>1060</v>
      </c>
    </row>
    <row r="236" spans="1:2" x14ac:dyDescent="0.25">
      <c r="A236" s="3" t="s">
        <v>1061</v>
      </c>
      <c r="B236" s="3" t="s">
        <v>1062</v>
      </c>
    </row>
    <row r="237" spans="1:2" x14ac:dyDescent="0.25">
      <c r="A237" s="3" t="s">
        <v>1063</v>
      </c>
      <c r="B237" s="3" t="s">
        <v>1064</v>
      </c>
    </row>
    <row r="238" spans="1:2" x14ac:dyDescent="0.25">
      <c r="A238" s="3" t="s">
        <v>1065</v>
      </c>
      <c r="B238" s="3" t="s">
        <v>1066</v>
      </c>
    </row>
    <row r="239" spans="1:2" x14ac:dyDescent="0.25">
      <c r="B239" s="3" t="s">
        <v>1067</v>
      </c>
    </row>
    <row r="240" spans="1:2" x14ac:dyDescent="0.25">
      <c r="B240" s="3" t="s">
        <v>1068</v>
      </c>
    </row>
    <row r="241" spans="1:2" x14ac:dyDescent="0.25">
      <c r="A241" s="3" t="s">
        <v>1069</v>
      </c>
      <c r="B241" s="3" t="s">
        <v>1070</v>
      </c>
    </row>
    <row r="242" spans="1:2" x14ac:dyDescent="0.25">
      <c r="B242" s="3" t="s">
        <v>1071</v>
      </c>
    </row>
    <row r="243" spans="1:2" x14ac:dyDescent="0.25">
      <c r="B243" s="3" t="s">
        <v>1072</v>
      </c>
    </row>
    <row r="244" spans="1:2" x14ac:dyDescent="0.25">
      <c r="B244" s="3" t="s">
        <v>1073</v>
      </c>
    </row>
    <row r="245" spans="1:2" x14ac:dyDescent="0.25">
      <c r="A245" s="3" t="s">
        <v>1074</v>
      </c>
      <c r="B245" s="3" t="s">
        <v>1075</v>
      </c>
    </row>
    <row r="246" spans="1:2" x14ac:dyDescent="0.25">
      <c r="A246" s="3" t="s">
        <v>1076</v>
      </c>
      <c r="B246" s="3" t="s">
        <v>1077</v>
      </c>
    </row>
    <row r="247" spans="1:2" x14ac:dyDescent="0.25">
      <c r="A247" s="3" t="s">
        <v>1078</v>
      </c>
      <c r="B247" s="3" t="s">
        <v>1079</v>
      </c>
    </row>
    <row r="248" spans="1:2" x14ac:dyDescent="0.25">
      <c r="B248" s="3" t="s">
        <v>1080</v>
      </c>
    </row>
    <row r="249" spans="1:2" x14ac:dyDescent="0.25">
      <c r="B249" s="3" t="s">
        <v>1081</v>
      </c>
    </row>
    <row r="250" spans="1:2" x14ac:dyDescent="0.25">
      <c r="B250" s="3" t="s">
        <v>1082</v>
      </c>
    </row>
    <row r="251" spans="1:2" x14ac:dyDescent="0.25">
      <c r="A251" s="3" t="s">
        <v>1083</v>
      </c>
      <c r="B251" s="3" t="s">
        <v>1084</v>
      </c>
    </row>
    <row r="252" spans="1:2" x14ac:dyDescent="0.25">
      <c r="A252" s="3" t="s">
        <v>1085</v>
      </c>
      <c r="B252" s="3" t="s">
        <v>1086</v>
      </c>
    </row>
    <row r="253" spans="1:2" x14ac:dyDescent="0.25">
      <c r="A253" s="3" t="s">
        <v>1087</v>
      </c>
      <c r="B253" s="3" t="s">
        <v>1088</v>
      </c>
    </row>
    <row r="254" spans="1:2" x14ac:dyDescent="0.25">
      <c r="B254" s="3" t="s">
        <v>1089</v>
      </c>
    </row>
    <row r="255" spans="1:2" x14ac:dyDescent="0.25">
      <c r="B255" s="3" t="s">
        <v>1090</v>
      </c>
    </row>
    <row r="256" spans="1:2" x14ac:dyDescent="0.25">
      <c r="B256" s="3" t="s">
        <v>1091</v>
      </c>
    </row>
    <row r="257" spans="1:2" x14ac:dyDescent="0.25">
      <c r="B257" s="3" t="s">
        <v>1092</v>
      </c>
    </row>
    <row r="258" spans="1:2" x14ac:dyDescent="0.25">
      <c r="A258" s="3" t="s">
        <v>1093</v>
      </c>
      <c r="B258" s="3" t="s">
        <v>1094</v>
      </c>
    </row>
    <row r="259" spans="1:2" x14ac:dyDescent="0.25">
      <c r="A259" s="3" t="s">
        <v>1095</v>
      </c>
      <c r="B259" s="3" t="s">
        <v>1096</v>
      </c>
    </row>
    <row r="260" spans="1:2" x14ac:dyDescent="0.25">
      <c r="A260" s="3" t="s">
        <v>1097</v>
      </c>
      <c r="B260" s="3" t="s">
        <v>1098</v>
      </c>
    </row>
    <row r="261" spans="1:2" x14ac:dyDescent="0.25">
      <c r="A261" s="3" t="s">
        <v>1099</v>
      </c>
      <c r="B261" s="3" t="s">
        <v>1100</v>
      </c>
    </row>
    <row r="262" spans="1:2" x14ac:dyDescent="0.25">
      <c r="B262" s="3" t="s">
        <v>1101</v>
      </c>
    </row>
    <row r="263" spans="1:2" x14ac:dyDescent="0.25">
      <c r="B263" s="3" t="s">
        <v>1102</v>
      </c>
    </row>
    <row r="264" spans="1:2" x14ac:dyDescent="0.25">
      <c r="B264" s="3" t="s">
        <v>1103</v>
      </c>
    </row>
    <row r="265" spans="1:2" x14ac:dyDescent="0.25">
      <c r="A265" s="3" t="s">
        <v>1104</v>
      </c>
      <c r="B265" s="3" t="s">
        <v>1105</v>
      </c>
    </row>
    <row r="266" spans="1:2" x14ac:dyDescent="0.25">
      <c r="A266" s="3" t="s">
        <v>1106</v>
      </c>
      <c r="B266" s="3" t="s">
        <v>1107</v>
      </c>
    </row>
    <row r="267" spans="1:2" x14ac:dyDescent="0.25">
      <c r="A267" s="3" t="s">
        <v>1108</v>
      </c>
      <c r="B267" s="3" t="s">
        <v>1109</v>
      </c>
    </row>
    <row r="268" spans="1:2" x14ac:dyDescent="0.25">
      <c r="B268" s="3" t="s">
        <v>1110</v>
      </c>
    </row>
    <row r="269" spans="1:2" x14ac:dyDescent="0.25">
      <c r="B269" s="3" t="s">
        <v>1111</v>
      </c>
    </row>
    <row r="270" spans="1:2" x14ac:dyDescent="0.25">
      <c r="B270" s="3" t="s">
        <v>1112</v>
      </c>
    </row>
    <row r="271" spans="1:2" x14ac:dyDescent="0.25">
      <c r="A271" s="3" t="s">
        <v>1113</v>
      </c>
      <c r="B271" s="3" t="s">
        <v>1114</v>
      </c>
    </row>
    <row r="272" spans="1:2" x14ac:dyDescent="0.25">
      <c r="A272" s="3" t="s">
        <v>1115</v>
      </c>
      <c r="B272" s="3" t="s">
        <v>1116</v>
      </c>
    </row>
    <row r="273" spans="1:2" x14ac:dyDescent="0.25">
      <c r="A273" s="3" t="s">
        <v>1117</v>
      </c>
      <c r="B273" s="3" t="s">
        <v>1118</v>
      </c>
    </row>
    <row r="274" spans="1:2" x14ac:dyDescent="0.25">
      <c r="B274" s="3" t="s">
        <v>1119</v>
      </c>
    </row>
    <row r="275" spans="1:2" x14ac:dyDescent="0.25">
      <c r="B275" s="3" t="s">
        <v>1120</v>
      </c>
    </row>
    <row r="276" spans="1:2" x14ac:dyDescent="0.25">
      <c r="A276" s="3" t="s">
        <v>1121</v>
      </c>
      <c r="B276" s="3" t="s">
        <v>1122</v>
      </c>
    </row>
    <row r="277" spans="1:2" x14ac:dyDescent="0.25">
      <c r="A277" s="3" t="s">
        <v>1123</v>
      </c>
      <c r="B277" s="3" t="s">
        <v>1124</v>
      </c>
    </row>
    <row r="278" spans="1:2" x14ac:dyDescent="0.25">
      <c r="A278" s="3" t="s">
        <v>1125</v>
      </c>
      <c r="B278" s="3" t="s">
        <v>1126</v>
      </c>
    </row>
    <row r="279" spans="1:2" x14ac:dyDescent="0.25">
      <c r="A279" s="3" t="s">
        <v>512</v>
      </c>
      <c r="B279" s="3" t="s">
        <v>1127</v>
      </c>
    </row>
    <row r="280" spans="1:2" x14ac:dyDescent="0.25">
      <c r="B280" s="3" t="s">
        <v>1128</v>
      </c>
    </row>
    <row r="281" spans="1:2" x14ac:dyDescent="0.25">
      <c r="A281" s="3" t="s">
        <v>1129</v>
      </c>
      <c r="B281" s="3" t="s">
        <v>1130</v>
      </c>
    </row>
    <row r="282" spans="1:2" x14ac:dyDescent="0.25">
      <c r="A282" s="3" t="s">
        <v>1131</v>
      </c>
      <c r="B282" s="3" t="s">
        <v>1132</v>
      </c>
    </row>
    <row r="283" spans="1:2" x14ac:dyDescent="0.25">
      <c r="B283" s="3" t="s">
        <v>1133</v>
      </c>
    </row>
    <row r="284" spans="1:2" x14ac:dyDescent="0.25">
      <c r="B284" s="3" t="s">
        <v>1134</v>
      </c>
    </row>
    <row r="285" spans="1:2" x14ac:dyDescent="0.25">
      <c r="A285" s="3" t="s">
        <v>1135</v>
      </c>
      <c r="B285" s="3" t="s">
        <v>1136</v>
      </c>
    </row>
    <row r="286" spans="1:2" x14ac:dyDescent="0.25">
      <c r="B286" s="3" t="s">
        <v>1137</v>
      </c>
    </row>
    <row r="287" spans="1:2" x14ac:dyDescent="0.25">
      <c r="B287" s="3" t="s">
        <v>1138</v>
      </c>
    </row>
    <row r="288" spans="1:2" x14ac:dyDescent="0.25">
      <c r="B288" s="3" t="s">
        <v>1139</v>
      </c>
    </row>
    <row r="289" spans="1:2" x14ac:dyDescent="0.25">
      <c r="B289" s="3" t="s">
        <v>1140</v>
      </c>
    </row>
    <row r="290" spans="1:2" x14ac:dyDescent="0.25">
      <c r="B290" s="3" t="s">
        <v>1141</v>
      </c>
    </row>
    <row r="291" spans="1:2" x14ac:dyDescent="0.25">
      <c r="A291" s="3" t="s">
        <v>1142</v>
      </c>
      <c r="B291" s="3" t="s">
        <v>1143</v>
      </c>
    </row>
    <row r="292" spans="1:2" x14ac:dyDescent="0.25">
      <c r="B292" s="3" t="s">
        <v>1144</v>
      </c>
    </row>
    <row r="293" spans="1:2" x14ac:dyDescent="0.25">
      <c r="B293" s="3" t="s">
        <v>1145</v>
      </c>
    </row>
    <row r="294" spans="1:2" x14ac:dyDescent="0.25">
      <c r="B294" s="3" t="s">
        <v>1146</v>
      </c>
    </row>
    <row r="295" spans="1:2" x14ac:dyDescent="0.25">
      <c r="A295" s="3" t="s">
        <v>1147</v>
      </c>
      <c r="B295" s="3" t="s">
        <v>1148</v>
      </c>
    </row>
    <row r="296" spans="1:2" x14ac:dyDescent="0.25">
      <c r="B296" s="3" t="s">
        <v>1149</v>
      </c>
    </row>
    <row r="297" spans="1:2" x14ac:dyDescent="0.25">
      <c r="B297" s="3" t="s">
        <v>1150</v>
      </c>
    </row>
    <row r="298" spans="1:2" x14ac:dyDescent="0.25">
      <c r="B298" s="3" t="s">
        <v>1151</v>
      </c>
    </row>
    <row r="299" spans="1:2" x14ac:dyDescent="0.25">
      <c r="A299" s="3" t="s">
        <v>1152</v>
      </c>
      <c r="B299" s="3" t="s">
        <v>1153</v>
      </c>
    </row>
    <row r="300" spans="1:2" x14ac:dyDescent="0.25">
      <c r="B300" s="3" t="s">
        <v>1154</v>
      </c>
    </row>
    <row r="301" spans="1:2" x14ac:dyDescent="0.25">
      <c r="B301" s="3" t="s">
        <v>1155</v>
      </c>
    </row>
    <row r="302" spans="1:2" x14ac:dyDescent="0.25">
      <c r="B302" s="3" t="s">
        <v>1156</v>
      </c>
    </row>
    <row r="303" spans="1:2" x14ac:dyDescent="0.25">
      <c r="A303" s="3" t="s">
        <v>1157</v>
      </c>
      <c r="B303" s="3" t="s">
        <v>1158</v>
      </c>
    </row>
    <row r="304" spans="1:2" x14ac:dyDescent="0.25">
      <c r="A304" s="3" t="s">
        <v>1159</v>
      </c>
      <c r="B304" s="3" t="s">
        <v>1160</v>
      </c>
    </row>
    <row r="305" spans="1:2" x14ac:dyDescent="0.25">
      <c r="A305" s="3" t="s">
        <v>1161</v>
      </c>
      <c r="B305" s="3" t="s">
        <v>1162</v>
      </c>
    </row>
    <row r="306" spans="1:2" x14ac:dyDescent="0.25">
      <c r="A306" s="3" t="s">
        <v>1163</v>
      </c>
      <c r="B306" s="3" t="s">
        <v>1164</v>
      </c>
    </row>
    <row r="307" spans="1:2" x14ac:dyDescent="0.25">
      <c r="B307" s="3" t="s">
        <v>1165</v>
      </c>
    </row>
    <row r="308" spans="1:2" x14ac:dyDescent="0.25">
      <c r="B308" s="3" t="s">
        <v>1166</v>
      </c>
    </row>
    <row r="309" spans="1:2" x14ac:dyDescent="0.25">
      <c r="A309" s="3" t="s">
        <v>1167</v>
      </c>
      <c r="B309" s="3" t="s">
        <v>1168</v>
      </c>
    </row>
    <row r="310" spans="1:2" x14ac:dyDescent="0.25">
      <c r="A310" s="3" t="s">
        <v>1169</v>
      </c>
      <c r="B310" s="3" t="s">
        <v>1170</v>
      </c>
    </row>
    <row r="311" spans="1:2" x14ac:dyDescent="0.25">
      <c r="A311" s="3" t="s">
        <v>1171</v>
      </c>
      <c r="B311" s="3" t="s">
        <v>1172</v>
      </c>
    </row>
    <row r="312" spans="1:2" x14ac:dyDescent="0.25">
      <c r="A312" s="3" t="s">
        <v>1173</v>
      </c>
      <c r="B312" s="3" t="s">
        <v>1174</v>
      </c>
    </row>
    <row r="313" spans="1:2" x14ac:dyDescent="0.25">
      <c r="A313" s="3" t="s">
        <v>1175</v>
      </c>
      <c r="B313" s="3" t="s">
        <v>1176</v>
      </c>
    </row>
    <row r="314" spans="1:2" x14ac:dyDescent="0.25">
      <c r="A314" s="3" t="s">
        <v>1177</v>
      </c>
      <c r="B314" s="3" t="s">
        <v>1178</v>
      </c>
    </row>
    <row r="315" spans="1:2" x14ac:dyDescent="0.25">
      <c r="A315" s="3" t="s">
        <v>1179</v>
      </c>
      <c r="B315" s="3" t="s">
        <v>1180</v>
      </c>
    </row>
    <row r="316" spans="1:2" x14ac:dyDescent="0.25">
      <c r="A316" s="3" t="s">
        <v>1181</v>
      </c>
      <c r="B316" s="3" t="s">
        <v>1182</v>
      </c>
    </row>
    <row r="317" spans="1:2" x14ac:dyDescent="0.25">
      <c r="A317" s="3" t="s">
        <v>1183</v>
      </c>
      <c r="B317" s="3" t="s">
        <v>1184</v>
      </c>
    </row>
    <row r="318" spans="1:2" x14ac:dyDescent="0.25">
      <c r="B318" s="3" t="s">
        <v>1185</v>
      </c>
    </row>
    <row r="319" spans="1:2" x14ac:dyDescent="0.25">
      <c r="B319" s="3" t="s">
        <v>1186</v>
      </c>
    </row>
    <row r="320" spans="1:2" x14ac:dyDescent="0.25">
      <c r="A320" s="3" t="s">
        <v>1187</v>
      </c>
      <c r="B320" s="3" t="s">
        <v>1188</v>
      </c>
    </row>
    <row r="321" spans="1:2" x14ac:dyDescent="0.25">
      <c r="A321" s="3" t="s">
        <v>1189</v>
      </c>
      <c r="B321" s="3" t="s">
        <v>1190</v>
      </c>
    </row>
    <row r="322" spans="1:2" x14ac:dyDescent="0.25">
      <c r="A322" s="3" t="s">
        <v>1191</v>
      </c>
      <c r="B322" s="3" t="s">
        <v>1192</v>
      </c>
    </row>
    <row r="323" spans="1:2" x14ac:dyDescent="0.25">
      <c r="A323" s="3" t="s">
        <v>1193</v>
      </c>
      <c r="B323" s="3" t="s">
        <v>1194</v>
      </c>
    </row>
    <row r="324" spans="1:2" x14ac:dyDescent="0.25">
      <c r="B324" s="3" t="s">
        <v>1195</v>
      </c>
    </row>
    <row r="325" spans="1:2" x14ac:dyDescent="0.25">
      <c r="B325" s="3" t="s">
        <v>1196</v>
      </c>
    </row>
    <row r="326" spans="1:2" x14ac:dyDescent="0.25">
      <c r="A326" s="3" t="s">
        <v>1197</v>
      </c>
      <c r="B326" s="3" t="s">
        <v>1198</v>
      </c>
    </row>
    <row r="327" spans="1:2" x14ac:dyDescent="0.25">
      <c r="A327" s="3" t="s">
        <v>1199</v>
      </c>
      <c r="B327" s="3" t="s">
        <v>1200</v>
      </c>
    </row>
    <row r="328" spans="1:2" x14ac:dyDescent="0.25">
      <c r="A328" s="3" t="s">
        <v>1201</v>
      </c>
      <c r="B328" s="3" t="s">
        <v>1202</v>
      </c>
    </row>
    <row r="329" spans="1:2" x14ac:dyDescent="0.25">
      <c r="A329" s="3" t="s">
        <v>1203</v>
      </c>
      <c r="B329" s="3" t="s">
        <v>1204</v>
      </c>
    </row>
    <row r="330" spans="1:2" x14ac:dyDescent="0.25">
      <c r="A330" s="3" t="s">
        <v>1205</v>
      </c>
      <c r="B330" s="3" t="s">
        <v>1206</v>
      </c>
    </row>
    <row r="331" spans="1:2" x14ac:dyDescent="0.25">
      <c r="B331" s="3" t="s">
        <v>1207</v>
      </c>
    </row>
    <row r="332" spans="1:2" x14ac:dyDescent="0.25">
      <c r="B332" s="3" t="s">
        <v>1208</v>
      </c>
    </row>
    <row r="333" spans="1:2" x14ac:dyDescent="0.25">
      <c r="A333" s="3" t="s">
        <v>1209</v>
      </c>
      <c r="B333" s="3" t="s">
        <v>1210</v>
      </c>
    </row>
    <row r="334" spans="1:2" x14ac:dyDescent="0.25">
      <c r="B334" s="3" t="s">
        <v>1211</v>
      </c>
    </row>
    <row r="335" spans="1:2" x14ac:dyDescent="0.25">
      <c r="B335" s="3" t="s">
        <v>1212</v>
      </c>
    </row>
    <row r="336" spans="1:2" x14ac:dyDescent="0.25">
      <c r="A336" s="3" t="s">
        <v>1213</v>
      </c>
      <c r="B336" s="3" t="s">
        <v>1214</v>
      </c>
    </row>
    <row r="337" spans="1:2" x14ac:dyDescent="0.25">
      <c r="B337" s="3" t="s">
        <v>1215</v>
      </c>
    </row>
    <row r="338" spans="1:2" x14ac:dyDescent="0.25">
      <c r="B338" s="3" t="s">
        <v>1216</v>
      </c>
    </row>
    <row r="339" spans="1:2" x14ac:dyDescent="0.25">
      <c r="A339" s="3" t="s">
        <v>1217</v>
      </c>
      <c r="B339" s="3" t="s">
        <v>1218</v>
      </c>
    </row>
    <row r="340" spans="1:2" x14ac:dyDescent="0.25">
      <c r="A340" s="3" t="s">
        <v>1219</v>
      </c>
      <c r="B340" s="3" t="s">
        <v>1220</v>
      </c>
    </row>
    <row r="341" spans="1:2" x14ac:dyDescent="0.25">
      <c r="B341" s="3" t="s">
        <v>1221</v>
      </c>
    </row>
    <row r="342" spans="1:2" x14ac:dyDescent="0.25">
      <c r="B342" s="3" t="s">
        <v>1222</v>
      </c>
    </row>
    <row r="343" spans="1:2" x14ac:dyDescent="0.25">
      <c r="A343" s="3" t="s">
        <v>1223</v>
      </c>
      <c r="B343" s="3" t="s">
        <v>1224</v>
      </c>
    </row>
    <row r="344" spans="1:2" x14ac:dyDescent="0.25">
      <c r="B344" s="3" t="s">
        <v>1225</v>
      </c>
    </row>
    <row r="345" spans="1:2" x14ac:dyDescent="0.25">
      <c r="B345" s="3" t="s">
        <v>1226</v>
      </c>
    </row>
    <row r="346" spans="1:2" x14ac:dyDescent="0.25">
      <c r="B346" s="3" t="s">
        <v>1227</v>
      </c>
    </row>
    <row r="347" spans="1:2" x14ac:dyDescent="0.25">
      <c r="B347" s="3" t="s">
        <v>1228</v>
      </c>
    </row>
    <row r="348" spans="1:2" x14ac:dyDescent="0.25">
      <c r="A348" s="3" t="s">
        <v>1229</v>
      </c>
      <c r="B348" s="3" t="s">
        <v>1230</v>
      </c>
    </row>
    <row r="349" spans="1:2" x14ac:dyDescent="0.25">
      <c r="A349" s="3" t="s">
        <v>1231</v>
      </c>
      <c r="B349" s="3" t="s">
        <v>1232</v>
      </c>
    </row>
    <row r="350" spans="1:2" x14ac:dyDescent="0.25">
      <c r="B350" s="3" t="s">
        <v>1233</v>
      </c>
    </row>
    <row r="351" spans="1:2" x14ac:dyDescent="0.25">
      <c r="B351" s="3" t="s">
        <v>1234</v>
      </c>
    </row>
    <row r="352" spans="1:2" x14ac:dyDescent="0.25">
      <c r="B352" s="3" t="s">
        <v>1235</v>
      </c>
    </row>
    <row r="353" spans="1:2" x14ac:dyDescent="0.25">
      <c r="A353" s="3" t="s">
        <v>1236</v>
      </c>
      <c r="B353" s="3" t="s">
        <v>1237</v>
      </c>
    </row>
    <row r="354" spans="1:2" x14ac:dyDescent="0.25">
      <c r="B354" s="3" t="s">
        <v>1238</v>
      </c>
    </row>
    <row r="355" spans="1:2" x14ac:dyDescent="0.25">
      <c r="A355" s="3" t="s">
        <v>1239</v>
      </c>
      <c r="B355" s="3" t="s">
        <v>1240</v>
      </c>
    </row>
    <row r="356" spans="1:2" x14ac:dyDescent="0.25">
      <c r="A356" s="3" t="s">
        <v>1241</v>
      </c>
      <c r="B356" s="3" t="s">
        <v>1242</v>
      </c>
    </row>
    <row r="357" spans="1:2" x14ac:dyDescent="0.25">
      <c r="A357" s="3" t="s">
        <v>1243</v>
      </c>
      <c r="B357" s="3" t="s">
        <v>1244</v>
      </c>
    </row>
    <row r="358" spans="1:2" x14ac:dyDescent="0.25">
      <c r="A358" s="3" t="s">
        <v>1245</v>
      </c>
      <c r="B358" s="3" t="s">
        <v>1246</v>
      </c>
    </row>
    <row r="359" spans="1:2" x14ac:dyDescent="0.25">
      <c r="A359" s="3" t="s">
        <v>1247</v>
      </c>
      <c r="B359" s="3" t="s">
        <v>1248</v>
      </c>
    </row>
    <row r="360" spans="1:2" x14ac:dyDescent="0.25">
      <c r="A360" s="3" t="s">
        <v>1249</v>
      </c>
      <c r="B360" s="3" t="s">
        <v>1250</v>
      </c>
    </row>
    <row r="361" spans="1:2" x14ac:dyDescent="0.25">
      <c r="B361" s="3" t="s">
        <v>1251</v>
      </c>
    </row>
    <row r="362" spans="1:2" x14ac:dyDescent="0.25">
      <c r="A362" s="3" t="s">
        <v>1252</v>
      </c>
      <c r="B362" s="3" t="s">
        <v>1253</v>
      </c>
    </row>
    <row r="363" spans="1:2" x14ac:dyDescent="0.25">
      <c r="A363" s="3" t="s">
        <v>1254</v>
      </c>
      <c r="B363" s="3" t="s">
        <v>1255</v>
      </c>
    </row>
    <row r="364" spans="1:2" x14ac:dyDescent="0.25">
      <c r="A364" s="3" t="s">
        <v>1256</v>
      </c>
      <c r="B364" s="3" t="s">
        <v>1257</v>
      </c>
    </row>
    <row r="365" spans="1:2" x14ac:dyDescent="0.25">
      <c r="A365" s="3" t="s">
        <v>1258</v>
      </c>
      <c r="B365" s="3" t="s">
        <v>1259</v>
      </c>
    </row>
    <row r="366" spans="1:2" x14ac:dyDescent="0.25">
      <c r="A366" s="3" t="s">
        <v>1260</v>
      </c>
      <c r="B366" s="3" t="s">
        <v>1261</v>
      </c>
    </row>
    <row r="367" spans="1:2" x14ac:dyDescent="0.25">
      <c r="A367" s="3" t="s">
        <v>1262</v>
      </c>
      <c r="B367" s="3" t="s">
        <v>1263</v>
      </c>
    </row>
    <row r="368" spans="1:2" x14ac:dyDescent="0.25">
      <c r="A368" s="3" t="s">
        <v>1264</v>
      </c>
      <c r="B368" s="3" t="s">
        <v>1265</v>
      </c>
    </row>
    <row r="369" spans="1:2" x14ac:dyDescent="0.25">
      <c r="B369" s="3" t="s">
        <v>1266</v>
      </c>
    </row>
    <row r="370" spans="1:2" x14ac:dyDescent="0.25">
      <c r="B370" s="3" t="s">
        <v>1267</v>
      </c>
    </row>
    <row r="371" spans="1:2" x14ac:dyDescent="0.25">
      <c r="B371" s="3" t="s">
        <v>1268</v>
      </c>
    </row>
    <row r="372" spans="1:2" x14ac:dyDescent="0.25">
      <c r="A372" s="3" t="s">
        <v>1269</v>
      </c>
      <c r="B372" s="3" t="s">
        <v>1270</v>
      </c>
    </row>
    <row r="373" spans="1:2" x14ac:dyDescent="0.25">
      <c r="B373" s="3" t="s">
        <v>1271</v>
      </c>
    </row>
    <row r="374" spans="1:2" x14ac:dyDescent="0.25">
      <c r="B374" s="3" t="s">
        <v>1272</v>
      </c>
    </row>
    <row r="375" spans="1:2" x14ac:dyDescent="0.25">
      <c r="B375" s="3" t="s">
        <v>1273</v>
      </c>
    </row>
    <row r="376" spans="1:2" x14ac:dyDescent="0.25">
      <c r="A376" s="3" t="s">
        <v>1274</v>
      </c>
      <c r="B376" s="3" t="s">
        <v>1275</v>
      </c>
    </row>
    <row r="377" spans="1:2" x14ac:dyDescent="0.25">
      <c r="A377" s="3" t="s">
        <v>1276</v>
      </c>
      <c r="B377" s="3" t="s">
        <v>1277</v>
      </c>
    </row>
    <row r="378" spans="1:2" x14ac:dyDescent="0.25">
      <c r="A378" s="3" t="s">
        <v>1278</v>
      </c>
      <c r="B378" s="3" t="s">
        <v>1279</v>
      </c>
    </row>
    <row r="379" spans="1:2" x14ac:dyDescent="0.25">
      <c r="A379" s="3" t="s">
        <v>1280</v>
      </c>
      <c r="B379" s="3" t="s">
        <v>1281</v>
      </c>
    </row>
    <row r="380" spans="1:2" x14ac:dyDescent="0.25">
      <c r="A380" s="3" t="s">
        <v>1282</v>
      </c>
      <c r="B380" s="3" t="s">
        <v>1283</v>
      </c>
    </row>
    <row r="381" spans="1:2" x14ac:dyDescent="0.25">
      <c r="A381" s="3" t="s">
        <v>1284</v>
      </c>
      <c r="B381" s="3" t="s">
        <v>1285</v>
      </c>
    </row>
    <row r="382" spans="1:2" x14ac:dyDescent="0.25">
      <c r="B382" s="3" t="s">
        <v>1286</v>
      </c>
    </row>
    <row r="383" spans="1:2" x14ac:dyDescent="0.25">
      <c r="A383" s="3" t="s">
        <v>1287</v>
      </c>
      <c r="B383" s="3" t="s">
        <v>1288</v>
      </c>
    </row>
    <row r="384" spans="1:2" x14ac:dyDescent="0.25">
      <c r="B384" s="3" t="s">
        <v>1289</v>
      </c>
    </row>
    <row r="385" spans="1:2" x14ac:dyDescent="0.25">
      <c r="B385" s="3" t="s">
        <v>1290</v>
      </c>
    </row>
    <row r="386" spans="1:2" x14ac:dyDescent="0.25">
      <c r="B386" s="3" t="s">
        <v>1291</v>
      </c>
    </row>
    <row r="387" spans="1:2" x14ac:dyDescent="0.25">
      <c r="B387" s="3" t="s">
        <v>1292</v>
      </c>
    </row>
    <row r="388" spans="1:2" x14ac:dyDescent="0.25">
      <c r="A388" s="3" t="s">
        <v>1293</v>
      </c>
      <c r="B388" s="3" t="s">
        <v>1294</v>
      </c>
    </row>
    <row r="389" spans="1:2" x14ac:dyDescent="0.25">
      <c r="A389" s="3" t="s">
        <v>1295</v>
      </c>
      <c r="B389" s="3" t="s">
        <v>1296</v>
      </c>
    </row>
    <row r="390" spans="1:2" x14ac:dyDescent="0.25">
      <c r="A390" s="3" t="s">
        <v>1297</v>
      </c>
      <c r="B390" s="3" t="s">
        <v>1298</v>
      </c>
    </row>
    <row r="391" spans="1:2" x14ac:dyDescent="0.25">
      <c r="A391" s="3" t="s">
        <v>1299</v>
      </c>
      <c r="B391" s="3" t="s">
        <v>1300</v>
      </c>
    </row>
    <row r="392" spans="1:2" x14ac:dyDescent="0.25">
      <c r="A392" s="3" t="s">
        <v>1301</v>
      </c>
      <c r="B392" s="3" t="s">
        <v>1302</v>
      </c>
    </row>
    <row r="393" spans="1:2" x14ac:dyDescent="0.25">
      <c r="A393" s="3" t="s">
        <v>1303</v>
      </c>
      <c r="B393" s="3" t="s">
        <v>1304</v>
      </c>
    </row>
    <row r="394" spans="1:2" x14ac:dyDescent="0.25">
      <c r="B394" s="3" t="s">
        <v>1305</v>
      </c>
    </row>
    <row r="395" spans="1:2" x14ac:dyDescent="0.25">
      <c r="B395" s="3" t="s">
        <v>1306</v>
      </c>
    </row>
    <row r="396" spans="1:2" x14ac:dyDescent="0.25">
      <c r="B396" s="3" t="s">
        <v>1307</v>
      </c>
    </row>
    <row r="397" spans="1:2" x14ac:dyDescent="0.25">
      <c r="B397" s="3" t="s">
        <v>1308</v>
      </c>
    </row>
    <row r="398" spans="1:2" x14ac:dyDescent="0.25">
      <c r="A398" s="3" t="s">
        <v>1309</v>
      </c>
      <c r="B398" s="3" t="s">
        <v>1310</v>
      </c>
    </row>
    <row r="399" spans="1:2" x14ac:dyDescent="0.25">
      <c r="B399" s="3" t="s">
        <v>1311</v>
      </c>
    </row>
    <row r="400" spans="1:2" x14ac:dyDescent="0.25">
      <c r="B400" s="3" t="s">
        <v>1312</v>
      </c>
    </row>
    <row r="401" spans="1:2" x14ac:dyDescent="0.25">
      <c r="B401" s="3" t="s">
        <v>1313</v>
      </c>
    </row>
    <row r="402" spans="1:2" x14ac:dyDescent="0.25">
      <c r="B402" s="3" t="s">
        <v>1314</v>
      </c>
    </row>
    <row r="403" spans="1:2" x14ac:dyDescent="0.25">
      <c r="A403" s="3" t="s">
        <v>1315</v>
      </c>
      <c r="B403" s="3" t="s">
        <v>1316</v>
      </c>
    </row>
    <row r="404" spans="1:2" x14ac:dyDescent="0.25">
      <c r="A404" s="3" t="s">
        <v>1317</v>
      </c>
      <c r="B404" s="3" t="s">
        <v>1318</v>
      </c>
    </row>
    <row r="405" spans="1:2" x14ac:dyDescent="0.25">
      <c r="A405" s="3" t="s">
        <v>505</v>
      </c>
      <c r="B405" s="3" t="s">
        <v>1319</v>
      </c>
    </row>
    <row r="406" spans="1:2" x14ac:dyDescent="0.25">
      <c r="A406" s="3" t="s">
        <v>508</v>
      </c>
      <c r="B406" s="3" t="s">
        <v>1320</v>
      </c>
    </row>
    <row r="407" spans="1:2" x14ac:dyDescent="0.25">
      <c r="A407" s="3" t="s">
        <v>510</v>
      </c>
      <c r="B407" s="3" t="s">
        <v>1321</v>
      </c>
    </row>
    <row r="408" spans="1:2" x14ac:dyDescent="0.25">
      <c r="A408" s="3" t="s">
        <v>514</v>
      </c>
      <c r="B408" s="3" t="s">
        <v>1322</v>
      </c>
    </row>
    <row r="409" spans="1:2" x14ac:dyDescent="0.25">
      <c r="A409" s="3" t="s">
        <v>516</v>
      </c>
      <c r="B409" s="3" t="s">
        <v>1323</v>
      </c>
    </row>
    <row r="410" spans="1:2" x14ac:dyDescent="0.25">
      <c r="A410" s="3" t="s">
        <v>518</v>
      </c>
      <c r="B410" s="3" t="s">
        <v>1324</v>
      </c>
    </row>
    <row r="411" spans="1:2" x14ac:dyDescent="0.25">
      <c r="A411" s="3" t="s">
        <v>520</v>
      </c>
      <c r="B411" s="3" t="s">
        <v>1325</v>
      </c>
    </row>
    <row r="412" spans="1:2" x14ac:dyDescent="0.25">
      <c r="A412" s="3" t="s">
        <v>522</v>
      </c>
      <c r="B412" s="3" t="s">
        <v>1326</v>
      </c>
    </row>
    <row r="413" spans="1:2" x14ac:dyDescent="0.25">
      <c r="A413" s="3" t="s">
        <v>524</v>
      </c>
      <c r="B413" s="3" t="s">
        <v>1327</v>
      </c>
    </row>
    <row r="414" spans="1:2" x14ac:dyDescent="0.25">
      <c r="A414" s="3" t="s">
        <v>1328</v>
      </c>
      <c r="B414" s="3" t="s">
        <v>1329</v>
      </c>
    </row>
    <row r="415" spans="1:2" x14ac:dyDescent="0.25">
      <c r="A415" s="3" t="s">
        <v>1330</v>
      </c>
      <c r="B415" s="3" t="s">
        <v>1331</v>
      </c>
    </row>
    <row r="416" spans="1:2" x14ac:dyDescent="0.25">
      <c r="A416" s="3" t="s">
        <v>1332</v>
      </c>
      <c r="B416" s="3" t="s">
        <v>1333</v>
      </c>
    </row>
    <row r="417" spans="1:2" x14ac:dyDescent="0.25">
      <c r="A417" s="3" t="s">
        <v>1334</v>
      </c>
      <c r="B417" s="3" t="s">
        <v>1335</v>
      </c>
    </row>
    <row r="418" spans="1:2" x14ac:dyDescent="0.25">
      <c r="A418" s="3" t="s">
        <v>1336</v>
      </c>
      <c r="B418" s="3" t="s">
        <v>1337</v>
      </c>
    </row>
    <row r="419" spans="1:2" x14ac:dyDescent="0.25">
      <c r="A419" s="3" t="s">
        <v>1338</v>
      </c>
      <c r="B419" s="3" t="s">
        <v>1339</v>
      </c>
    </row>
    <row r="420" spans="1:2" x14ac:dyDescent="0.25">
      <c r="A420" s="3" t="s">
        <v>1340</v>
      </c>
      <c r="B420" s="3" t="s">
        <v>1341</v>
      </c>
    </row>
    <row r="421" spans="1:2" x14ac:dyDescent="0.25">
      <c r="B421" s="3" t="s">
        <v>1342</v>
      </c>
    </row>
    <row r="422" spans="1:2" x14ac:dyDescent="0.25">
      <c r="B422" s="3" t="s">
        <v>1343</v>
      </c>
    </row>
    <row r="423" spans="1:2" x14ac:dyDescent="0.25">
      <c r="B423" s="3" t="s">
        <v>1344</v>
      </c>
    </row>
    <row r="424" spans="1:2" x14ac:dyDescent="0.25">
      <c r="B424" s="3" t="s">
        <v>1345</v>
      </c>
    </row>
    <row r="425" spans="1:2" x14ac:dyDescent="0.25">
      <c r="A425" s="3" t="s">
        <v>1346</v>
      </c>
      <c r="B425" s="3" t="s">
        <v>1347</v>
      </c>
    </row>
    <row r="426" spans="1:2" x14ac:dyDescent="0.25">
      <c r="A426" s="3" t="s">
        <v>1348</v>
      </c>
      <c r="B426" s="3" t="s">
        <v>1349</v>
      </c>
    </row>
    <row r="427" spans="1:2" x14ac:dyDescent="0.25">
      <c r="A427" s="3" t="s">
        <v>1350</v>
      </c>
      <c r="B427" s="3" t="s">
        <v>1351</v>
      </c>
    </row>
    <row r="428" spans="1:2" x14ac:dyDescent="0.25">
      <c r="B428" s="3" t="s">
        <v>1352</v>
      </c>
    </row>
    <row r="429" spans="1:2" x14ac:dyDescent="0.25">
      <c r="B429" s="3" t="s">
        <v>1353</v>
      </c>
    </row>
    <row r="430" spans="1:2" x14ac:dyDescent="0.25">
      <c r="B430" s="3" t="s">
        <v>1354</v>
      </c>
    </row>
    <row r="431" spans="1:2" x14ac:dyDescent="0.25">
      <c r="B431" s="3" t="s">
        <v>1355</v>
      </c>
    </row>
    <row r="432" spans="1:2" x14ac:dyDescent="0.25">
      <c r="A432" s="3" t="s">
        <v>1356</v>
      </c>
      <c r="B432" s="3" t="s">
        <v>1357</v>
      </c>
    </row>
    <row r="433" spans="1:2" x14ac:dyDescent="0.25">
      <c r="A433" s="3" t="s">
        <v>1358</v>
      </c>
      <c r="B433" s="3" t="s">
        <v>1359</v>
      </c>
    </row>
    <row r="434" spans="1:2" x14ac:dyDescent="0.25">
      <c r="A434" s="3" t="s">
        <v>1360</v>
      </c>
      <c r="B434" s="3" t="s">
        <v>1361</v>
      </c>
    </row>
    <row r="435" spans="1:2" x14ac:dyDescent="0.25">
      <c r="A435" s="3" t="s">
        <v>1362</v>
      </c>
      <c r="B435" s="3" t="s">
        <v>1363</v>
      </c>
    </row>
    <row r="436" spans="1:2" x14ac:dyDescent="0.25">
      <c r="A436" s="3" t="s">
        <v>1364</v>
      </c>
      <c r="B436" s="3" t="s">
        <v>1365</v>
      </c>
    </row>
    <row r="437" spans="1:2" x14ac:dyDescent="0.25">
      <c r="A437" s="3" t="s">
        <v>1366</v>
      </c>
      <c r="B437" s="3" t="s">
        <v>1367</v>
      </c>
    </row>
    <row r="438" spans="1:2" x14ac:dyDescent="0.25">
      <c r="A438" s="3" t="s">
        <v>1368</v>
      </c>
      <c r="B438" s="3" t="s">
        <v>1369</v>
      </c>
    </row>
    <row r="439" spans="1:2" x14ac:dyDescent="0.25">
      <c r="A439" s="3" t="s">
        <v>1370</v>
      </c>
      <c r="B439" s="3" t="s">
        <v>1371</v>
      </c>
    </row>
    <row r="440" spans="1:2" x14ac:dyDescent="0.25">
      <c r="A440" s="3" t="s">
        <v>1372</v>
      </c>
      <c r="B440" s="3" t="s">
        <v>1373</v>
      </c>
    </row>
    <row r="441" spans="1:2" x14ac:dyDescent="0.25">
      <c r="A441" s="3" t="s">
        <v>1374</v>
      </c>
      <c r="B441" s="3" t="s">
        <v>1375</v>
      </c>
    </row>
    <row r="442" spans="1:2" x14ac:dyDescent="0.25">
      <c r="A442" s="3" t="s">
        <v>1376</v>
      </c>
      <c r="B442" s="3" t="s">
        <v>1377</v>
      </c>
    </row>
    <row r="443" spans="1:2" x14ac:dyDescent="0.25">
      <c r="A443" s="3" t="s">
        <v>1378</v>
      </c>
      <c r="B443" s="3" t="s">
        <v>1379</v>
      </c>
    </row>
    <row r="444" spans="1:2" x14ac:dyDescent="0.25">
      <c r="A444" s="3" t="s">
        <v>1380</v>
      </c>
      <c r="B444" s="3" t="s">
        <v>1381</v>
      </c>
    </row>
    <row r="445" spans="1:2" x14ac:dyDescent="0.25">
      <c r="A445" s="3" t="s">
        <v>1382</v>
      </c>
      <c r="B445" s="3" t="s">
        <v>1383</v>
      </c>
    </row>
    <row r="446" spans="1:2" x14ac:dyDescent="0.25">
      <c r="A446" s="3" t="s">
        <v>1384</v>
      </c>
      <c r="B446" s="3" t="s">
        <v>1385</v>
      </c>
    </row>
    <row r="447" spans="1:2" x14ac:dyDescent="0.25">
      <c r="A447" s="3" t="s">
        <v>1386</v>
      </c>
      <c r="B447" s="3" t="s">
        <v>1387</v>
      </c>
    </row>
    <row r="448" spans="1:2" x14ac:dyDescent="0.25">
      <c r="A448" s="3" t="s">
        <v>1388</v>
      </c>
      <c r="B448" s="3" t="s">
        <v>1389</v>
      </c>
    </row>
    <row r="449" spans="1:2" x14ac:dyDescent="0.25">
      <c r="A449" s="3" t="s">
        <v>1390</v>
      </c>
      <c r="B449" s="3" t="s">
        <v>1391</v>
      </c>
    </row>
    <row r="450" spans="1:2" x14ac:dyDescent="0.25">
      <c r="A450" s="3" t="s">
        <v>1392</v>
      </c>
      <c r="B450" s="3" t="s">
        <v>1393</v>
      </c>
    </row>
    <row r="451" spans="1:2" x14ac:dyDescent="0.25">
      <c r="A451" s="3" t="s">
        <v>1394</v>
      </c>
      <c r="B451" s="3" t="s">
        <v>1395</v>
      </c>
    </row>
    <row r="452" spans="1:2" x14ac:dyDescent="0.25">
      <c r="B452" s="3" t="s">
        <v>1396</v>
      </c>
    </row>
    <row r="453" spans="1:2" x14ac:dyDescent="0.25">
      <c r="B453" s="3" t="s">
        <v>1397</v>
      </c>
    </row>
    <row r="454" spans="1:2" x14ac:dyDescent="0.25">
      <c r="A454" s="3" t="s">
        <v>1398</v>
      </c>
      <c r="B454" s="3" t="s">
        <v>1399</v>
      </c>
    </row>
    <row r="455" spans="1:2" x14ac:dyDescent="0.25">
      <c r="B455" s="3" t="s">
        <v>1400</v>
      </c>
    </row>
    <row r="456" spans="1:2" x14ac:dyDescent="0.25">
      <c r="B456" s="3" t="s">
        <v>1401</v>
      </c>
    </row>
    <row r="457" spans="1:2" x14ac:dyDescent="0.25">
      <c r="A457" s="3" t="s">
        <v>1402</v>
      </c>
      <c r="B457" s="3" t="s">
        <v>1403</v>
      </c>
    </row>
    <row r="458" spans="1:2" x14ac:dyDescent="0.25">
      <c r="A458" s="3" t="s">
        <v>1404</v>
      </c>
      <c r="B458" s="3" t="s">
        <v>1405</v>
      </c>
    </row>
    <row r="459" spans="1:2" x14ac:dyDescent="0.25">
      <c r="A459" s="3" t="s">
        <v>1406</v>
      </c>
      <c r="B459" s="3" t="s">
        <v>1407</v>
      </c>
    </row>
    <row r="460" spans="1:2" x14ac:dyDescent="0.25">
      <c r="A460" s="3" t="s">
        <v>1408</v>
      </c>
      <c r="B460" s="3" t="s">
        <v>1409</v>
      </c>
    </row>
    <row r="461" spans="1:2" x14ac:dyDescent="0.25">
      <c r="A461" s="3" t="s">
        <v>1410</v>
      </c>
      <c r="B461" s="3" t="s">
        <v>1411</v>
      </c>
    </row>
    <row r="462" spans="1:2" x14ac:dyDescent="0.25">
      <c r="A462" s="3" t="s">
        <v>1412</v>
      </c>
      <c r="B462" s="3" t="s">
        <v>1413</v>
      </c>
    </row>
    <row r="463" spans="1:2" x14ac:dyDescent="0.25">
      <c r="B463" s="3" t="s">
        <v>1414</v>
      </c>
    </row>
    <row r="464" spans="1:2" x14ac:dyDescent="0.25">
      <c r="A464" s="3" t="s">
        <v>1415</v>
      </c>
      <c r="B464" s="3" t="s">
        <v>1416</v>
      </c>
    </row>
    <row r="465" spans="1:2" x14ac:dyDescent="0.25">
      <c r="A465" s="3" t="s">
        <v>1417</v>
      </c>
      <c r="B465" s="3" t="s">
        <v>1418</v>
      </c>
    </row>
    <row r="466" spans="1:2" x14ac:dyDescent="0.25">
      <c r="A466" s="3" t="s">
        <v>1419</v>
      </c>
      <c r="B466" s="3" t="s">
        <v>1420</v>
      </c>
    </row>
    <row r="467" spans="1:2" x14ac:dyDescent="0.25">
      <c r="A467" s="3" t="s">
        <v>1421</v>
      </c>
      <c r="B467" s="3" t="s">
        <v>1422</v>
      </c>
    </row>
    <row r="468" spans="1:2" x14ac:dyDescent="0.25">
      <c r="A468" s="3" t="s">
        <v>1423</v>
      </c>
      <c r="B468" s="3" t="s">
        <v>1424</v>
      </c>
    </row>
    <row r="469" spans="1:2" x14ac:dyDescent="0.25">
      <c r="A469" s="3" t="s">
        <v>1425</v>
      </c>
      <c r="B469" s="3" t="s">
        <v>1426</v>
      </c>
    </row>
    <row r="470" spans="1:2" x14ac:dyDescent="0.25">
      <c r="A470" s="3" t="s">
        <v>1427</v>
      </c>
      <c r="B470" s="3" t="s">
        <v>1428</v>
      </c>
    </row>
    <row r="471" spans="1:2" x14ac:dyDescent="0.25">
      <c r="B471" s="3" t="s">
        <v>1429</v>
      </c>
    </row>
    <row r="472" spans="1:2" x14ac:dyDescent="0.25">
      <c r="B472" s="3" t="s">
        <v>1430</v>
      </c>
    </row>
    <row r="473" spans="1:2" x14ac:dyDescent="0.25">
      <c r="A473" s="3" t="s">
        <v>1431</v>
      </c>
      <c r="B473" s="3" t="s">
        <v>1432</v>
      </c>
    </row>
    <row r="474" spans="1:2" x14ac:dyDescent="0.25">
      <c r="B474" s="3" t="s">
        <v>1433</v>
      </c>
    </row>
    <row r="475" spans="1:2" x14ac:dyDescent="0.25">
      <c r="B475" s="3" t="s">
        <v>1434</v>
      </c>
    </row>
    <row r="476" spans="1:2" x14ac:dyDescent="0.25">
      <c r="B476" s="3" t="s">
        <v>1435</v>
      </c>
    </row>
    <row r="477" spans="1:2" x14ac:dyDescent="0.25">
      <c r="B477" s="3" t="s">
        <v>1436</v>
      </c>
    </row>
    <row r="478" spans="1:2" x14ac:dyDescent="0.25">
      <c r="A478" s="3" t="s">
        <v>1437</v>
      </c>
      <c r="B478" s="3" t="s">
        <v>1438</v>
      </c>
    </row>
    <row r="479" spans="1:2" x14ac:dyDescent="0.25">
      <c r="B479" s="3" t="s">
        <v>1439</v>
      </c>
    </row>
    <row r="480" spans="1:2" x14ac:dyDescent="0.25">
      <c r="B480" s="3" t="s">
        <v>1440</v>
      </c>
    </row>
    <row r="481" spans="1:2" x14ac:dyDescent="0.25">
      <c r="B481" s="3" t="s">
        <v>1441</v>
      </c>
    </row>
    <row r="482" spans="1:2" x14ac:dyDescent="0.25">
      <c r="B482" s="3" t="s">
        <v>1442</v>
      </c>
    </row>
    <row r="483" spans="1:2" x14ac:dyDescent="0.25">
      <c r="A483" s="3" t="s">
        <v>1443</v>
      </c>
      <c r="B483" s="3" t="s">
        <v>1444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52.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v>
      </c>
    </row>
    <row r="4" spans="1:5" x14ac:dyDescent="0.25">
      <c r="A4" s="5" t="s">
        <v>205</v>
      </c>
      <c r="B4" t="s">
        <v>1478</v>
      </c>
      <c r="C4" t="s">
        <v>1479</v>
      </c>
      <c r="D4" t="s">
        <v>1480</v>
      </c>
      <c r="E4" t="s">
        <v>1481</v>
      </c>
    </row>
    <row r="5" spans="1:5" x14ac:dyDescent="0.25">
      <c r="A5" s="6" t="s">
        <v>628</v>
      </c>
      <c r="B5" s="4">
        <v>-270763.84999999998</v>
      </c>
      <c r="C5" s="4">
        <v>-311919.8</v>
      </c>
      <c r="D5" s="4">
        <v>-304570.19500000001</v>
      </c>
      <c r="E5" s="4">
        <v>7349.6049999999814</v>
      </c>
    </row>
    <row r="6" spans="1:5" x14ac:dyDescent="0.25">
      <c r="A6" s="6" t="s">
        <v>629</v>
      </c>
      <c r="B6" s="4">
        <v>-271076.09999999998</v>
      </c>
      <c r="C6" s="4">
        <v>-363913.58</v>
      </c>
      <c r="D6" s="4">
        <v>-348941.26500000001</v>
      </c>
      <c r="E6" s="4">
        <v>14972.315000000002</v>
      </c>
    </row>
    <row r="7" spans="1:5" x14ac:dyDescent="0.25">
      <c r="A7" s="6" t="s">
        <v>632</v>
      </c>
      <c r="B7" s="4">
        <v>-10793</v>
      </c>
      <c r="C7" s="4">
        <v>-21323.7</v>
      </c>
      <c r="D7" s="4">
        <v>-16131</v>
      </c>
      <c r="E7" s="4">
        <v>5192.7000000000007</v>
      </c>
    </row>
    <row r="8" spans="1:5" x14ac:dyDescent="0.25">
      <c r="A8" s="6" t="s">
        <v>633</v>
      </c>
      <c r="B8" s="4">
        <v>-564.75</v>
      </c>
      <c r="C8" s="4">
        <v>-587.25</v>
      </c>
      <c r="D8" s="4">
        <v>-766.42499999999995</v>
      </c>
      <c r="E8" s="4">
        <v>-179.17499999999995</v>
      </c>
    </row>
    <row r="9" spans="1:5" x14ac:dyDescent="0.25">
      <c r="A9" s="6" t="s">
        <v>641</v>
      </c>
      <c r="B9" s="4">
        <v>1050</v>
      </c>
      <c r="C9" s="4">
        <v>0</v>
      </c>
      <c r="D9" s="4">
        <v>0</v>
      </c>
      <c r="E9" s="4">
        <v>0</v>
      </c>
    </row>
    <row r="10" spans="1:5" x14ac:dyDescent="0.25">
      <c r="A10" s="6" t="s">
        <v>643</v>
      </c>
      <c r="B10" s="4">
        <v>0</v>
      </c>
      <c r="C10" s="4">
        <v>-56261.899999999994</v>
      </c>
      <c r="D10" s="4">
        <v>-28130.949999999997</v>
      </c>
      <c r="E10" s="4">
        <v>28130.949999999997</v>
      </c>
    </row>
    <row r="11" spans="1:5" x14ac:dyDescent="0.25">
      <c r="A11" s="6" t="s">
        <v>645</v>
      </c>
      <c r="B11" s="4">
        <v>0</v>
      </c>
      <c r="C11" s="4">
        <v>180</v>
      </c>
      <c r="D11" s="4">
        <v>180</v>
      </c>
      <c r="E11" s="4">
        <v>0</v>
      </c>
    </row>
    <row r="12" spans="1:5" x14ac:dyDescent="0.25">
      <c r="A12" s="6" t="s">
        <v>646</v>
      </c>
      <c r="B12" s="4">
        <v>251</v>
      </c>
      <c r="C12" s="4">
        <v>3326.28</v>
      </c>
      <c r="D12" s="4">
        <v>3326.28</v>
      </c>
      <c r="E12" s="4">
        <v>0</v>
      </c>
    </row>
    <row r="13" spans="1:5" x14ac:dyDescent="0.25">
      <c r="A13" s="6" t="s">
        <v>655</v>
      </c>
      <c r="B13" s="4">
        <v>-58505.61</v>
      </c>
      <c r="C13" s="4">
        <v>-6235</v>
      </c>
      <c r="D13" s="4">
        <v>-28232.058333333334</v>
      </c>
      <c r="E13" s="4">
        <v>-21997.058333333334</v>
      </c>
    </row>
    <row r="14" spans="1:5" x14ac:dyDescent="0.25">
      <c r="A14" s="6" t="s">
        <v>683</v>
      </c>
      <c r="B14" s="4">
        <v>-105</v>
      </c>
      <c r="C14" s="4">
        <v>0</v>
      </c>
      <c r="D14" s="4">
        <v>-52.5</v>
      </c>
      <c r="E14" s="4">
        <v>-52.5</v>
      </c>
    </row>
    <row r="15" spans="1:5" x14ac:dyDescent="0.25">
      <c r="A15" s="6" t="s">
        <v>687</v>
      </c>
      <c r="B15" s="4">
        <v>-200000</v>
      </c>
      <c r="C15" s="4">
        <v>-200000</v>
      </c>
      <c r="D15" s="4">
        <v>-200000</v>
      </c>
      <c r="E15" s="4">
        <v>0</v>
      </c>
    </row>
    <row r="16" spans="1:5" x14ac:dyDescent="0.25">
      <c r="A16" s="6" t="s">
        <v>693</v>
      </c>
      <c r="B16" s="4">
        <v>0</v>
      </c>
      <c r="C16" s="4">
        <v>-432012.78999999992</v>
      </c>
      <c r="D16" s="4">
        <v>-216006.39499999996</v>
      </c>
      <c r="E16" s="4">
        <v>216006.39499999996</v>
      </c>
    </row>
    <row r="17" spans="1:5" x14ac:dyDescent="0.25">
      <c r="A17" s="6" t="s">
        <v>206</v>
      </c>
      <c r="B17" s="4">
        <v>-810507.30999999994</v>
      </c>
      <c r="C17" s="4">
        <v>-1388747.7399999998</v>
      </c>
      <c r="D17" s="4">
        <v>-1139324.5083333333</v>
      </c>
      <c r="E17" s="4">
        <v>249423.2316666666</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155</v>
      </c>
    </row>
    <row r="4" spans="1:5" x14ac:dyDescent="0.25">
      <c r="A4" s="5" t="s">
        <v>205</v>
      </c>
      <c r="B4" t="s">
        <v>1478</v>
      </c>
      <c r="C4" t="s">
        <v>1479</v>
      </c>
      <c r="D4" t="s">
        <v>1480</v>
      </c>
      <c r="E4" t="s">
        <v>1481</v>
      </c>
    </row>
    <row r="5" spans="1:5" x14ac:dyDescent="0.25">
      <c r="A5" s="6" t="s">
        <v>646</v>
      </c>
      <c r="B5" s="4">
        <v>2040.4</v>
      </c>
      <c r="C5" s="4">
        <v>0</v>
      </c>
      <c r="D5" s="4">
        <v>0</v>
      </c>
      <c r="E5" s="4">
        <v>0</v>
      </c>
    </row>
    <row r="6" spans="1:5" x14ac:dyDescent="0.25">
      <c r="A6" s="6" t="s">
        <v>691</v>
      </c>
      <c r="B6" s="4">
        <v>-5804.46</v>
      </c>
      <c r="C6" s="4">
        <v>-24.2</v>
      </c>
      <c r="D6" s="4">
        <v>-2370.5700000000002</v>
      </c>
      <c r="E6" s="4">
        <v>-2346.3700000000003</v>
      </c>
    </row>
    <row r="7" spans="1:5" x14ac:dyDescent="0.25">
      <c r="A7" s="6" t="s">
        <v>206</v>
      </c>
      <c r="B7" s="4">
        <v>-3764.06</v>
      </c>
      <c r="C7" s="4">
        <v>-24.2</v>
      </c>
      <c r="D7" s="4">
        <v>-2370.5700000000002</v>
      </c>
      <c r="E7" s="4">
        <v>-2346.3700000000003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134</v>
      </c>
    </row>
    <row r="4" spans="1:5" x14ac:dyDescent="0.25">
      <c r="A4" s="5" t="s">
        <v>205</v>
      </c>
      <c r="B4" t="s">
        <v>1478</v>
      </c>
      <c r="C4" t="s">
        <v>1479</v>
      </c>
      <c r="D4" t="s">
        <v>1480</v>
      </c>
      <c r="E4" t="s">
        <v>1481</v>
      </c>
    </row>
    <row r="5" spans="1:5" x14ac:dyDescent="0.25">
      <c r="A5" s="6" t="s">
        <v>676</v>
      </c>
      <c r="B5" s="4">
        <v>-850</v>
      </c>
      <c r="C5" s="4">
        <v>0</v>
      </c>
      <c r="D5" s="4">
        <v>-425</v>
      </c>
      <c r="E5" s="4">
        <v>-425</v>
      </c>
    </row>
    <row r="6" spans="1:5" x14ac:dyDescent="0.25">
      <c r="A6" s="6" t="s">
        <v>680</v>
      </c>
      <c r="B6" s="4">
        <v>-9290.49</v>
      </c>
      <c r="C6" s="4">
        <v>0</v>
      </c>
      <c r="D6" s="4">
        <v>-3254.33</v>
      </c>
      <c r="E6" s="4">
        <v>-3254.33</v>
      </c>
    </row>
    <row r="7" spans="1:5" x14ac:dyDescent="0.25">
      <c r="A7" s="6" t="s">
        <v>683</v>
      </c>
      <c r="B7" s="4">
        <v>-102277.03999999998</v>
      </c>
      <c r="C7" s="4">
        <v>-200.9</v>
      </c>
      <c r="D7" s="4">
        <v>-43336.598333333328</v>
      </c>
      <c r="E7" s="4">
        <v>-43135.698333333326</v>
      </c>
    </row>
    <row r="8" spans="1:5" x14ac:dyDescent="0.25">
      <c r="A8" s="6" t="s">
        <v>206</v>
      </c>
      <c r="B8" s="4">
        <v>-112417.52999999998</v>
      </c>
      <c r="C8" s="4">
        <v>-200.9</v>
      </c>
      <c r="D8" s="4">
        <v>-47015.92833333333</v>
      </c>
      <c r="E8" s="4">
        <v>-46815.028333333328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56</v>
      </c>
    </row>
    <row r="4" spans="1:5" x14ac:dyDescent="0.25">
      <c r="A4" s="5" t="s">
        <v>205</v>
      </c>
      <c r="B4" t="s">
        <v>1478</v>
      </c>
      <c r="C4" t="s">
        <v>1479</v>
      </c>
      <c r="D4" t="s">
        <v>1480</v>
      </c>
      <c r="E4" t="s">
        <v>1481</v>
      </c>
    </row>
    <row r="5" spans="1:5" x14ac:dyDescent="0.25">
      <c r="A5" s="6" t="s">
        <v>646</v>
      </c>
      <c r="B5" s="4">
        <v>6024</v>
      </c>
      <c r="C5" s="4">
        <v>13212.369999999999</v>
      </c>
      <c r="D5" s="4">
        <v>13212.369999999999</v>
      </c>
      <c r="E5" s="4">
        <v>0</v>
      </c>
    </row>
    <row r="6" spans="1:5" x14ac:dyDescent="0.25">
      <c r="A6" s="6" t="s">
        <v>680</v>
      </c>
      <c r="B6" s="4">
        <v>-1494.6</v>
      </c>
      <c r="C6" s="4">
        <v>0</v>
      </c>
      <c r="D6" s="4">
        <v>-498.2</v>
      </c>
      <c r="E6" s="4">
        <v>-498.2</v>
      </c>
    </row>
    <row r="7" spans="1:5" x14ac:dyDescent="0.25">
      <c r="A7" s="6" t="s">
        <v>691</v>
      </c>
      <c r="B7" s="4">
        <v>-540</v>
      </c>
      <c r="C7" s="4">
        <v>-4790.26</v>
      </c>
      <c r="D7" s="4">
        <v>-2593.4633333333336</v>
      </c>
      <c r="E7" s="4">
        <v>2196.7966666666666</v>
      </c>
    </row>
    <row r="8" spans="1:5" x14ac:dyDescent="0.25">
      <c r="A8" s="6" t="s">
        <v>206</v>
      </c>
      <c r="B8" s="4">
        <v>3989.3999999999996</v>
      </c>
      <c r="C8" s="4">
        <v>8422.1099999999988</v>
      </c>
      <c r="D8" s="4">
        <v>10120.706666666665</v>
      </c>
      <c r="E8" s="4">
        <v>1698.5966666666666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57</v>
      </c>
    </row>
    <row r="4" spans="1:5" x14ac:dyDescent="0.25">
      <c r="A4" s="5" t="s">
        <v>205</v>
      </c>
      <c r="B4" t="s">
        <v>1478</v>
      </c>
      <c r="C4" t="s">
        <v>1479</v>
      </c>
      <c r="D4" t="s">
        <v>1480</v>
      </c>
      <c r="E4" t="s">
        <v>1481</v>
      </c>
    </row>
    <row r="5" spans="1:5" x14ac:dyDescent="0.25">
      <c r="A5" s="6" t="s">
        <v>646</v>
      </c>
      <c r="B5" s="4">
        <v>5538.6</v>
      </c>
      <c r="C5" s="4">
        <v>161.85</v>
      </c>
      <c r="D5" s="4">
        <v>161.85</v>
      </c>
      <c r="E5" s="4">
        <v>0</v>
      </c>
    </row>
    <row r="6" spans="1:5" x14ac:dyDescent="0.25">
      <c r="A6" s="6" t="s">
        <v>684</v>
      </c>
      <c r="B6" s="4">
        <v>-12907.080000000002</v>
      </c>
      <c r="C6" s="4">
        <v>0</v>
      </c>
      <c r="D6" s="4">
        <v>-6453.5400000000009</v>
      </c>
      <c r="E6" s="4">
        <v>-6453.5400000000009</v>
      </c>
    </row>
    <row r="7" spans="1:5" x14ac:dyDescent="0.25">
      <c r="A7" s="6" t="s">
        <v>206</v>
      </c>
      <c r="B7" s="4">
        <v>-7368.4800000000014</v>
      </c>
      <c r="C7" s="4">
        <v>161.85</v>
      </c>
      <c r="D7" s="4">
        <v>-6291.6900000000005</v>
      </c>
      <c r="E7" s="4">
        <v>-6453.5400000000009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58</v>
      </c>
    </row>
    <row r="4" spans="1:5" x14ac:dyDescent="0.25">
      <c r="A4" s="5" t="s">
        <v>205</v>
      </c>
      <c r="B4" t="s">
        <v>1478</v>
      </c>
      <c r="C4" t="s">
        <v>1479</v>
      </c>
      <c r="D4" t="s">
        <v>1480</v>
      </c>
      <c r="E4" t="s">
        <v>1481</v>
      </c>
    </row>
    <row r="5" spans="1:5" x14ac:dyDescent="0.25">
      <c r="A5" s="6" t="s">
        <v>646</v>
      </c>
      <c r="B5" s="4">
        <v>5922.73</v>
      </c>
      <c r="C5" s="4">
        <v>8560.58</v>
      </c>
      <c r="D5" s="4">
        <v>8560.58</v>
      </c>
      <c r="E5" s="4">
        <v>0</v>
      </c>
    </row>
    <row r="6" spans="1:5" x14ac:dyDescent="0.25">
      <c r="A6" s="6" t="s">
        <v>676</v>
      </c>
      <c r="B6" s="4">
        <v>0</v>
      </c>
      <c r="C6" s="4">
        <v>100.37</v>
      </c>
      <c r="D6" s="4">
        <v>100.37</v>
      </c>
      <c r="E6" s="4">
        <v>0</v>
      </c>
    </row>
    <row r="7" spans="1:5" x14ac:dyDescent="0.25">
      <c r="A7" s="6" t="s">
        <v>680</v>
      </c>
      <c r="B7" s="4">
        <v>-2384.5</v>
      </c>
      <c r="C7" s="4">
        <v>0</v>
      </c>
      <c r="D7" s="4">
        <v>-794.83333333333337</v>
      </c>
      <c r="E7" s="4">
        <v>-794.83333333333337</v>
      </c>
    </row>
    <row r="8" spans="1:5" x14ac:dyDescent="0.25">
      <c r="A8" s="6" t="s">
        <v>683</v>
      </c>
      <c r="B8" s="4">
        <v>-4418.5</v>
      </c>
      <c r="C8" s="4">
        <v>-1061.5</v>
      </c>
      <c r="D8" s="4">
        <v>-2092.5</v>
      </c>
      <c r="E8" s="4">
        <v>-1031</v>
      </c>
    </row>
    <row r="9" spans="1:5" x14ac:dyDescent="0.25">
      <c r="A9" s="6" t="s">
        <v>691</v>
      </c>
      <c r="B9" s="4">
        <v>-108731.84999999999</v>
      </c>
      <c r="C9" s="4">
        <v>0</v>
      </c>
      <c r="D9" s="4">
        <v>-46782.074999999997</v>
      </c>
      <c r="E9" s="4">
        <v>-46782.074999999997</v>
      </c>
    </row>
    <row r="10" spans="1:5" x14ac:dyDescent="0.25">
      <c r="A10" s="6" t="s">
        <v>206</v>
      </c>
      <c r="B10" s="4">
        <v>-109612.12</v>
      </c>
      <c r="C10" s="4">
        <v>7599.4500000000007</v>
      </c>
      <c r="D10" s="4">
        <v>-41008.458333333328</v>
      </c>
      <c r="E10" s="4">
        <v>-48607.908333333333</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97</v>
      </c>
    </row>
    <row r="4" spans="1:5" x14ac:dyDescent="0.25">
      <c r="A4" s="5" t="s">
        <v>205</v>
      </c>
      <c r="B4" t="s">
        <v>1478</v>
      </c>
      <c r="C4" t="s">
        <v>1479</v>
      </c>
      <c r="D4" t="s">
        <v>1480</v>
      </c>
      <c r="E4" t="s">
        <v>1481</v>
      </c>
    </row>
    <row r="5" spans="1:5" x14ac:dyDescent="0.25">
      <c r="A5" s="6" t="s">
        <v>653</v>
      </c>
      <c r="B5" s="4">
        <v>-480</v>
      </c>
      <c r="C5" s="4">
        <v>0</v>
      </c>
      <c r="D5" s="4">
        <v>-240</v>
      </c>
      <c r="E5" s="4">
        <v>-240</v>
      </c>
    </row>
    <row r="6" spans="1:5" x14ac:dyDescent="0.25">
      <c r="A6" s="6" t="s">
        <v>691</v>
      </c>
      <c r="B6" s="4">
        <v>-954.71</v>
      </c>
      <c r="C6" s="4">
        <v>0</v>
      </c>
      <c r="D6" s="4">
        <v>-477.35500000000002</v>
      </c>
      <c r="E6" s="4">
        <v>-477.35500000000002</v>
      </c>
    </row>
    <row r="7" spans="1:5" x14ac:dyDescent="0.25">
      <c r="A7" s="6" t="s">
        <v>206</v>
      </c>
      <c r="B7" s="4">
        <v>-1434.71</v>
      </c>
      <c r="C7" s="4">
        <v>0</v>
      </c>
      <c r="D7" s="4">
        <v>-717.35500000000002</v>
      </c>
      <c r="E7" s="4">
        <v>-717.35500000000002</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98</v>
      </c>
    </row>
    <row r="4" spans="1:5" x14ac:dyDescent="0.25">
      <c r="A4" s="5" t="s">
        <v>205</v>
      </c>
      <c r="B4" t="s">
        <v>1478</v>
      </c>
      <c r="C4" t="s">
        <v>1479</v>
      </c>
      <c r="D4" t="s">
        <v>1480</v>
      </c>
      <c r="E4" t="s">
        <v>1481</v>
      </c>
    </row>
    <row r="5" spans="1:5" x14ac:dyDescent="0.25">
      <c r="A5" s="6" t="s">
        <v>653</v>
      </c>
      <c r="B5" s="4">
        <v>-5370</v>
      </c>
      <c r="C5" s="4">
        <v>0</v>
      </c>
      <c r="D5" s="4">
        <v>-2280</v>
      </c>
      <c r="E5" s="4">
        <v>-2280</v>
      </c>
    </row>
    <row r="6" spans="1:5" x14ac:dyDescent="0.25">
      <c r="A6" s="6" t="s">
        <v>684</v>
      </c>
      <c r="B6" s="4">
        <v>-713911.12</v>
      </c>
      <c r="C6" s="4">
        <v>-157160.63999999998</v>
      </c>
      <c r="D6" s="4">
        <v>-381521.8066666667</v>
      </c>
      <c r="E6" s="4">
        <v>-224361.16666666672</v>
      </c>
    </row>
    <row r="7" spans="1:5" x14ac:dyDescent="0.25">
      <c r="A7" s="6" t="s">
        <v>694</v>
      </c>
      <c r="B7" s="4">
        <v>0</v>
      </c>
      <c r="C7" s="4">
        <v>-680512.91</v>
      </c>
      <c r="D7" s="4">
        <v>-397947.52833333338</v>
      </c>
      <c r="E7" s="4">
        <v>282565.38166666665</v>
      </c>
    </row>
    <row r="8" spans="1:5" x14ac:dyDescent="0.25">
      <c r="A8" s="6" t="s">
        <v>206</v>
      </c>
      <c r="B8" s="4">
        <v>-719281.12</v>
      </c>
      <c r="C8" s="4">
        <v>-837673.55</v>
      </c>
      <c r="D8" s="4">
        <v>-781749.33500000008</v>
      </c>
      <c r="E8" s="4">
        <v>55924.214999999938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59</v>
      </c>
    </row>
    <row r="4" spans="1:5" x14ac:dyDescent="0.25">
      <c r="A4" s="5" t="s">
        <v>205</v>
      </c>
      <c r="B4" t="s">
        <v>1478</v>
      </c>
      <c r="C4" t="s">
        <v>1479</v>
      </c>
      <c r="D4" t="s">
        <v>1480</v>
      </c>
      <c r="E4" t="s">
        <v>1481</v>
      </c>
    </row>
    <row r="5" spans="1:5" x14ac:dyDescent="0.25">
      <c r="A5" s="6" t="s">
        <v>646</v>
      </c>
      <c r="B5" s="4">
        <v>0</v>
      </c>
      <c r="C5" s="4">
        <v>3038.79</v>
      </c>
      <c r="D5" s="4">
        <v>3038.79</v>
      </c>
      <c r="E5" s="4">
        <v>0</v>
      </c>
    </row>
    <row r="6" spans="1:5" x14ac:dyDescent="0.25">
      <c r="A6" s="6" t="s">
        <v>683</v>
      </c>
      <c r="B6" s="4">
        <v>-101351.8</v>
      </c>
      <c r="C6" s="4">
        <v>-36103.96</v>
      </c>
      <c r="D6" s="4">
        <v>-60825.201666666668</v>
      </c>
      <c r="E6" s="4">
        <v>-24721.241666666669</v>
      </c>
    </row>
    <row r="7" spans="1:5" x14ac:dyDescent="0.25">
      <c r="A7" s="6" t="s">
        <v>685</v>
      </c>
      <c r="B7" s="4">
        <v>88446.58</v>
      </c>
      <c r="C7" s="4">
        <v>135250.67000000001</v>
      </c>
      <c r="D7" s="4">
        <v>135250.67000000001</v>
      </c>
      <c r="E7" s="4">
        <v>0</v>
      </c>
    </row>
    <row r="8" spans="1:5" x14ac:dyDescent="0.25">
      <c r="A8" s="6" t="s">
        <v>688</v>
      </c>
      <c r="B8" s="4">
        <v>-233.25</v>
      </c>
      <c r="C8" s="4">
        <v>0</v>
      </c>
      <c r="D8" s="4">
        <v>-116.625</v>
      </c>
      <c r="E8" s="4">
        <v>-116.625</v>
      </c>
    </row>
    <row r="9" spans="1:5" x14ac:dyDescent="0.25">
      <c r="A9" s="6" t="s">
        <v>691</v>
      </c>
      <c r="B9" s="4">
        <v>-235.87</v>
      </c>
      <c r="C9" s="4">
        <v>0</v>
      </c>
      <c r="D9" s="4">
        <v>-117.935</v>
      </c>
      <c r="E9" s="4">
        <v>-117.935</v>
      </c>
    </row>
    <row r="10" spans="1:5" x14ac:dyDescent="0.25">
      <c r="A10" s="6" t="s">
        <v>694</v>
      </c>
      <c r="B10" s="4">
        <v>0</v>
      </c>
      <c r="C10" s="4">
        <v>0</v>
      </c>
      <c r="D10" s="4">
        <v>0</v>
      </c>
      <c r="E10" s="4">
        <v>0</v>
      </c>
    </row>
    <row r="11" spans="1:5" x14ac:dyDescent="0.25">
      <c r="A11" s="6" t="s">
        <v>206</v>
      </c>
      <c r="B11" s="4">
        <v>-13374.340000000002</v>
      </c>
      <c r="C11" s="4">
        <v>102185.50000000001</v>
      </c>
      <c r="D11" s="4">
        <v>77229.698333333348</v>
      </c>
      <c r="E11" s="4">
        <v>-24955.80166666667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135</v>
      </c>
    </row>
    <row r="4" spans="1:5" x14ac:dyDescent="0.25">
      <c r="A4" s="5" t="s">
        <v>205</v>
      </c>
      <c r="B4" t="s">
        <v>1478</v>
      </c>
      <c r="C4" t="s">
        <v>1479</v>
      </c>
      <c r="D4" t="s">
        <v>1480</v>
      </c>
      <c r="E4" t="s">
        <v>1481</v>
      </c>
    </row>
    <row r="5" spans="1:5" x14ac:dyDescent="0.25">
      <c r="A5" s="6" t="s">
        <v>683</v>
      </c>
      <c r="B5" s="4">
        <v>-3565.1199999999994</v>
      </c>
      <c r="C5" s="4">
        <v>-4085.1</v>
      </c>
      <c r="D5" s="4">
        <v>-2555.1816666666664</v>
      </c>
      <c r="E5" s="4">
        <v>1529.9183333333335</v>
      </c>
    </row>
    <row r="6" spans="1:5" x14ac:dyDescent="0.25">
      <c r="A6" s="6" t="s">
        <v>684</v>
      </c>
      <c r="B6" s="4">
        <v>-452.24000000000524</v>
      </c>
      <c r="C6" s="4">
        <v>-2245</v>
      </c>
      <c r="D6" s="4">
        <v>411.24333333333061</v>
      </c>
      <c r="E6" s="4">
        <v>2656.2433333333306</v>
      </c>
    </row>
    <row r="7" spans="1:5" x14ac:dyDescent="0.25">
      <c r="A7" s="6" t="s">
        <v>691</v>
      </c>
      <c r="B7" s="4">
        <v>585</v>
      </c>
      <c r="C7" s="4">
        <v>0</v>
      </c>
      <c r="D7" s="4">
        <v>0</v>
      </c>
      <c r="E7" s="4">
        <v>0</v>
      </c>
    </row>
    <row r="8" spans="1:5" x14ac:dyDescent="0.25">
      <c r="A8" s="6" t="s">
        <v>206</v>
      </c>
      <c r="B8" s="4">
        <v>-3432.3600000000047</v>
      </c>
      <c r="C8" s="4">
        <v>-6330.1</v>
      </c>
      <c r="D8" s="4">
        <v>-2143.9383333333358</v>
      </c>
      <c r="E8" s="4">
        <v>4186.1616666666641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abSelected="1" workbookViewId="0">
      <selection activeCell="A17" sqref="A17"/>
    </sheetView>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v>
      </c>
    </row>
    <row r="4" spans="1:5" x14ac:dyDescent="0.25">
      <c r="A4" s="5" t="s">
        <v>205</v>
      </c>
      <c r="B4" t="s">
        <v>1478</v>
      </c>
      <c r="C4" t="s">
        <v>1479</v>
      </c>
      <c r="D4" t="s">
        <v>1480</v>
      </c>
      <c r="E4" t="s">
        <v>1481</v>
      </c>
    </row>
    <row r="5" spans="1:5" x14ac:dyDescent="0.25">
      <c r="A5" s="6" t="s">
        <v>626</v>
      </c>
      <c r="B5" s="4">
        <v>-16457681.18</v>
      </c>
      <c r="C5" s="4">
        <v>-15047361.050000001</v>
      </c>
      <c r="D5" s="4">
        <v>-15732838.433333334</v>
      </c>
      <c r="E5" s="4">
        <v>-685477.38333333284</v>
      </c>
    </row>
    <row r="6" spans="1:5" x14ac:dyDescent="0.25">
      <c r="A6" s="6" t="s">
        <v>627</v>
      </c>
      <c r="B6" s="4">
        <v>-2574636.1400000006</v>
      </c>
      <c r="C6" s="4">
        <v>-762251.39999999851</v>
      </c>
      <c r="D6" s="4">
        <v>-2149550.0500000045</v>
      </c>
      <c r="E6" s="4">
        <v>-1387298.650000006</v>
      </c>
    </row>
    <row r="7" spans="1:5" x14ac:dyDescent="0.25">
      <c r="A7" s="6" t="s">
        <v>628</v>
      </c>
      <c r="B7" s="4">
        <v>-264015.64</v>
      </c>
      <c r="C7" s="4">
        <v>-89685</v>
      </c>
      <c r="D7" s="4">
        <v>-151711.28666666668</v>
      </c>
      <c r="E7" s="4">
        <v>-62026.286666666681</v>
      </c>
    </row>
    <row r="8" spans="1:5" x14ac:dyDescent="0.25">
      <c r="A8" s="6" t="s">
        <v>630</v>
      </c>
      <c r="B8" s="4">
        <v>-4520387.7299999995</v>
      </c>
      <c r="C8" s="4">
        <v>-4305863.1499999994</v>
      </c>
      <c r="D8" s="4">
        <v>-4432008.0149999997</v>
      </c>
      <c r="E8" s="4">
        <v>-126144.86500000022</v>
      </c>
    </row>
    <row r="9" spans="1:5" x14ac:dyDescent="0.25">
      <c r="A9" s="6" t="s">
        <v>631</v>
      </c>
      <c r="B9" s="4">
        <v>-877446.75</v>
      </c>
      <c r="C9" s="4">
        <v>-650890.5</v>
      </c>
      <c r="D9" s="4">
        <v>-785779.45833333337</v>
      </c>
      <c r="E9" s="4">
        <v>-134888.95833333337</v>
      </c>
    </row>
    <row r="10" spans="1:5" x14ac:dyDescent="0.25">
      <c r="A10" s="6" t="s">
        <v>634</v>
      </c>
      <c r="B10" s="4">
        <v>-189582.19</v>
      </c>
      <c r="C10" s="4">
        <v>-174984.47999999998</v>
      </c>
      <c r="D10" s="4">
        <v>-171936.70833333334</v>
      </c>
      <c r="E10" s="4">
        <v>3047.7716666666383</v>
      </c>
    </row>
    <row r="11" spans="1:5" x14ac:dyDescent="0.25">
      <c r="A11" s="6" t="s">
        <v>635</v>
      </c>
      <c r="B11" s="4">
        <v>-85527</v>
      </c>
      <c r="C11" s="4">
        <v>-106395.06999999999</v>
      </c>
      <c r="D11" s="4">
        <v>-91922.036666666681</v>
      </c>
      <c r="E11" s="4">
        <v>14473.033333333311</v>
      </c>
    </row>
    <row r="12" spans="1:5" x14ac:dyDescent="0.25">
      <c r="A12" s="6" t="s">
        <v>636</v>
      </c>
      <c r="B12" s="4">
        <v>-1240360.8</v>
      </c>
      <c r="C12" s="4">
        <v>-1180564.54</v>
      </c>
      <c r="D12" s="4">
        <v>-1219938.3633333333</v>
      </c>
      <c r="E12" s="4">
        <v>-39373.823333333246</v>
      </c>
    </row>
    <row r="13" spans="1:5" x14ac:dyDescent="0.25">
      <c r="A13" s="6" t="s">
        <v>637</v>
      </c>
      <c r="B13" s="4">
        <v>-1782599.7</v>
      </c>
      <c r="C13" s="4">
        <v>-1839642.5</v>
      </c>
      <c r="D13" s="4">
        <v>-1832668.9466666668</v>
      </c>
      <c r="E13" s="4">
        <v>6973.5533333332278</v>
      </c>
    </row>
    <row r="14" spans="1:5" x14ac:dyDescent="0.25">
      <c r="A14" s="6" t="s">
        <v>638</v>
      </c>
      <c r="B14" s="4">
        <v>-1332229</v>
      </c>
      <c r="C14" s="4">
        <v>-1241038.1300000001</v>
      </c>
      <c r="D14" s="4">
        <v>-1280586.3633333333</v>
      </c>
      <c r="E14" s="4">
        <v>-39548.233333333163</v>
      </c>
    </row>
    <row r="15" spans="1:5" x14ac:dyDescent="0.25">
      <c r="A15" s="6" t="s">
        <v>639</v>
      </c>
      <c r="B15" s="4">
        <v>-1838831.35</v>
      </c>
      <c r="C15" s="4">
        <v>-1972044.11</v>
      </c>
      <c r="D15" s="4">
        <v>-1901396.4950000001</v>
      </c>
      <c r="E15" s="4">
        <v>70647.614999999991</v>
      </c>
    </row>
    <row r="16" spans="1:5" x14ac:dyDescent="0.25">
      <c r="A16" s="6" t="s">
        <v>641</v>
      </c>
      <c r="B16" s="4">
        <v>-61549.08</v>
      </c>
      <c r="C16" s="4">
        <v>-62079.78</v>
      </c>
      <c r="D16" s="4">
        <v>-58714.75</v>
      </c>
      <c r="E16" s="4">
        <v>3365.0299999999988</v>
      </c>
    </row>
    <row r="17" spans="1:5" x14ac:dyDescent="0.25">
      <c r="A17" s="6" t="s">
        <v>643</v>
      </c>
      <c r="B17" s="4">
        <v>2782477.8699999996</v>
      </c>
      <c r="C17" s="4">
        <v>497670.97</v>
      </c>
      <c r="D17" s="4">
        <v>497670.97</v>
      </c>
      <c r="E17" s="4">
        <v>0</v>
      </c>
    </row>
    <row r="18" spans="1:5" x14ac:dyDescent="0.25">
      <c r="A18" s="6" t="s">
        <v>644</v>
      </c>
      <c r="B18" s="4">
        <v>5898111.5700000003</v>
      </c>
      <c r="C18" s="4">
        <v>7975394.5499999998</v>
      </c>
      <c r="D18" s="4">
        <v>7975394.5499999998</v>
      </c>
      <c r="E18" s="4">
        <v>0</v>
      </c>
    </row>
    <row r="19" spans="1:5" x14ac:dyDescent="0.25">
      <c r="A19" s="6" t="s">
        <v>645</v>
      </c>
      <c r="B19" s="4">
        <v>-41447916.32</v>
      </c>
      <c r="C19" s="4">
        <v>-47094236.310000002</v>
      </c>
      <c r="D19" s="4">
        <v>-44271076.314999998</v>
      </c>
      <c r="E19" s="4">
        <v>2823159.9950000048</v>
      </c>
    </row>
    <row r="20" spans="1:5" x14ac:dyDescent="0.25">
      <c r="A20" s="6" t="s">
        <v>650</v>
      </c>
      <c r="B20" s="4">
        <v>-360</v>
      </c>
      <c r="C20" s="4">
        <v>0</v>
      </c>
      <c r="D20" s="4">
        <v>-120</v>
      </c>
      <c r="E20" s="4">
        <v>-120</v>
      </c>
    </row>
    <row r="21" spans="1:5" x14ac:dyDescent="0.25">
      <c r="A21" s="6" t="s">
        <v>651</v>
      </c>
      <c r="B21" s="4">
        <v>113.5</v>
      </c>
      <c r="C21" s="4">
        <v>0</v>
      </c>
      <c r="D21" s="4">
        <v>0</v>
      </c>
      <c r="E21" s="4">
        <v>0</v>
      </c>
    </row>
    <row r="22" spans="1:5" x14ac:dyDescent="0.25">
      <c r="A22" s="6" t="s">
        <v>652</v>
      </c>
      <c r="B22" s="4">
        <v>-267212.93</v>
      </c>
      <c r="C22" s="4">
        <v>-32107.760000000002</v>
      </c>
      <c r="D22" s="4">
        <v>-135528.11499999999</v>
      </c>
      <c r="E22" s="4">
        <v>-103420.35499999998</v>
      </c>
    </row>
    <row r="23" spans="1:5" x14ac:dyDescent="0.25">
      <c r="A23" s="6" t="s">
        <v>653</v>
      </c>
      <c r="B23" s="4">
        <v>888</v>
      </c>
      <c r="C23" s="4">
        <v>0</v>
      </c>
      <c r="D23" s="4">
        <v>0</v>
      </c>
      <c r="E23" s="4">
        <v>0</v>
      </c>
    </row>
    <row r="24" spans="1:5" x14ac:dyDescent="0.25">
      <c r="A24" s="6" t="s">
        <v>654</v>
      </c>
      <c r="B24" s="4">
        <v>-84089.77</v>
      </c>
      <c r="C24" s="4">
        <v>-85770</v>
      </c>
      <c r="D24" s="4">
        <v>-83424.92333333334</v>
      </c>
      <c r="E24" s="4">
        <v>2345.0766666666605</v>
      </c>
    </row>
    <row r="25" spans="1:5" x14ac:dyDescent="0.25">
      <c r="A25" s="6" t="s">
        <v>655</v>
      </c>
      <c r="B25" s="4">
        <v>-36731.68</v>
      </c>
      <c r="C25" s="4">
        <v>-38399.21</v>
      </c>
      <c r="D25" s="4">
        <v>-37574.080000000002</v>
      </c>
      <c r="E25" s="4">
        <v>825.12999999999738</v>
      </c>
    </row>
    <row r="26" spans="1:5" x14ac:dyDescent="0.25">
      <c r="A26" s="6" t="s">
        <v>672</v>
      </c>
      <c r="B26" s="4">
        <v>0</v>
      </c>
      <c r="C26" s="4">
        <v>0</v>
      </c>
      <c r="D26" s="4">
        <v>0</v>
      </c>
      <c r="E26" s="4">
        <v>0</v>
      </c>
    </row>
    <row r="27" spans="1:5" x14ac:dyDescent="0.25">
      <c r="A27" s="6" t="s">
        <v>684</v>
      </c>
      <c r="B27" s="4">
        <v>10233.66</v>
      </c>
      <c r="C27" s="4">
        <v>0</v>
      </c>
      <c r="D27" s="4">
        <v>0</v>
      </c>
      <c r="E27" s="4">
        <v>0</v>
      </c>
    </row>
    <row r="28" spans="1:5" x14ac:dyDescent="0.25">
      <c r="A28" s="6" t="s">
        <v>687</v>
      </c>
      <c r="B28" s="4">
        <v>-171462577</v>
      </c>
      <c r="C28" s="4">
        <v>-169842086</v>
      </c>
      <c r="D28" s="4">
        <v>-171305583</v>
      </c>
      <c r="E28" s="4">
        <v>-1463497</v>
      </c>
    </row>
    <row r="29" spans="1:5" x14ac:dyDescent="0.25">
      <c r="A29" s="6" t="s">
        <v>688</v>
      </c>
      <c r="B29" s="4">
        <v>347918.75</v>
      </c>
      <c r="C29" s="4">
        <v>0</v>
      </c>
      <c r="D29" s="4">
        <v>0</v>
      </c>
      <c r="E29" s="4">
        <v>0</v>
      </c>
    </row>
    <row r="30" spans="1:5" x14ac:dyDescent="0.25">
      <c r="A30" s="6" t="s">
        <v>691</v>
      </c>
      <c r="B30" s="4">
        <v>5345887.84</v>
      </c>
      <c r="C30" s="4">
        <v>-8308037.5200000005</v>
      </c>
      <c r="D30" s="4">
        <v>-1408468.5549999997</v>
      </c>
      <c r="E30" s="4">
        <v>6899568.9650000008</v>
      </c>
    </row>
    <row r="31" spans="1:5" x14ac:dyDescent="0.25">
      <c r="A31" s="6" t="s">
        <v>692</v>
      </c>
      <c r="B31" s="4">
        <v>262.11</v>
      </c>
      <c r="C31" s="4">
        <v>-1270325.6099999999</v>
      </c>
      <c r="D31" s="4">
        <v>-635031.75</v>
      </c>
      <c r="E31" s="4">
        <v>635293.85999999987</v>
      </c>
    </row>
    <row r="32" spans="1:5" x14ac:dyDescent="0.25">
      <c r="A32" s="6" t="s">
        <v>693</v>
      </c>
      <c r="B32" s="4">
        <v>-4252590.97</v>
      </c>
      <c r="C32" s="4">
        <v>-4445985.0600000005</v>
      </c>
      <c r="D32" s="4">
        <v>-4558000.0683333334</v>
      </c>
      <c r="E32" s="4">
        <v>-112015.00833333284</v>
      </c>
    </row>
    <row r="33" spans="1:5" x14ac:dyDescent="0.25">
      <c r="A33" s="6" t="s">
        <v>694</v>
      </c>
      <c r="B33" s="4">
        <v>-70585</v>
      </c>
      <c r="C33" s="4">
        <v>0</v>
      </c>
      <c r="D33" s="4">
        <v>-35292.5</v>
      </c>
      <c r="E33" s="4">
        <v>-35292.5</v>
      </c>
    </row>
    <row r="34" spans="1:5" x14ac:dyDescent="0.25">
      <c r="A34" s="6" t="s">
        <v>206</v>
      </c>
      <c r="B34" s="4">
        <v>-234461016.92999998</v>
      </c>
      <c r="C34" s="4">
        <v>-250076681.66000003</v>
      </c>
      <c r="D34" s="4">
        <v>-243806084.69333333</v>
      </c>
      <c r="E34" s="4">
        <v>6270596.9666666668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133</v>
      </c>
    </row>
    <row r="4" spans="1:5" x14ac:dyDescent="0.25">
      <c r="A4" s="5" t="s">
        <v>205</v>
      </c>
      <c r="B4" t="s">
        <v>1478</v>
      </c>
      <c r="C4" t="s">
        <v>1479</v>
      </c>
      <c r="D4" t="s">
        <v>1480</v>
      </c>
      <c r="E4" t="s">
        <v>1481</v>
      </c>
    </row>
    <row r="5" spans="1:5" x14ac:dyDescent="0.25">
      <c r="A5" s="6" t="s">
        <v>683</v>
      </c>
      <c r="B5" s="4">
        <v>-22380.07</v>
      </c>
      <c r="C5" s="4">
        <v>-16378.99</v>
      </c>
      <c r="D5" s="4">
        <v>-19545.881666666664</v>
      </c>
      <c r="E5" s="4">
        <v>-3166.8916666666646</v>
      </c>
    </row>
    <row r="6" spans="1:5" x14ac:dyDescent="0.25">
      <c r="A6" s="6" t="s">
        <v>684</v>
      </c>
      <c r="B6" s="4">
        <v>-1242727.8499999999</v>
      </c>
      <c r="C6" s="4">
        <v>3689.550000000012</v>
      </c>
      <c r="D6" s="4">
        <v>-592725.60666666669</v>
      </c>
      <c r="E6" s="4">
        <v>-596415.15666666673</v>
      </c>
    </row>
    <row r="7" spans="1:5" x14ac:dyDescent="0.25">
      <c r="A7" s="6" t="s">
        <v>685</v>
      </c>
      <c r="B7" s="4">
        <v>3804.8</v>
      </c>
      <c r="C7" s="4">
        <v>-36686.94</v>
      </c>
      <c r="D7" s="4">
        <v>-16441.07</v>
      </c>
      <c r="E7" s="4">
        <v>20245.870000000003</v>
      </c>
    </row>
    <row r="8" spans="1:5" x14ac:dyDescent="0.25">
      <c r="A8" s="6" t="s">
        <v>691</v>
      </c>
      <c r="B8" s="4">
        <v>-4462</v>
      </c>
      <c r="C8" s="4">
        <v>-30</v>
      </c>
      <c r="D8" s="4">
        <v>-5096</v>
      </c>
      <c r="E8" s="4">
        <v>-5066</v>
      </c>
    </row>
    <row r="9" spans="1:5" x14ac:dyDescent="0.25">
      <c r="A9" s="6" t="s">
        <v>694</v>
      </c>
      <c r="B9" s="4">
        <v>0</v>
      </c>
      <c r="C9" s="4">
        <v>-1145082.69</v>
      </c>
      <c r="D9" s="4">
        <v>-582948.375</v>
      </c>
      <c r="E9" s="4">
        <v>562134.31499999994</v>
      </c>
    </row>
    <row r="10" spans="1:5" x14ac:dyDescent="0.25">
      <c r="A10" s="6" t="s">
        <v>206</v>
      </c>
      <c r="B10" s="4">
        <v>-1265765.1199999999</v>
      </c>
      <c r="C10" s="4">
        <v>-1194489.0699999998</v>
      </c>
      <c r="D10" s="4">
        <v>-1216756.9333333333</v>
      </c>
      <c r="E10" s="4">
        <v>-22267.863333333516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8</v>
      </c>
    </row>
    <row r="4" spans="1:5" x14ac:dyDescent="0.25">
      <c r="A4" s="5" t="s">
        <v>205</v>
      </c>
      <c r="B4" t="s">
        <v>1478</v>
      </c>
      <c r="C4" t="s">
        <v>1479</v>
      </c>
      <c r="D4" t="s">
        <v>1480</v>
      </c>
      <c r="E4" t="s">
        <v>1481</v>
      </c>
    </row>
    <row r="5" spans="1:5" x14ac:dyDescent="0.25">
      <c r="A5" s="6" t="s">
        <v>628</v>
      </c>
      <c r="B5" s="4">
        <v>-1125987.1299999999</v>
      </c>
      <c r="C5" s="4">
        <v>-1281664.3299999998</v>
      </c>
      <c r="D5" s="4">
        <v>-1318166.2233333332</v>
      </c>
      <c r="E5" s="4">
        <v>-36501.893333333312</v>
      </c>
    </row>
    <row r="6" spans="1:5" x14ac:dyDescent="0.25">
      <c r="A6" s="6" t="s">
        <v>629</v>
      </c>
      <c r="B6" s="4">
        <v>-1671439</v>
      </c>
      <c r="C6" s="4">
        <v>-1946884.1999999997</v>
      </c>
      <c r="D6" s="4">
        <v>-1970576.5016666667</v>
      </c>
      <c r="E6" s="4">
        <v>-23692.301666666986</v>
      </c>
    </row>
    <row r="7" spans="1:5" x14ac:dyDescent="0.25">
      <c r="A7" s="6" t="s">
        <v>632</v>
      </c>
      <c r="B7" s="4">
        <v>-130013.07999999999</v>
      </c>
      <c r="C7" s="4">
        <v>-108190.39999999999</v>
      </c>
      <c r="D7" s="4">
        <v>-126992.50666666665</v>
      </c>
      <c r="E7" s="4">
        <v>-18802.106666666659</v>
      </c>
    </row>
    <row r="8" spans="1:5" x14ac:dyDescent="0.25">
      <c r="A8" s="6" t="s">
        <v>633</v>
      </c>
      <c r="B8" s="4">
        <v>-28306.28</v>
      </c>
      <c r="C8" s="4">
        <v>-23753</v>
      </c>
      <c r="D8" s="4">
        <v>-26854.264999999999</v>
      </c>
      <c r="E8" s="4">
        <v>-3101.2649999999994</v>
      </c>
    </row>
    <row r="9" spans="1:5" x14ac:dyDescent="0.25">
      <c r="A9" s="6" t="s">
        <v>641</v>
      </c>
      <c r="B9" s="4">
        <v>19135.37</v>
      </c>
      <c r="C9" s="4">
        <v>0</v>
      </c>
      <c r="D9" s="4">
        <v>0</v>
      </c>
      <c r="E9" s="4">
        <v>0</v>
      </c>
    </row>
    <row r="10" spans="1:5" x14ac:dyDescent="0.25">
      <c r="A10" s="6" t="s">
        <v>643</v>
      </c>
      <c r="B10" s="4">
        <v>-150265.14000000001</v>
      </c>
      <c r="C10" s="4">
        <v>-724536.38</v>
      </c>
      <c r="D10" s="4">
        <v>-437464.92666666664</v>
      </c>
      <c r="E10" s="4">
        <v>287071.45333333337</v>
      </c>
    </row>
    <row r="11" spans="1:5" x14ac:dyDescent="0.25">
      <c r="A11" s="6" t="s">
        <v>645</v>
      </c>
      <c r="B11" s="4">
        <v>3547.53</v>
      </c>
      <c r="C11" s="4">
        <v>1482.89</v>
      </c>
      <c r="D11" s="4">
        <v>1482.89</v>
      </c>
      <c r="E11" s="4">
        <v>0</v>
      </c>
    </row>
    <row r="12" spans="1:5" x14ac:dyDescent="0.25">
      <c r="A12" s="6" t="s">
        <v>646</v>
      </c>
      <c r="B12" s="4">
        <v>48685.920000000006</v>
      </c>
      <c r="C12" s="4">
        <v>8262.93</v>
      </c>
      <c r="D12" s="4">
        <v>8262.93</v>
      </c>
      <c r="E12" s="4">
        <v>0</v>
      </c>
    </row>
    <row r="13" spans="1:5" x14ac:dyDescent="0.25">
      <c r="A13" s="6" t="s">
        <v>653</v>
      </c>
      <c r="B13" s="4">
        <v>-400</v>
      </c>
      <c r="C13" s="4">
        <v>0</v>
      </c>
      <c r="D13" s="4">
        <v>-133.33333333333334</v>
      </c>
      <c r="E13" s="4">
        <v>-133.33333333333334</v>
      </c>
    </row>
    <row r="14" spans="1:5" x14ac:dyDescent="0.25">
      <c r="A14" s="6" t="s">
        <v>655</v>
      </c>
      <c r="B14" s="4">
        <v>-194422.21000000002</v>
      </c>
      <c r="C14" s="4">
        <v>-27141.7</v>
      </c>
      <c r="D14" s="4">
        <v>-97258.726666666669</v>
      </c>
      <c r="E14" s="4">
        <v>-70117.026666666672</v>
      </c>
    </row>
    <row r="15" spans="1:5" x14ac:dyDescent="0.25">
      <c r="A15" s="6" t="s">
        <v>691</v>
      </c>
      <c r="B15" s="4">
        <v>-2940</v>
      </c>
      <c r="C15" s="4">
        <v>-2560</v>
      </c>
      <c r="D15" s="4">
        <v>-2750</v>
      </c>
      <c r="E15" s="4">
        <v>-190</v>
      </c>
    </row>
    <row r="16" spans="1:5" x14ac:dyDescent="0.25">
      <c r="A16" s="6" t="s">
        <v>206</v>
      </c>
      <c r="B16" s="4">
        <v>-3232404.02</v>
      </c>
      <c r="C16" s="4">
        <v>-4104984.189999999</v>
      </c>
      <c r="D16" s="4">
        <v>-3970450.6633333331</v>
      </c>
      <c r="E16" s="4">
        <v>134533.52666666641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69</v>
      </c>
    </row>
    <row r="4" spans="1:5" x14ac:dyDescent="0.25">
      <c r="A4" s="5" t="s">
        <v>205</v>
      </c>
      <c r="B4" t="s">
        <v>1478</v>
      </c>
      <c r="C4" t="s">
        <v>1479</v>
      </c>
      <c r="D4" t="s">
        <v>1480</v>
      </c>
      <c r="E4" t="s">
        <v>1481</v>
      </c>
    </row>
    <row r="5" spans="1:5" x14ac:dyDescent="0.25">
      <c r="A5" s="6" t="s">
        <v>646</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60</v>
      </c>
    </row>
    <row r="4" spans="1:5" x14ac:dyDescent="0.25">
      <c r="A4" s="5" t="s">
        <v>205</v>
      </c>
      <c r="B4" t="s">
        <v>1478</v>
      </c>
      <c r="C4" t="s">
        <v>1479</v>
      </c>
      <c r="D4" t="s">
        <v>1480</v>
      </c>
      <c r="E4" t="s">
        <v>1481</v>
      </c>
    </row>
    <row r="5" spans="1:5" x14ac:dyDescent="0.25">
      <c r="A5" s="6" t="s">
        <v>646</v>
      </c>
      <c r="B5" s="4">
        <v>7448.2999999999993</v>
      </c>
      <c r="C5" s="4">
        <v>18200</v>
      </c>
      <c r="D5" s="4">
        <v>18200</v>
      </c>
      <c r="E5" s="4">
        <v>0</v>
      </c>
    </row>
    <row r="6" spans="1:5" x14ac:dyDescent="0.25">
      <c r="A6" s="6" t="s">
        <v>683</v>
      </c>
      <c r="B6" s="4">
        <v>-97240.25</v>
      </c>
      <c r="C6" s="4">
        <v>-6570.57</v>
      </c>
      <c r="D6" s="4">
        <v>-47696.371666666666</v>
      </c>
      <c r="E6" s="4">
        <v>-41125.801666666666</v>
      </c>
    </row>
    <row r="7" spans="1:5" x14ac:dyDescent="0.25">
      <c r="A7" s="6" t="s">
        <v>691</v>
      </c>
      <c r="B7" s="4">
        <v>0</v>
      </c>
      <c r="C7" s="4">
        <v>0</v>
      </c>
      <c r="D7" s="4">
        <v>0</v>
      </c>
      <c r="E7" s="4">
        <v>0</v>
      </c>
    </row>
    <row r="8" spans="1:5" x14ac:dyDescent="0.25">
      <c r="A8" s="6" t="s">
        <v>206</v>
      </c>
      <c r="B8" s="4">
        <v>-89791.95</v>
      </c>
      <c r="C8" s="4">
        <v>11629.43</v>
      </c>
      <c r="D8" s="4">
        <v>-29496.371666666666</v>
      </c>
      <c r="E8" s="4">
        <v>-41125.801666666666</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28</v>
      </c>
    </row>
    <row r="4" spans="1:5" x14ac:dyDescent="0.25">
      <c r="A4" s="5" t="s">
        <v>205</v>
      </c>
      <c r="B4" t="s">
        <v>1478</v>
      </c>
      <c r="C4" t="s">
        <v>1479</v>
      </c>
      <c r="D4" t="s">
        <v>1480</v>
      </c>
      <c r="E4" t="s">
        <v>1481</v>
      </c>
    </row>
    <row r="5" spans="1:5" x14ac:dyDescent="0.25">
      <c r="A5" s="6" t="s">
        <v>645</v>
      </c>
      <c r="B5" s="4">
        <v>0</v>
      </c>
      <c r="C5" s="4">
        <v>1100</v>
      </c>
      <c r="D5" s="4">
        <v>1100</v>
      </c>
      <c r="E5" s="4">
        <v>0</v>
      </c>
    </row>
    <row r="6" spans="1:5" x14ac:dyDescent="0.25">
      <c r="A6" s="6" t="s">
        <v>646</v>
      </c>
      <c r="B6" s="4">
        <v>0</v>
      </c>
      <c r="C6" s="4">
        <v>200</v>
      </c>
      <c r="D6" s="4">
        <v>200</v>
      </c>
      <c r="E6" s="4">
        <v>0</v>
      </c>
    </row>
    <row r="7" spans="1:5" x14ac:dyDescent="0.25">
      <c r="A7" s="6" t="s">
        <v>683</v>
      </c>
      <c r="B7" s="4">
        <v>-15</v>
      </c>
      <c r="C7" s="4">
        <v>0</v>
      </c>
      <c r="D7" s="4">
        <v>-5</v>
      </c>
      <c r="E7" s="4">
        <v>-5</v>
      </c>
    </row>
    <row r="8" spans="1:5" x14ac:dyDescent="0.25">
      <c r="A8" s="6" t="s">
        <v>691</v>
      </c>
      <c r="B8" s="4">
        <v>66.39</v>
      </c>
      <c r="C8" s="4">
        <v>0</v>
      </c>
      <c r="D8" s="4">
        <v>0</v>
      </c>
      <c r="E8" s="4">
        <v>0</v>
      </c>
    </row>
    <row r="9" spans="1:5" x14ac:dyDescent="0.25">
      <c r="A9" s="6" t="s">
        <v>206</v>
      </c>
      <c r="B9" s="4">
        <v>51.39</v>
      </c>
      <c r="C9" s="4">
        <v>1300</v>
      </c>
      <c r="D9" s="4">
        <v>1295</v>
      </c>
      <c r="E9" s="4">
        <v>-5</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29</v>
      </c>
    </row>
    <row r="4" spans="1:5" x14ac:dyDescent="0.25">
      <c r="A4" s="5" t="s">
        <v>205</v>
      </c>
      <c r="B4" t="s">
        <v>1478</v>
      </c>
      <c r="C4" t="s">
        <v>1479</v>
      </c>
      <c r="D4" t="s">
        <v>1480</v>
      </c>
      <c r="E4" t="s">
        <v>1481</v>
      </c>
    </row>
    <row r="5" spans="1:5" x14ac:dyDescent="0.25">
      <c r="A5" s="6" t="s">
        <v>645</v>
      </c>
      <c r="B5" s="4">
        <v>0</v>
      </c>
      <c r="C5" s="4">
        <v>650</v>
      </c>
      <c r="D5" s="4">
        <v>650</v>
      </c>
      <c r="E5" s="4">
        <v>0</v>
      </c>
    </row>
    <row r="6" spans="1:5" x14ac:dyDescent="0.25">
      <c r="A6" s="6" t="s">
        <v>646</v>
      </c>
      <c r="B6" s="4">
        <v>8476.65</v>
      </c>
      <c r="C6" s="4">
        <v>4459.4000000000005</v>
      </c>
      <c r="D6" s="4">
        <v>4459.4000000000005</v>
      </c>
      <c r="E6" s="4">
        <v>0</v>
      </c>
    </row>
    <row r="7" spans="1:5" x14ac:dyDescent="0.25">
      <c r="A7" s="6" t="s">
        <v>655</v>
      </c>
      <c r="B7" s="4">
        <v>-2311.58</v>
      </c>
      <c r="C7" s="4">
        <v>2311.58</v>
      </c>
      <c r="D7" s="4">
        <v>0</v>
      </c>
      <c r="E7" s="4">
        <v>-2311.58</v>
      </c>
    </row>
    <row r="8" spans="1:5" x14ac:dyDescent="0.25">
      <c r="A8" s="6" t="s">
        <v>666</v>
      </c>
      <c r="B8" s="4">
        <v>0</v>
      </c>
      <c r="C8" s="4">
        <v>-233.72</v>
      </c>
      <c r="D8" s="4">
        <v>-116.86</v>
      </c>
      <c r="E8" s="4">
        <v>116.86</v>
      </c>
    </row>
    <row r="9" spans="1:5" x14ac:dyDescent="0.25">
      <c r="A9" s="6" t="s">
        <v>685</v>
      </c>
      <c r="B9" s="4">
        <v>-13692.26</v>
      </c>
      <c r="C9" s="4">
        <v>39381.17</v>
      </c>
      <c r="D9" s="4">
        <v>12844.454999999998</v>
      </c>
      <c r="E9" s="4">
        <v>-26536.715</v>
      </c>
    </row>
    <row r="10" spans="1:5" x14ac:dyDescent="0.25">
      <c r="A10" s="6" t="s">
        <v>691</v>
      </c>
      <c r="B10" s="4">
        <v>-10389.950000000001</v>
      </c>
      <c r="C10" s="4">
        <v>-11006.48</v>
      </c>
      <c r="D10" s="4">
        <v>-11293.708333333332</v>
      </c>
      <c r="E10" s="4">
        <v>-287.22833333333256</v>
      </c>
    </row>
    <row r="11" spans="1:5" x14ac:dyDescent="0.25">
      <c r="A11" s="6" t="s">
        <v>206</v>
      </c>
      <c r="B11" s="4">
        <v>-17917.14</v>
      </c>
      <c r="C11" s="4">
        <v>35561.949999999997</v>
      </c>
      <c r="D11" s="4">
        <v>6543.2866666666669</v>
      </c>
      <c r="E11" s="4">
        <v>-29018.663333333334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30</v>
      </c>
    </row>
    <row r="4" spans="1:5" x14ac:dyDescent="0.25">
      <c r="A4" s="5" t="s">
        <v>205</v>
      </c>
      <c r="B4" t="s">
        <v>1478</v>
      </c>
      <c r="C4" t="s">
        <v>1479</v>
      </c>
      <c r="D4" t="s">
        <v>1480</v>
      </c>
      <c r="E4" t="s">
        <v>1481</v>
      </c>
    </row>
    <row r="5" spans="1:5" x14ac:dyDescent="0.25">
      <c r="A5" s="6" t="s">
        <v>645</v>
      </c>
      <c r="B5" s="4">
        <v>0</v>
      </c>
      <c r="C5" s="4">
        <v>261</v>
      </c>
      <c r="D5" s="4">
        <v>261</v>
      </c>
      <c r="E5" s="4">
        <v>0</v>
      </c>
    </row>
    <row r="6" spans="1:5" x14ac:dyDescent="0.25">
      <c r="A6" s="6" t="s">
        <v>646</v>
      </c>
      <c r="B6" s="4">
        <v>8411.4599999999991</v>
      </c>
      <c r="C6" s="4">
        <v>2088</v>
      </c>
      <c r="D6" s="4">
        <v>2088</v>
      </c>
      <c r="E6" s="4">
        <v>0</v>
      </c>
    </row>
    <row r="7" spans="1:5" x14ac:dyDescent="0.25">
      <c r="A7" s="6" t="s">
        <v>677</v>
      </c>
      <c r="B7" s="4">
        <v>-3510</v>
      </c>
      <c r="C7" s="4">
        <v>0</v>
      </c>
      <c r="D7" s="4">
        <v>-1755</v>
      </c>
      <c r="E7" s="4">
        <v>-1755</v>
      </c>
    </row>
    <row r="8" spans="1:5" x14ac:dyDescent="0.25">
      <c r="A8" s="6" t="s">
        <v>206</v>
      </c>
      <c r="B8" s="4">
        <v>4901.4599999999991</v>
      </c>
      <c r="C8" s="4">
        <v>2349</v>
      </c>
      <c r="D8" s="4">
        <v>594</v>
      </c>
      <c r="E8" s="4">
        <v>-1755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61</v>
      </c>
    </row>
    <row r="4" spans="1:5" x14ac:dyDescent="0.25">
      <c r="A4" s="5" t="s">
        <v>205</v>
      </c>
      <c r="B4" t="s">
        <v>1478</v>
      </c>
      <c r="C4" t="s">
        <v>1479</v>
      </c>
      <c r="D4" t="s">
        <v>1480</v>
      </c>
      <c r="E4" t="s">
        <v>1481</v>
      </c>
    </row>
    <row r="5" spans="1:5" x14ac:dyDescent="0.25">
      <c r="A5" s="6" t="s">
        <v>646</v>
      </c>
      <c r="B5" s="4">
        <v>5933.46</v>
      </c>
      <c r="C5" s="4">
        <v>783</v>
      </c>
      <c r="D5" s="4">
        <v>783</v>
      </c>
      <c r="E5" s="4">
        <v>0</v>
      </c>
    </row>
    <row r="6" spans="1:5" x14ac:dyDescent="0.25">
      <c r="A6" s="6" t="s">
        <v>647</v>
      </c>
      <c r="B6" s="4">
        <v>0</v>
      </c>
      <c r="C6" s="4">
        <v>5693.85</v>
      </c>
      <c r="D6" s="4">
        <v>5693.85</v>
      </c>
      <c r="E6" s="4">
        <v>0</v>
      </c>
    </row>
    <row r="7" spans="1:5" x14ac:dyDescent="0.25">
      <c r="A7" s="6" t="s">
        <v>206</v>
      </c>
      <c r="B7" s="4">
        <v>5933.46</v>
      </c>
      <c r="C7" s="4">
        <v>6476.85</v>
      </c>
      <c r="D7" s="4">
        <v>6476.85</v>
      </c>
      <c r="E7" s="4">
        <v>0</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62</v>
      </c>
    </row>
    <row r="4" spans="1:5" x14ac:dyDescent="0.25">
      <c r="A4" s="5" t="s">
        <v>205</v>
      </c>
      <c r="B4" t="s">
        <v>1478</v>
      </c>
      <c r="C4" t="s">
        <v>1479</v>
      </c>
      <c r="D4" t="s">
        <v>1480</v>
      </c>
      <c r="E4" t="s">
        <v>1481</v>
      </c>
    </row>
    <row r="5" spans="1:5" x14ac:dyDescent="0.25">
      <c r="A5" s="6" t="s">
        <v>646</v>
      </c>
      <c r="B5" s="4">
        <v>7909.4599999999991</v>
      </c>
      <c r="C5" s="4">
        <v>3072.79</v>
      </c>
      <c r="D5" s="4">
        <v>3072.79</v>
      </c>
      <c r="E5" s="4">
        <v>0</v>
      </c>
    </row>
    <row r="6" spans="1:5" x14ac:dyDescent="0.25">
      <c r="A6" s="6" t="s">
        <v>656</v>
      </c>
      <c r="B6" s="4">
        <v>-4386.8999999999996</v>
      </c>
      <c r="C6" s="4">
        <v>0</v>
      </c>
      <c r="D6" s="4">
        <v>-1482.05</v>
      </c>
      <c r="E6" s="4">
        <v>-1482.05</v>
      </c>
    </row>
    <row r="7" spans="1:5" x14ac:dyDescent="0.25">
      <c r="A7" s="6" t="s">
        <v>691</v>
      </c>
      <c r="B7" s="4">
        <v>0</v>
      </c>
      <c r="C7" s="4">
        <v>-10</v>
      </c>
      <c r="D7" s="4">
        <v>-5</v>
      </c>
      <c r="E7" s="4">
        <v>5</v>
      </c>
    </row>
    <row r="8" spans="1:5" x14ac:dyDescent="0.25">
      <c r="A8" s="6" t="s">
        <v>206</v>
      </c>
      <c r="B8" s="4">
        <v>3522.5599999999995</v>
      </c>
      <c r="C8" s="4">
        <v>3062.79</v>
      </c>
      <c r="D8" s="4">
        <v>1585.74</v>
      </c>
      <c r="E8" s="4">
        <v>-1477.05</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63</v>
      </c>
    </row>
    <row r="4" spans="1:5" x14ac:dyDescent="0.25">
      <c r="A4" s="5" t="s">
        <v>205</v>
      </c>
      <c r="B4" t="s">
        <v>1478</v>
      </c>
      <c r="C4" t="s">
        <v>1479</v>
      </c>
      <c r="D4" t="s">
        <v>1480</v>
      </c>
      <c r="E4" t="s">
        <v>1481</v>
      </c>
    </row>
    <row r="5" spans="1:5" x14ac:dyDescent="0.25">
      <c r="A5" s="6" t="s">
        <v>646</v>
      </c>
      <c r="B5" s="4">
        <v>0</v>
      </c>
      <c r="C5" s="4">
        <v>575</v>
      </c>
      <c r="D5" s="4">
        <v>575</v>
      </c>
      <c r="E5" s="4">
        <v>0</v>
      </c>
    </row>
    <row r="6" spans="1:5" x14ac:dyDescent="0.25">
      <c r="A6" s="6" t="s">
        <v>653</v>
      </c>
      <c r="B6" s="4">
        <v>-1171</v>
      </c>
      <c r="C6" s="4">
        <v>0</v>
      </c>
      <c r="D6" s="4">
        <v>-390.33333333333331</v>
      </c>
      <c r="E6" s="4">
        <v>-390.33333333333331</v>
      </c>
    </row>
    <row r="7" spans="1:5" x14ac:dyDescent="0.25">
      <c r="A7" s="6" t="s">
        <v>691</v>
      </c>
      <c r="B7" s="4">
        <v>-9900</v>
      </c>
      <c r="C7" s="4">
        <v>0</v>
      </c>
      <c r="D7" s="4">
        <v>-3300</v>
      </c>
      <c r="E7" s="4">
        <v>-3300</v>
      </c>
    </row>
    <row r="8" spans="1:5" x14ac:dyDescent="0.25">
      <c r="A8" s="6" t="s">
        <v>206</v>
      </c>
      <c r="B8" s="4">
        <v>-11071</v>
      </c>
      <c r="C8" s="4">
        <v>575</v>
      </c>
      <c r="D8" s="4">
        <v>-3115.3333333333335</v>
      </c>
      <c r="E8" s="4">
        <v>-3690.3333333333335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C11" sqref="C11"/>
    </sheetView>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v>
      </c>
    </row>
    <row r="4" spans="1:5" x14ac:dyDescent="0.25">
      <c r="A4" s="5" t="s">
        <v>205</v>
      </c>
      <c r="B4" t="s">
        <v>1478</v>
      </c>
      <c r="C4" t="s">
        <v>1479</v>
      </c>
      <c r="D4" t="s">
        <v>1480</v>
      </c>
      <c r="E4" t="s">
        <v>1481</v>
      </c>
    </row>
    <row r="5" spans="1:5" x14ac:dyDescent="0.25">
      <c r="A5" s="6" t="s">
        <v>628</v>
      </c>
      <c r="B5" s="4">
        <v>0</v>
      </c>
      <c r="C5" s="4">
        <v>-321730.65000000002</v>
      </c>
      <c r="D5" s="4">
        <v>-157663.39500000002</v>
      </c>
      <c r="E5" s="4">
        <v>164067.255</v>
      </c>
    </row>
    <row r="6" spans="1:5" x14ac:dyDescent="0.25">
      <c r="A6" s="6" t="s">
        <v>629</v>
      </c>
      <c r="B6" s="4">
        <v>0</v>
      </c>
      <c r="C6" s="4">
        <v>-513005.12</v>
      </c>
      <c r="D6" s="4">
        <v>-251944.87666666668</v>
      </c>
      <c r="E6" s="4">
        <v>261060.24333333332</v>
      </c>
    </row>
    <row r="7" spans="1:5" x14ac:dyDescent="0.25">
      <c r="A7" s="6" t="s">
        <v>632</v>
      </c>
      <c r="B7" s="4">
        <v>0</v>
      </c>
      <c r="C7" s="4">
        <v>-100100.55000000002</v>
      </c>
      <c r="D7" s="4">
        <v>-49828.42500000001</v>
      </c>
      <c r="E7" s="4">
        <v>50272.125000000007</v>
      </c>
    </row>
    <row r="8" spans="1:5" x14ac:dyDescent="0.25">
      <c r="A8" s="6" t="s">
        <v>633</v>
      </c>
      <c r="B8" s="4">
        <v>0</v>
      </c>
      <c r="C8" s="4">
        <v>-23595.07</v>
      </c>
      <c r="D8" s="4">
        <v>-11524.385</v>
      </c>
      <c r="E8" s="4">
        <v>12070.684999999999</v>
      </c>
    </row>
    <row r="9" spans="1:5" x14ac:dyDescent="0.25">
      <c r="A9" s="6" t="s">
        <v>643</v>
      </c>
      <c r="B9" s="4">
        <v>-46326.189999999995</v>
      </c>
      <c r="C9" s="4">
        <v>-81365.67</v>
      </c>
      <c r="D9" s="4">
        <v>-64442.329999999994</v>
      </c>
      <c r="E9" s="4">
        <v>16923.340000000004</v>
      </c>
    </row>
    <row r="10" spans="1:5" x14ac:dyDescent="0.25">
      <c r="A10" s="6" t="s">
        <v>645</v>
      </c>
      <c r="B10" s="4">
        <v>17847.5</v>
      </c>
      <c r="C10" s="4">
        <v>0</v>
      </c>
      <c r="D10" s="4">
        <v>0</v>
      </c>
      <c r="E10" s="4">
        <v>0</v>
      </c>
    </row>
    <row r="11" spans="1:5" x14ac:dyDescent="0.25">
      <c r="A11" s="6" t="s">
        <v>646</v>
      </c>
      <c r="B11" s="4">
        <v>682927.75</v>
      </c>
      <c r="C11" s="4">
        <v>0</v>
      </c>
      <c r="D11" s="4">
        <v>0</v>
      </c>
      <c r="E11" s="4">
        <v>0</v>
      </c>
    </row>
    <row r="12" spans="1:5" x14ac:dyDescent="0.25">
      <c r="A12" s="6" t="s">
        <v>655</v>
      </c>
      <c r="B12" s="4">
        <v>-43955.64</v>
      </c>
      <c r="C12" s="4">
        <v>-5963.35</v>
      </c>
      <c r="D12" s="4">
        <v>-21036.693333333336</v>
      </c>
      <c r="E12" s="4">
        <v>-15073.343333333336</v>
      </c>
    </row>
    <row r="13" spans="1:5" x14ac:dyDescent="0.25">
      <c r="A13" s="6" t="s">
        <v>684</v>
      </c>
      <c r="B13" s="4">
        <v>-588</v>
      </c>
      <c r="C13" s="4">
        <v>-11660.75</v>
      </c>
      <c r="D13" s="4">
        <v>-4051.916666666667</v>
      </c>
      <c r="E13" s="4">
        <v>7608.833333333333</v>
      </c>
    </row>
    <row r="14" spans="1:5" x14ac:dyDescent="0.25">
      <c r="A14" s="6" t="s">
        <v>206</v>
      </c>
      <c r="B14" s="4">
        <v>609905.42000000004</v>
      </c>
      <c r="C14" s="4">
        <v>-1057421.1600000001</v>
      </c>
      <c r="D14" s="4">
        <v>-560492.02166666673</v>
      </c>
      <c r="E14" s="4">
        <v>496929.13833333331</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99</v>
      </c>
    </row>
    <row r="4" spans="1:5" x14ac:dyDescent="0.25">
      <c r="A4" s="5" t="s">
        <v>205</v>
      </c>
      <c r="B4" t="s">
        <v>1478</v>
      </c>
      <c r="C4" t="s">
        <v>1479</v>
      </c>
      <c r="D4" t="s">
        <v>1480</v>
      </c>
      <c r="E4" t="s">
        <v>1481</v>
      </c>
    </row>
    <row r="5" spans="1:5" x14ac:dyDescent="0.25">
      <c r="A5" s="6" t="s">
        <v>653</v>
      </c>
      <c r="B5" s="4">
        <v>-49800</v>
      </c>
      <c r="C5" s="4">
        <v>0</v>
      </c>
      <c r="D5" s="4">
        <v>-25000</v>
      </c>
      <c r="E5" s="4">
        <v>-25000</v>
      </c>
    </row>
    <row r="6" spans="1:5" x14ac:dyDescent="0.25">
      <c r="A6" s="6" t="s">
        <v>678</v>
      </c>
      <c r="B6" s="4">
        <v>-181.71</v>
      </c>
      <c r="C6" s="4">
        <v>-284.46999999999997</v>
      </c>
      <c r="D6" s="4">
        <v>-181.08666666666667</v>
      </c>
      <c r="E6" s="4">
        <v>103.3833333333333</v>
      </c>
    </row>
    <row r="7" spans="1:5" x14ac:dyDescent="0.25">
      <c r="A7" s="6" t="s">
        <v>680</v>
      </c>
      <c r="B7" s="4">
        <v>-25784.84</v>
      </c>
      <c r="C7" s="4">
        <v>-470</v>
      </c>
      <c r="D7" s="4">
        <v>-13049.086666666666</v>
      </c>
      <c r="E7" s="4">
        <v>-12579.086666666666</v>
      </c>
    </row>
    <row r="8" spans="1:5" x14ac:dyDescent="0.25">
      <c r="A8" s="6" t="s">
        <v>691</v>
      </c>
      <c r="B8" s="4">
        <v>-32634.34</v>
      </c>
      <c r="C8" s="4">
        <v>2858.880000000001</v>
      </c>
      <c r="D8" s="4">
        <v>-7551.1066666666666</v>
      </c>
      <c r="E8" s="4">
        <v>-10409.986666666668</v>
      </c>
    </row>
    <row r="9" spans="1:5" x14ac:dyDescent="0.25">
      <c r="A9" s="6" t="s">
        <v>206</v>
      </c>
      <c r="B9" s="4">
        <v>-108400.89</v>
      </c>
      <c r="C9" s="4">
        <v>2104.4100000000008</v>
      </c>
      <c r="D9" s="4">
        <v>-45781.279999999999</v>
      </c>
      <c r="E9" s="4">
        <v>-47885.69</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64</v>
      </c>
    </row>
    <row r="4" spans="1:5" x14ac:dyDescent="0.25">
      <c r="A4" s="5" t="s">
        <v>205</v>
      </c>
      <c r="B4" t="s">
        <v>1478</v>
      </c>
      <c r="C4" t="s">
        <v>1479</v>
      </c>
      <c r="D4" t="s">
        <v>1480</v>
      </c>
      <c r="E4" t="s">
        <v>1481</v>
      </c>
    </row>
    <row r="5" spans="1:5" x14ac:dyDescent="0.25">
      <c r="A5" s="6" t="s">
        <v>646</v>
      </c>
      <c r="B5" s="4">
        <v>1791</v>
      </c>
      <c r="C5" s="4">
        <v>0</v>
      </c>
      <c r="D5" s="4">
        <v>0</v>
      </c>
      <c r="E5" s="4">
        <v>0</v>
      </c>
    </row>
    <row r="6" spans="1:5" x14ac:dyDescent="0.25">
      <c r="A6" s="6" t="s">
        <v>206</v>
      </c>
      <c r="B6" s="4">
        <v>1791</v>
      </c>
      <c r="C6" s="4">
        <v>0</v>
      </c>
      <c r="D6" s="4">
        <v>0</v>
      </c>
      <c r="E6" s="4">
        <v>0</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102</v>
      </c>
    </row>
    <row r="4" spans="1:5" x14ac:dyDescent="0.25">
      <c r="A4" s="5" t="s">
        <v>205</v>
      </c>
      <c r="B4" t="s">
        <v>1478</v>
      </c>
      <c r="C4" t="s">
        <v>1479</v>
      </c>
      <c r="D4" t="s">
        <v>1480</v>
      </c>
      <c r="E4" t="s">
        <v>1481</v>
      </c>
    </row>
    <row r="5" spans="1:5" x14ac:dyDescent="0.25">
      <c r="A5" s="6" t="s">
        <v>655</v>
      </c>
      <c r="B5" s="4">
        <v>-5840</v>
      </c>
      <c r="C5" s="4">
        <v>-3760</v>
      </c>
      <c r="D5" s="4">
        <v>-4906.6666666666661</v>
      </c>
      <c r="E5" s="4">
        <v>-1146.6666666666661</v>
      </c>
    </row>
    <row r="6" spans="1:5" x14ac:dyDescent="0.25">
      <c r="A6" s="6" t="s">
        <v>691</v>
      </c>
      <c r="B6" s="4">
        <v>-75</v>
      </c>
      <c r="C6" s="4">
        <v>0</v>
      </c>
      <c r="D6" s="4">
        <v>-29.166666666666668</v>
      </c>
      <c r="E6" s="4">
        <v>-29.166666666666668</v>
      </c>
    </row>
    <row r="7" spans="1:5" x14ac:dyDescent="0.25">
      <c r="A7" s="6" t="s">
        <v>206</v>
      </c>
      <c r="B7" s="4">
        <v>-5915</v>
      </c>
      <c r="C7" s="4">
        <v>-3760</v>
      </c>
      <c r="D7" s="4">
        <v>-4935.833333333333</v>
      </c>
      <c r="E7" s="4">
        <v>-1175.8333333333328</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65</v>
      </c>
    </row>
    <row r="4" spans="1:5" x14ac:dyDescent="0.25">
      <c r="A4" s="5" t="s">
        <v>205</v>
      </c>
      <c r="B4" t="s">
        <v>1478</v>
      </c>
      <c r="C4" t="s">
        <v>1479</v>
      </c>
      <c r="D4" t="s">
        <v>1480</v>
      </c>
      <c r="E4" t="s">
        <v>1481</v>
      </c>
    </row>
    <row r="5" spans="1:5" x14ac:dyDescent="0.25">
      <c r="A5" s="6" t="s">
        <v>645</v>
      </c>
      <c r="B5" s="4">
        <v>870</v>
      </c>
      <c r="C5" s="4">
        <v>0</v>
      </c>
      <c r="D5" s="4">
        <v>0</v>
      </c>
      <c r="E5" s="4">
        <v>0</v>
      </c>
    </row>
    <row r="6" spans="1:5" x14ac:dyDescent="0.25">
      <c r="A6" s="6" t="s">
        <v>646</v>
      </c>
      <c r="B6" s="4">
        <v>380</v>
      </c>
      <c r="C6" s="4">
        <v>1044</v>
      </c>
      <c r="D6" s="4">
        <v>1044</v>
      </c>
      <c r="E6" s="4">
        <v>0</v>
      </c>
    </row>
    <row r="7" spans="1:5" x14ac:dyDescent="0.25">
      <c r="A7" s="6" t="s">
        <v>650</v>
      </c>
      <c r="B7" s="4">
        <v>-421.75</v>
      </c>
      <c r="C7" s="4">
        <v>-688.74</v>
      </c>
      <c r="D7" s="4">
        <v>-595.20166666666671</v>
      </c>
      <c r="E7" s="4">
        <v>93.538333333333298</v>
      </c>
    </row>
    <row r="8" spans="1:5" x14ac:dyDescent="0.25">
      <c r="A8" s="6" t="s">
        <v>651</v>
      </c>
      <c r="B8" s="4">
        <v>1.5</v>
      </c>
      <c r="C8" s="4">
        <v>0</v>
      </c>
      <c r="D8" s="4">
        <v>0</v>
      </c>
      <c r="E8" s="4">
        <v>0</v>
      </c>
    </row>
    <row r="9" spans="1:5" x14ac:dyDescent="0.25">
      <c r="A9" s="6" t="s">
        <v>653</v>
      </c>
      <c r="B9" s="4">
        <v>-25170</v>
      </c>
      <c r="C9" s="4">
        <v>-20520</v>
      </c>
      <c r="D9" s="4">
        <v>-22288.333333333336</v>
      </c>
      <c r="E9" s="4">
        <v>-1768.3333333333358</v>
      </c>
    </row>
    <row r="10" spans="1:5" x14ac:dyDescent="0.25">
      <c r="A10" s="6" t="s">
        <v>1477</v>
      </c>
      <c r="B10" s="4">
        <v>-60</v>
      </c>
      <c r="C10" s="4">
        <v>0</v>
      </c>
      <c r="D10" s="4">
        <v>-20</v>
      </c>
      <c r="E10" s="4">
        <v>-20</v>
      </c>
    </row>
    <row r="11" spans="1:5" x14ac:dyDescent="0.25">
      <c r="A11" s="6" t="s">
        <v>683</v>
      </c>
      <c r="B11" s="4">
        <v>0</v>
      </c>
      <c r="C11" s="4">
        <v>-13</v>
      </c>
      <c r="D11" s="4">
        <v>-6.5</v>
      </c>
      <c r="E11" s="4">
        <v>6.5</v>
      </c>
    </row>
    <row r="12" spans="1:5" x14ac:dyDescent="0.25">
      <c r="A12" s="6" t="s">
        <v>691</v>
      </c>
      <c r="B12" s="4">
        <v>0</v>
      </c>
      <c r="C12" s="4">
        <v>-235</v>
      </c>
      <c r="D12" s="4">
        <v>-117.5</v>
      </c>
      <c r="E12" s="4">
        <v>117.5</v>
      </c>
    </row>
    <row r="13" spans="1:5" x14ac:dyDescent="0.25">
      <c r="A13" s="6" t="s">
        <v>694</v>
      </c>
      <c r="B13" s="4">
        <v>-40424.57</v>
      </c>
      <c r="C13" s="4">
        <v>-28402.02</v>
      </c>
      <c r="D13" s="4">
        <v>-30494.091666666667</v>
      </c>
      <c r="E13" s="4">
        <v>-2092.0716666666667</v>
      </c>
    </row>
    <row r="14" spans="1:5" x14ac:dyDescent="0.25">
      <c r="A14" s="6" t="s">
        <v>206</v>
      </c>
      <c r="B14" s="4">
        <v>-64824.82</v>
      </c>
      <c r="C14" s="4">
        <v>-48814.76</v>
      </c>
      <c r="D14" s="4">
        <v>-52477.626666666671</v>
      </c>
      <c r="E14" s="4">
        <v>-3662.8666666666691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6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146</v>
      </c>
    </row>
    <row r="4" spans="1:5" x14ac:dyDescent="0.25">
      <c r="A4" s="5" t="s">
        <v>205</v>
      </c>
      <c r="B4" t="s">
        <v>1478</v>
      </c>
      <c r="C4" t="s">
        <v>1479</v>
      </c>
      <c r="D4" t="s">
        <v>1480</v>
      </c>
      <c r="E4" t="s">
        <v>1481</v>
      </c>
    </row>
    <row r="5" spans="1:5" x14ac:dyDescent="0.25">
      <c r="A5" s="6" t="s">
        <v>690</v>
      </c>
      <c r="B5" s="4">
        <v>0</v>
      </c>
      <c r="C5" s="4">
        <v>0</v>
      </c>
      <c r="D5" s="4">
        <v>0</v>
      </c>
      <c r="E5" s="4">
        <v>0</v>
      </c>
    </row>
    <row r="6" spans="1:5" x14ac:dyDescent="0.25">
      <c r="A6" s="6" t="s">
        <v>691</v>
      </c>
      <c r="B6" s="4">
        <v>-3900</v>
      </c>
      <c r="C6" s="4">
        <v>0</v>
      </c>
      <c r="D6" s="4">
        <v>-1950</v>
      </c>
      <c r="E6" s="4">
        <v>-1950</v>
      </c>
    </row>
    <row r="7" spans="1:5" x14ac:dyDescent="0.25">
      <c r="A7" s="6" t="s">
        <v>206</v>
      </c>
      <c r="B7" s="4">
        <v>-3900</v>
      </c>
      <c r="C7" s="4">
        <v>0</v>
      </c>
      <c r="D7" s="4">
        <v>-1950</v>
      </c>
      <c r="E7" s="4">
        <v>-1950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66</v>
      </c>
    </row>
    <row r="4" spans="1:5" x14ac:dyDescent="0.25">
      <c r="A4" s="5" t="s">
        <v>205</v>
      </c>
      <c r="B4" t="s">
        <v>1478</v>
      </c>
      <c r="C4" t="s">
        <v>1479</v>
      </c>
      <c r="D4" t="s">
        <v>1480</v>
      </c>
      <c r="E4" t="s">
        <v>1481</v>
      </c>
    </row>
    <row r="5" spans="1:5" x14ac:dyDescent="0.25">
      <c r="A5" s="6" t="s">
        <v>645</v>
      </c>
      <c r="B5" s="4">
        <v>387</v>
      </c>
      <c r="C5" s="4">
        <v>0</v>
      </c>
      <c r="D5" s="4">
        <v>0</v>
      </c>
      <c r="E5" s="4">
        <v>0</v>
      </c>
    </row>
    <row r="6" spans="1:5" x14ac:dyDescent="0.25">
      <c r="A6" s="6" t="s">
        <v>646</v>
      </c>
      <c r="B6" s="4">
        <v>0</v>
      </c>
      <c r="C6" s="4">
        <v>13412.65</v>
      </c>
      <c r="D6" s="4">
        <v>13412.65</v>
      </c>
      <c r="E6" s="4">
        <v>0</v>
      </c>
    </row>
    <row r="7" spans="1:5" x14ac:dyDescent="0.25">
      <c r="A7" s="6" t="s">
        <v>664</v>
      </c>
      <c r="B7" s="4">
        <v>-4800</v>
      </c>
      <c r="C7" s="4">
        <v>0</v>
      </c>
      <c r="D7" s="4">
        <v>-2400</v>
      </c>
      <c r="E7" s="4">
        <v>-2400</v>
      </c>
    </row>
    <row r="8" spans="1:5" x14ac:dyDescent="0.25">
      <c r="A8" s="6" t="s">
        <v>666</v>
      </c>
      <c r="B8" s="4">
        <v>-8873.8799999999992</v>
      </c>
      <c r="C8" s="4">
        <v>-9917.68</v>
      </c>
      <c r="D8" s="4">
        <v>-9181.4133333333339</v>
      </c>
      <c r="E8" s="4">
        <v>736.26666666666642</v>
      </c>
    </row>
    <row r="9" spans="1:5" x14ac:dyDescent="0.25">
      <c r="A9" s="6" t="s">
        <v>691</v>
      </c>
      <c r="B9" s="4">
        <v>-63446</v>
      </c>
      <c r="C9" s="4">
        <v>-5469</v>
      </c>
      <c r="D9" s="4">
        <v>-32643.5</v>
      </c>
      <c r="E9" s="4">
        <v>-27174.5</v>
      </c>
    </row>
    <row r="10" spans="1:5" x14ac:dyDescent="0.25">
      <c r="A10" s="6" t="s">
        <v>206</v>
      </c>
      <c r="B10" s="4">
        <v>-76732.88</v>
      </c>
      <c r="C10" s="4">
        <v>-1974.0300000000007</v>
      </c>
      <c r="D10" s="4">
        <v>-30812.263333333336</v>
      </c>
      <c r="E10" s="4">
        <v>-28838.233333333334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0.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67</v>
      </c>
    </row>
    <row r="4" spans="1:5" x14ac:dyDescent="0.25">
      <c r="A4" s="5" t="s">
        <v>205</v>
      </c>
      <c r="B4" t="s">
        <v>1478</v>
      </c>
      <c r="C4" t="s">
        <v>1479</v>
      </c>
      <c r="D4" t="s">
        <v>1480</v>
      </c>
      <c r="E4" t="s">
        <v>1481</v>
      </c>
    </row>
    <row r="5" spans="1:5" x14ac:dyDescent="0.25">
      <c r="A5" s="6" t="s">
        <v>646</v>
      </c>
      <c r="B5" s="4">
        <v>19970.48</v>
      </c>
      <c r="C5" s="4">
        <v>8656.2900000000009</v>
      </c>
      <c r="D5" s="4">
        <v>8656.2900000000009</v>
      </c>
      <c r="E5" s="4">
        <v>0</v>
      </c>
    </row>
    <row r="6" spans="1:5" x14ac:dyDescent="0.25">
      <c r="A6" s="6" t="s">
        <v>647</v>
      </c>
      <c r="B6" s="4">
        <v>3031.43</v>
      </c>
      <c r="C6" s="4">
        <v>4370.79</v>
      </c>
      <c r="D6" s="4">
        <v>4370.79</v>
      </c>
      <c r="E6" s="4">
        <v>0</v>
      </c>
    </row>
    <row r="7" spans="1:5" x14ac:dyDescent="0.25">
      <c r="A7" s="6" t="s">
        <v>655</v>
      </c>
      <c r="B7" s="4">
        <v>-7360</v>
      </c>
      <c r="C7" s="4">
        <v>-8560</v>
      </c>
      <c r="D7" s="4">
        <v>-7973.333333333333</v>
      </c>
      <c r="E7" s="4">
        <v>586.66666666666697</v>
      </c>
    </row>
    <row r="8" spans="1:5" x14ac:dyDescent="0.25">
      <c r="A8" s="6" t="s">
        <v>691</v>
      </c>
      <c r="B8" s="4">
        <v>355</v>
      </c>
      <c r="C8" s="4">
        <v>0</v>
      </c>
      <c r="D8" s="4">
        <v>0</v>
      </c>
      <c r="E8" s="4">
        <v>0</v>
      </c>
    </row>
    <row r="9" spans="1:5" x14ac:dyDescent="0.25">
      <c r="A9" s="6" t="s">
        <v>206</v>
      </c>
      <c r="B9" s="4">
        <v>15996.91</v>
      </c>
      <c r="C9" s="4">
        <v>4467.0800000000017</v>
      </c>
      <c r="D9" s="4">
        <v>5053.7466666666687</v>
      </c>
      <c r="E9" s="4">
        <v>586.66666666666697</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68</v>
      </c>
    </row>
    <row r="4" spans="1:5" x14ac:dyDescent="0.25">
      <c r="A4" s="5" t="s">
        <v>205</v>
      </c>
      <c r="B4" t="s">
        <v>1478</v>
      </c>
      <c r="C4" t="s">
        <v>1479</v>
      </c>
      <c r="D4" t="s">
        <v>1480</v>
      </c>
      <c r="E4" t="s">
        <v>1481</v>
      </c>
    </row>
    <row r="5" spans="1:5" x14ac:dyDescent="0.25">
      <c r="A5" s="6" t="s">
        <v>646</v>
      </c>
      <c r="B5" s="4">
        <v>251</v>
      </c>
      <c r="C5" s="4">
        <v>11291.580000000002</v>
      </c>
      <c r="D5" s="4">
        <v>11291.580000000002</v>
      </c>
      <c r="E5" s="4">
        <v>0</v>
      </c>
    </row>
    <row r="6" spans="1:5" x14ac:dyDescent="0.25">
      <c r="A6" s="6" t="s">
        <v>677</v>
      </c>
      <c r="B6" s="4">
        <v>0</v>
      </c>
      <c r="C6" s="4">
        <v>0</v>
      </c>
      <c r="D6" s="4">
        <v>0</v>
      </c>
      <c r="E6" s="4">
        <v>0</v>
      </c>
    </row>
    <row r="7" spans="1:5" x14ac:dyDescent="0.25">
      <c r="A7" s="6" t="s">
        <v>691</v>
      </c>
      <c r="B7" s="4">
        <v>-16905.75</v>
      </c>
      <c r="C7" s="4">
        <v>-13874.2</v>
      </c>
      <c r="D7" s="4">
        <v>-14700.908333333333</v>
      </c>
      <c r="E7" s="4">
        <v>-826.70833333333212</v>
      </c>
    </row>
    <row r="8" spans="1:5" x14ac:dyDescent="0.25">
      <c r="A8" s="6" t="s">
        <v>206</v>
      </c>
      <c r="B8" s="4">
        <v>-16654.75</v>
      </c>
      <c r="C8" s="4">
        <v>-2582.619999999999</v>
      </c>
      <c r="D8" s="4">
        <v>-3409.3283333333311</v>
      </c>
      <c r="E8" s="4">
        <v>-826.70833333333212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5.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190</v>
      </c>
    </row>
    <row r="4" spans="1:5" x14ac:dyDescent="0.25">
      <c r="A4" s="5" t="s">
        <v>205</v>
      </c>
      <c r="B4" t="s">
        <v>1478</v>
      </c>
      <c r="C4" t="s">
        <v>1479</v>
      </c>
      <c r="D4" t="s">
        <v>1480</v>
      </c>
      <c r="E4" t="s">
        <v>1481</v>
      </c>
    </row>
    <row r="5" spans="1:5" x14ac:dyDescent="0.25">
      <c r="A5" s="6" t="s">
        <v>694</v>
      </c>
      <c r="B5" s="4">
        <v>-8203.34</v>
      </c>
      <c r="C5" s="4">
        <v>-9064.15</v>
      </c>
      <c r="D5" s="4">
        <v>-8526.746666666666</v>
      </c>
      <c r="E5" s="4">
        <v>537.40333333333365</v>
      </c>
    </row>
    <row r="6" spans="1:5" x14ac:dyDescent="0.25">
      <c r="A6" s="6" t="s">
        <v>206</v>
      </c>
      <c r="B6" s="4">
        <v>-8203.34</v>
      </c>
      <c r="C6" s="4">
        <v>-9064.15</v>
      </c>
      <c r="D6" s="4">
        <v>-8526.746666666666</v>
      </c>
      <c r="E6" s="4">
        <v>537.40333333333365</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70</v>
      </c>
    </row>
    <row r="4" spans="1:5" x14ac:dyDescent="0.25">
      <c r="A4" s="5" t="s">
        <v>205</v>
      </c>
      <c r="B4" t="s">
        <v>1478</v>
      </c>
      <c r="C4" t="s">
        <v>1479</v>
      </c>
      <c r="D4" t="s">
        <v>1480</v>
      </c>
      <c r="E4" t="s">
        <v>1481</v>
      </c>
    </row>
    <row r="5" spans="1:5" x14ac:dyDescent="0.25">
      <c r="A5" s="6" t="s">
        <v>646</v>
      </c>
      <c r="B5" s="4">
        <v>3338</v>
      </c>
      <c r="C5" s="4">
        <v>0</v>
      </c>
      <c r="D5" s="4">
        <v>0</v>
      </c>
      <c r="E5" s="4">
        <v>0</v>
      </c>
    </row>
    <row r="6" spans="1:5" x14ac:dyDescent="0.25">
      <c r="A6" s="6" t="s">
        <v>653</v>
      </c>
      <c r="B6" s="4">
        <v>-11351.25</v>
      </c>
      <c r="C6" s="4">
        <v>0</v>
      </c>
      <c r="D6" s="4">
        <v>-4406.25</v>
      </c>
      <c r="E6" s="4">
        <v>-4406.25</v>
      </c>
    </row>
    <row r="7" spans="1:5" x14ac:dyDescent="0.25">
      <c r="A7" s="6" t="s">
        <v>206</v>
      </c>
      <c r="B7" s="4">
        <v>-8013.25</v>
      </c>
      <c r="C7" s="4">
        <v>0</v>
      </c>
      <c r="D7" s="4">
        <v>-4406.25</v>
      </c>
      <c r="E7" s="4">
        <v>-4406.25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C5" sqref="C5"/>
    </sheetView>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148</v>
      </c>
    </row>
    <row r="4" spans="1:5" x14ac:dyDescent="0.25">
      <c r="A4" s="5" t="s">
        <v>205</v>
      </c>
      <c r="B4" t="s">
        <v>1478</v>
      </c>
      <c r="C4" t="s">
        <v>1479</v>
      </c>
      <c r="D4" t="s">
        <v>1480</v>
      </c>
      <c r="E4" t="s">
        <v>1481</v>
      </c>
    </row>
    <row r="5" spans="1:5" x14ac:dyDescent="0.25">
      <c r="A5" s="6" t="s">
        <v>691</v>
      </c>
      <c r="B5" s="4">
        <v>0</v>
      </c>
      <c r="C5" s="4">
        <v>-16650.55</v>
      </c>
      <c r="D5" s="4">
        <v>-8333.8816666666662</v>
      </c>
      <c r="E5" s="4">
        <v>8316.6683333333331</v>
      </c>
    </row>
    <row r="6" spans="1:5" x14ac:dyDescent="0.25">
      <c r="A6" s="6" t="s">
        <v>206</v>
      </c>
      <c r="B6" s="4">
        <v>0</v>
      </c>
      <c r="C6" s="4">
        <v>-16650.55</v>
      </c>
      <c r="D6" s="4">
        <v>-8333.8816666666662</v>
      </c>
      <c r="E6" s="4">
        <v>8316.6683333333331</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31</v>
      </c>
    </row>
    <row r="4" spans="1:5" x14ac:dyDescent="0.25">
      <c r="A4" s="5" t="s">
        <v>205</v>
      </c>
      <c r="B4" t="s">
        <v>1478</v>
      </c>
      <c r="C4" t="s">
        <v>1479</v>
      </c>
      <c r="D4" t="s">
        <v>1480</v>
      </c>
      <c r="E4" t="s">
        <v>1481</v>
      </c>
    </row>
    <row r="5" spans="1:5" x14ac:dyDescent="0.25">
      <c r="A5" s="6" t="s">
        <v>645</v>
      </c>
      <c r="B5" s="4">
        <v>3695</v>
      </c>
      <c r="C5" s="4">
        <v>2165</v>
      </c>
      <c r="D5" s="4">
        <v>2165</v>
      </c>
      <c r="E5" s="4">
        <v>0</v>
      </c>
    </row>
    <row r="6" spans="1:5" x14ac:dyDescent="0.25">
      <c r="A6" s="6" t="s">
        <v>666</v>
      </c>
      <c r="B6" s="4">
        <v>-26218.5</v>
      </c>
      <c r="C6" s="4">
        <v>0</v>
      </c>
      <c r="D6" s="4">
        <v>-8739.5</v>
      </c>
      <c r="E6" s="4">
        <v>-8739.5</v>
      </c>
    </row>
    <row r="7" spans="1:5" x14ac:dyDescent="0.25">
      <c r="A7" s="6" t="s">
        <v>683</v>
      </c>
      <c r="B7" s="4">
        <v>-284825.92</v>
      </c>
      <c r="C7" s="4">
        <v>-393440.86</v>
      </c>
      <c r="D7" s="4">
        <v>-309799.32166666666</v>
      </c>
      <c r="E7" s="4">
        <v>83641.53833333333</v>
      </c>
    </row>
    <row r="8" spans="1:5" x14ac:dyDescent="0.25">
      <c r="A8" s="6" t="s">
        <v>685</v>
      </c>
      <c r="B8" s="4">
        <v>-422.88</v>
      </c>
      <c r="C8" s="4">
        <v>-309.59000000000003</v>
      </c>
      <c r="D8" s="4">
        <v>-361.54833333333335</v>
      </c>
      <c r="E8" s="4">
        <v>-51.958333333333314</v>
      </c>
    </row>
    <row r="9" spans="1:5" x14ac:dyDescent="0.25">
      <c r="A9" s="6" t="s">
        <v>689</v>
      </c>
      <c r="B9" s="4">
        <v>-9191.84</v>
      </c>
      <c r="C9" s="4">
        <v>-9584.83</v>
      </c>
      <c r="D9" s="4">
        <v>-9388.3349999999991</v>
      </c>
      <c r="E9" s="4">
        <v>196.4950000000008</v>
      </c>
    </row>
    <row r="10" spans="1:5" x14ac:dyDescent="0.25">
      <c r="A10" s="6" t="s">
        <v>206</v>
      </c>
      <c r="B10" s="4">
        <v>-316964.14</v>
      </c>
      <c r="C10" s="4">
        <v>-401170.28</v>
      </c>
      <c r="D10" s="4">
        <v>-326123.70500000002</v>
      </c>
      <c r="E10" s="4">
        <v>75046.574999999997</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v>
      </c>
    </row>
    <row r="4" spans="1:5" x14ac:dyDescent="0.25">
      <c r="A4" s="5" t="s">
        <v>205</v>
      </c>
      <c r="B4" t="s">
        <v>1478</v>
      </c>
      <c r="C4" t="s">
        <v>1479</v>
      </c>
      <c r="D4" t="s">
        <v>1480</v>
      </c>
      <c r="E4" t="s">
        <v>1481</v>
      </c>
    </row>
    <row r="5" spans="1:5" x14ac:dyDescent="0.25">
      <c r="A5" s="6" t="s">
        <v>628</v>
      </c>
      <c r="B5" s="4">
        <v>-186185.03000000003</v>
      </c>
      <c r="C5" s="4">
        <v>-224483.5</v>
      </c>
      <c r="D5" s="4">
        <v>-241391.26500000001</v>
      </c>
      <c r="E5" s="4">
        <v>-16907.765000000014</v>
      </c>
    </row>
    <row r="6" spans="1:5" x14ac:dyDescent="0.25">
      <c r="A6" s="6" t="s">
        <v>629</v>
      </c>
      <c r="B6" s="4">
        <v>-240438.27000000002</v>
      </c>
      <c r="C6" s="4">
        <v>-300284.78000000003</v>
      </c>
      <c r="D6" s="4">
        <v>-311693.27666666673</v>
      </c>
      <c r="E6" s="4">
        <v>-11408.496666666702</v>
      </c>
    </row>
    <row r="7" spans="1:5" x14ac:dyDescent="0.25">
      <c r="A7" s="6" t="s">
        <v>632</v>
      </c>
      <c r="B7" s="4">
        <v>-8659.5</v>
      </c>
      <c r="C7" s="4">
        <v>-16077.6</v>
      </c>
      <c r="D7" s="4">
        <v>-22921.9</v>
      </c>
      <c r="E7" s="4">
        <v>-6844.3000000000011</v>
      </c>
    </row>
    <row r="8" spans="1:5" x14ac:dyDescent="0.25">
      <c r="A8" s="6" t="s">
        <v>633</v>
      </c>
      <c r="B8" s="4">
        <v>-2258.25</v>
      </c>
      <c r="C8" s="4">
        <v>-9975</v>
      </c>
      <c r="D8" s="4">
        <v>-7717.6</v>
      </c>
      <c r="E8" s="4">
        <v>2257.3999999999996</v>
      </c>
    </row>
    <row r="9" spans="1:5" x14ac:dyDescent="0.25">
      <c r="A9" s="6" t="s">
        <v>634</v>
      </c>
      <c r="B9" s="4">
        <v>-326292.81</v>
      </c>
      <c r="C9" s="4">
        <v>-301169.51999999996</v>
      </c>
      <c r="D9" s="4">
        <v>-297112.45833333331</v>
      </c>
      <c r="E9" s="4">
        <v>4057.0616666666465</v>
      </c>
    </row>
    <row r="10" spans="1:5" x14ac:dyDescent="0.25">
      <c r="A10" s="6" t="s">
        <v>635</v>
      </c>
      <c r="B10" s="4">
        <v>-52929</v>
      </c>
      <c r="C10" s="4">
        <v>-58589.929999999986</v>
      </c>
      <c r="D10" s="4">
        <v>-56719.066666666673</v>
      </c>
      <c r="E10" s="4">
        <v>1870.8633333333128</v>
      </c>
    </row>
    <row r="11" spans="1:5" x14ac:dyDescent="0.25">
      <c r="A11" s="6" t="s">
        <v>640</v>
      </c>
      <c r="B11" s="4">
        <v>-773701.88</v>
      </c>
      <c r="C11" s="4">
        <v>-833990.83000000007</v>
      </c>
      <c r="D11" s="4">
        <v>-806420.26</v>
      </c>
      <c r="E11" s="4">
        <v>27570.570000000065</v>
      </c>
    </row>
    <row r="12" spans="1:5" x14ac:dyDescent="0.25">
      <c r="A12" s="6" t="s">
        <v>641</v>
      </c>
      <c r="B12" s="4">
        <v>7390.1299999999992</v>
      </c>
      <c r="C12" s="4">
        <v>708.75</v>
      </c>
      <c r="D12" s="4">
        <v>708.75</v>
      </c>
      <c r="E12" s="4">
        <v>0</v>
      </c>
    </row>
    <row r="13" spans="1:5" x14ac:dyDescent="0.25">
      <c r="A13" s="6" t="s">
        <v>643</v>
      </c>
      <c r="B13" s="4">
        <v>-23220</v>
      </c>
      <c r="C13" s="4">
        <v>-59044</v>
      </c>
      <c r="D13" s="4">
        <v>-41132</v>
      </c>
      <c r="E13" s="4">
        <v>17912</v>
      </c>
    </row>
    <row r="14" spans="1:5" x14ac:dyDescent="0.25">
      <c r="A14" s="6" t="s">
        <v>645</v>
      </c>
      <c r="B14" s="4">
        <v>502</v>
      </c>
      <c r="C14" s="4">
        <v>0</v>
      </c>
      <c r="D14" s="4">
        <v>0</v>
      </c>
      <c r="E14" s="4">
        <v>0</v>
      </c>
    </row>
    <row r="15" spans="1:5" x14ac:dyDescent="0.25">
      <c r="A15" s="6" t="s">
        <v>646</v>
      </c>
      <c r="B15" s="4">
        <v>25052.550000000003</v>
      </c>
      <c r="C15" s="4">
        <v>0</v>
      </c>
      <c r="D15" s="4">
        <v>0</v>
      </c>
      <c r="E15" s="4">
        <v>0</v>
      </c>
    </row>
    <row r="16" spans="1:5" x14ac:dyDescent="0.25">
      <c r="A16" s="6" t="s">
        <v>655</v>
      </c>
      <c r="B16" s="4">
        <v>-71547.8</v>
      </c>
      <c r="C16" s="4">
        <v>-4092.1000000000004</v>
      </c>
      <c r="D16" s="4">
        <v>-32093.416666666664</v>
      </c>
      <c r="E16" s="4">
        <v>-28001.316666666666</v>
      </c>
    </row>
    <row r="17" spans="1:5" x14ac:dyDescent="0.25">
      <c r="A17" s="6" t="s">
        <v>684</v>
      </c>
      <c r="B17" s="4">
        <v>-426</v>
      </c>
      <c r="C17" s="4">
        <v>0</v>
      </c>
      <c r="D17" s="4">
        <v>-291.33333333333331</v>
      </c>
      <c r="E17" s="4">
        <v>-291.33333333333331</v>
      </c>
    </row>
    <row r="18" spans="1:5" x14ac:dyDescent="0.25">
      <c r="A18" s="6" t="s">
        <v>691</v>
      </c>
      <c r="B18" s="4">
        <v>-377</v>
      </c>
      <c r="C18" s="4">
        <v>-431</v>
      </c>
      <c r="D18" s="4">
        <v>-404</v>
      </c>
      <c r="E18" s="4">
        <v>27</v>
      </c>
    </row>
    <row r="19" spans="1:5" x14ac:dyDescent="0.25">
      <c r="A19" s="6" t="s">
        <v>206</v>
      </c>
      <c r="B19" s="4">
        <v>-1653090.8600000003</v>
      </c>
      <c r="C19" s="4">
        <v>-1807429.51</v>
      </c>
      <c r="D19" s="4">
        <v>-1817187.8266666667</v>
      </c>
      <c r="E19" s="4">
        <v>-9758.316666666693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71</v>
      </c>
    </row>
    <row r="4" spans="1:5" x14ac:dyDescent="0.25">
      <c r="A4" s="5" t="s">
        <v>205</v>
      </c>
      <c r="B4" t="s">
        <v>1478</v>
      </c>
      <c r="C4" t="s">
        <v>1479</v>
      </c>
      <c r="D4" t="s">
        <v>1480</v>
      </c>
      <c r="E4" t="s">
        <v>1481</v>
      </c>
    </row>
    <row r="5" spans="1:5" x14ac:dyDescent="0.25">
      <c r="A5" s="6" t="s">
        <v>646</v>
      </c>
      <c r="B5" s="4">
        <v>0</v>
      </c>
      <c r="C5" s="4">
        <v>3271.16</v>
      </c>
      <c r="D5" s="4">
        <v>3271.16</v>
      </c>
      <c r="E5" s="4">
        <v>0</v>
      </c>
    </row>
    <row r="6" spans="1:5" x14ac:dyDescent="0.25">
      <c r="A6" s="6" t="s">
        <v>684</v>
      </c>
      <c r="B6" s="4">
        <v>0</v>
      </c>
      <c r="C6" s="4">
        <v>-2331.65</v>
      </c>
      <c r="D6" s="4">
        <v>-1165.825</v>
      </c>
      <c r="E6" s="4">
        <v>1165.825</v>
      </c>
    </row>
    <row r="7" spans="1:5" x14ac:dyDescent="0.25">
      <c r="A7" s="6" t="s">
        <v>206</v>
      </c>
      <c r="B7" s="4">
        <v>0</v>
      </c>
      <c r="C7" s="4">
        <v>939.50999999999976</v>
      </c>
      <c r="D7" s="4">
        <v>2105.335</v>
      </c>
      <c r="E7" s="4">
        <v>1165.825</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72</v>
      </c>
    </row>
    <row r="4" spans="1:5" x14ac:dyDescent="0.25">
      <c r="A4" s="5" t="s">
        <v>205</v>
      </c>
      <c r="B4" t="s">
        <v>1478</v>
      </c>
      <c r="C4" t="s">
        <v>1479</v>
      </c>
      <c r="D4" t="s">
        <v>1480</v>
      </c>
      <c r="E4" t="s">
        <v>1481</v>
      </c>
    </row>
    <row r="5" spans="1:5" x14ac:dyDescent="0.25">
      <c r="A5" s="6" t="s">
        <v>645</v>
      </c>
      <c r="B5" s="4">
        <v>61.2</v>
      </c>
      <c r="C5" s="4">
        <v>0</v>
      </c>
      <c r="D5" s="4">
        <v>0</v>
      </c>
      <c r="E5" s="4">
        <v>0</v>
      </c>
    </row>
    <row r="6" spans="1:5" x14ac:dyDescent="0.25">
      <c r="A6" s="6" t="s">
        <v>646</v>
      </c>
      <c r="B6" s="4">
        <v>6375.9</v>
      </c>
      <c r="C6" s="4">
        <v>4865.79</v>
      </c>
      <c r="D6" s="4">
        <v>4865.79</v>
      </c>
      <c r="E6" s="4">
        <v>0</v>
      </c>
    </row>
    <row r="7" spans="1:5" x14ac:dyDescent="0.25">
      <c r="A7" s="6" t="s">
        <v>684</v>
      </c>
      <c r="B7" s="4">
        <v>-4800</v>
      </c>
      <c r="C7" s="4">
        <v>0</v>
      </c>
      <c r="D7" s="4">
        <v>-2400</v>
      </c>
      <c r="E7" s="4">
        <v>-2400</v>
      </c>
    </row>
    <row r="8" spans="1:5" x14ac:dyDescent="0.25">
      <c r="A8" s="6" t="s">
        <v>206</v>
      </c>
      <c r="B8" s="4">
        <v>1637.0999999999995</v>
      </c>
      <c r="C8" s="4">
        <v>4865.79</v>
      </c>
      <c r="D8" s="4">
        <v>2465.79</v>
      </c>
      <c r="E8" s="4">
        <v>-2400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32</v>
      </c>
    </row>
    <row r="4" spans="1:5" x14ac:dyDescent="0.25">
      <c r="A4" s="5" t="s">
        <v>205</v>
      </c>
      <c r="B4" t="s">
        <v>1478</v>
      </c>
      <c r="C4" t="s">
        <v>1479</v>
      </c>
      <c r="D4" t="s">
        <v>1480</v>
      </c>
      <c r="E4" t="s">
        <v>1481</v>
      </c>
    </row>
    <row r="5" spans="1:5" x14ac:dyDescent="0.25">
      <c r="A5" s="6" t="s">
        <v>645</v>
      </c>
      <c r="B5" s="4">
        <v>0</v>
      </c>
      <c r="C5" s="4">
        <v>413.75</v>
      </c>
      <c r="D5" s="4">
        <v>413.75</v>
      </c>
      <c r="E5" s="4">
        <v>0</v>
      </c>
    </row>
    <row r="6" spans="1:5" x14ac:dyDescent="0.25">
      <c r="A6" s="6" t="s">
        <v>646</v>
      </c>
      <c r="B6" s="4">
        <v>0</v>
      </c>
      <c r="C6" s="4">
        <v>32.75</v>
      </c>
      <c r="D6" s="4">
        <v>32.75</v>
      </c>
      <c r="E6" s="4">
        <v>0</v>
      </c>
    </row>
    <row r="7" spans="1:5" x14ac:dyDescent="0.25">
      <c r="A7" s="6" t="s">
        <v>684</v>
      </c>
      <c r="B7" s="4">
        <v>0</v>
      </c>
      <c r="C7" s="4">
        <v>-100</v>
      </c>
      <c r="D7" s="4">
        <v>-50</v>
      </c>
      <c r="E7" s="4">
        <v>50</v>
      </c>
    </row>
    <row r="8" spans="1:5" x14ac:dyDescent="0.25">
      <c r="A8" s="6" t="s">
        <v>691</v>
      </c>
      <c r="B8" s="4">
        <v>-8835</v>
      </c>
      <c r="C8" s="4">
        <v>0</v>
      </c>
      <c r="D8" s="4">
        <v>-4234.1666666666661</v>
      </c>
      <c r="E8" s="4">
        <v>-4234.1666666666661</v>
      </c>
    </row>
    <row r="9" spans="1:5" x14ac:dyDescent="0.25">
      <c r="A9" s="6" t="s">
        <v>206</v>
      </c>
      <c r="B9" s="4">
        <v>-8835</v>
      </c>
      <c r="C9" s="4">
        <v>346.5</v>
      </c>
      <c r="D9" s="4">
        <v>-3837.6666666666661</v>
      </c>
      <c r="E9" s="4">
        <v>-4184.1666666666661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73</v>
      </c>
    </row>
    <row r="4" spans="1:5" x14ac:dyDescent="0.25">
      <c r="A4" s="5" t="s">
        <v>205</v>
      </c>
      <c r="B4" t="s">
        <v>1478</v>
      </c>
      <c r="C4" t="s">
        <v>1479</v>
      </c>
      <c r="D4" t="s">
        <v>1480</v>
      </c>
      <c r="E4" t="s">
        <v>1481</v>
      </c>
    </row>
    <row r="5" spans="1:5" x14ac:dyDescent="0.25">
      <c r="A5" s="6" t="s">
        <v>646</v>
      </c>
      <c r="B5" s="4">
        <v>4156.7299999999996</v>
      </c>
      <c r="C5" s="4">
        <v>0</v>
      </c>
      <c r="D5" s="4">
        <v>0</v>
      </c>
      <c r="E5" s="4">
        <v>0</v>
      </c>
    </row>
    <row r="6" spans="1:5" x14ac:dyDescent="0.25">
      <c r="A6" s="6" t="s">
        <v>684</v>
      </c>
      <c r="B6" s="4">
        <v>0</v>
      </c>
      <c r="C6" s="4">
        <v>-60000</v>
      </c>
      <c r="D6" s="4">
        <v>-30000</v>
      </c>
      <c r="E6" s="4">
        <v>30000</v>
      </c>
    </row>
    <row r="7" spans="1:5" x14ac:dyDescent="0.25">
      <c r="A7" s="6" t="s">
        <v>206</v>
      </c>
      <c r="B7" s="4">
        <v>4156.7299999999996</v>
      </c>
      <c r="C7" s="4">
        <v>-60000</v>
      </c>
      <c r="D7" s="4">
        <v>-30000</v>
      </c>
      <c r="E7" s="4">
        <v>30000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v>
      </c>
    </row>
    <row r="4" spans="1:5" x14ac:dyDescent="0.25">
      <c r="A4" s="5" t="s">
        <v>205</v>
      </c>
      <c r="B4" t="s">
        <v>1478</v>
      </c>
      <c r="C4" t="s">
        <v>1479</v>
      </c>
      <c r="D4" t="s">
        <v>1480</v>
      </c>
      <c r="E4" t="s">
        <v>1481</v>
      </c>
    </row>
    <row r="5" spans="1:5" x14ac:dyDescent="0.25">
      <c r="A5" s="6" t="s">
        <v>628</v>
      </c>
      <c r="B5" s="4">
        <v>-273986.94</v>
      </c>
      <c r="C5" s="4">
        <v>-275753.10000000003</v>
      </c>
      <c r="D5" s="4">
        <v>-280993.65500000003</v>
      </c>
      <c r="E5" s="4">
        <v>-5240.554999999993</v>
      </c>
    </row>
    <row r="6" spans="1:5" x14ac:dyDescent="0.25">
      <c r="A6" s="6" t="s">
        <v>629</v>
      </c>
      <c r="B6" s="4">
        <v>-184382.72999999998</v>
      </c>
      <c r="C6" s="4">
        <v>-182104.8</v>
      </c>
      <c r="D6" s="4">
        <v>-188804.14833333332</v>
      </c>
      <c r="E6" s="4">
        <v>-6699.3483333333279</v>
      </c>
    </row>
    <row r="7" spans="1:5" x14ac:dyDescent="0.25">
      <c r="A7" s="6" t="s">
        <v>632</v>
      </c>
      <c r="B7" s="4">
        <v>-644800.19000000006</v>
      </c>
      <c r="C7" s="4">
        <v>-645115.82999999996</v>
      </c>
      <c r="D7" s="4">
        <v>-676738.65</v>
      </c>
      <c r="E7" s="4">
        <v>-31622.820000000065</v>
      </c>
    </row>
    <row r="8" spans="1:5" x14ac:dyDescent="0.25">
      <c r="A8" s="6" t="s">
        <v>633</v>
      </c>
      <c r="B8" s="4">
        <v>-153829.26</v>
      </c>
      <c r="C8" s="4">
        <v>-122909.23000000001</v>
      </c>
      <c r="D8" s="4">
        <v>-136288.26999999999</v>
      </c>
      <c r="E8" s="4">
        <v>-13379.039999999979</v>
      </c>
    </row>
    <row r="9" spans="1:5" x14ac:dyDescent="0.25">
      <c r="A9" s="6" t="s">
        <v>641</v>
      </c>
      <c r="B9" s="4">
        <v>2152.48</v>
      </c>
      <c r="C9" s="4">
        <v>0</v>
      </c>
      <c r="D9" s="4">
        <v>0</v>
      </c>
      <c r="E9" s="4">
        <v>0</v>
      </c>
    </row>
    <row r="10" spans="1:5" x14ac:dyDescent="0.25">
      <c r="A10" s="6" t="s">
        <v>643</v>
      </c>
      <c r="B10" s="4">
        <v>-117463.82</v>
      </c>
      <c r="C10" s="4">
        <v>-331179.8</v>
      </c>
      <c r="D10" s="4">
        <v>-230069.17333333334</v>
      </c>
      <c r="E10" s="4">
        <v>101110.62666666665</v>
      </c>
    </row>
    <row r="11" spans="1:5" x14ac:dyDescent="0.25">
      <c r="A11" s="6" t="s">
        <v>646</v>
      </c>
      <c r="B11" s="4">
        <v>2800</v>
      </c>
      <c r="C11" s="4">
        <v>3800</v>
      </c>
      <c r="D11" s="4">
        <v>3800</v>
      </c>
      <c r="E11" s="4">
        <v>0</v>
      </c>
    </row>
    <row r="12" spans="1:5" x14ac:dyDescent="0.25">
      <c r="A12" s="6" t="s">
        <v>653</v>
      </c>
      <c r="B12" s="4">
        <v>-11444.5</v>
      </c>
      <c r="C12" s="4">
        <v>0</v>
      </c>
      <c r="D12" s="4">
        <v>-3814.8333333333335</v>
      </c>
      <c r="E12" s="4">
        <v>-3814.8333333333335</v>
      </c>
    </row>
    <row r="13" spans="1:5" x14ac:dyDescent="0.25">
      <c r="A13" s="6" t="s">
        <v>655</v>
      </c>
      <c r="B13" s="4">
        <v>-47260</v>
      </c>
      <c r="C13" s="4">
        <v>-9996</v>
      </c>
      <c r="D13" s="4">
        <v>-25245</v>
      </c>
      <c r="E13" s="4">
        <v>-15249</v>
      </c>
    </row>
    <row r="14" spans="1:5" x14ac:dyDescent="0.25">
      <c r="A14" s="6" t="s">
        <v>665</v>
      </c>
      <c r="B14" s="4">
        <v>-1225</v>
      </c>
      <c r="C14" s="4">
        <v>0</v>
      </c>
      <c r="D14" s="4">
        <v>-560.83333333333326</v>
      </c>
      <c r="E14" s="4">
        <v>-560.83333333333326</v>
      </c>
    </row>
    <row r="15" spans="1:5" x14ac:dyDescent="0.25">
      <c r="A15" s="6" t="s">
        <v>684</v>
      </c>
      <c r="B15" s="4">
        <v>-5597.87</v>
      </c>
      <c r="C15" s="4">
        <v>1586.1200000000001</v>
      </c>
      <c r="D15" s="4">
        <v>-1451.3883333333333</v>
      </c>
      <c r="E15" s="4">
        <v>-3037.5083333333332</v>
      </c>
    </row>
    <row r="16" spans="1:5" x14ac:dyDescent="0.25">
      <c r="A16" s="6" t="s">
        <v>691</v>
      </c>
      <c r="B16" s="4">
        <v>-12647.57</v>
      </c>
      <c r="C16" s="4">
        <v>-386.04</v>
      </c>
      <c r="D16" s="4">
        <v>-5975.3050000000003</v>
      </c>
      <c r="E16" s="4">
        <v>-5589.2650000000003</v>
      </c>
    </row>
    <row r="17" spans="1:5" x14ac:dyDescent="0.25">
      <c r="A17" s="6" t="s">
        <v>206</v>
      </c>
      <c r="B17" s="4">
        <v>-1447685.4000000004</v>
      </c>
      <c r="C17" s="4">
        <v>-1562058.68</v>
      </c>
      <c r="D17" s="4">
        <v>-1546141.2566666666</v>
      </c>
      <c r="E17" s="4">
        <v>15917.423333333281</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74</v>
      </c>
    </row>
    <row r="4" spans="1:5" x14ac:dyDescent="0.25">
      <c r="A4" s="5" t="s">
        <v>205</v>
      </c>
      <c r="B4" t="s">
        <v>1478</v>
      </c>
      <c r="C4" t="s">
        <v>1479</v>
      </c>
      <c r="D4" t="s">
        <v>1480</v>
      </c>
      <c r="E4" t="s">
        <v>1481</v>
      </c>
    </row>
    <row r="5" spans="1:5" x14ac:dyDescent="0.25">
      <c r="A5" s="6" t="s">
        <v>646</v>
      </c>
      <c r="B5" s="4">
        <v>3000</v>
      </c>
      <c r="C5" s="4">
        <v>1000</v>
      </c>
      <c r="D5" s="4">
        <v>1000</v>
      </c>
      <c r="E5" s="4">
        <v>0</v>
      </c>
    </row>
    <row r="6" spans="1:5" x14ac:dyDescent="0.25">
      <c r="A6" s="6" t="s">
        <v>653</v>
      </c>
      <c r="B6" s="4">
        <v>-8360</v>
      </c>
      <c r="C6" s="4">
        <v>-630</v>
      </c>
      <c r="D6" s="4">
        <v>-4028.333333333333</v>
      </c>
      <c r="E6" s="4">
        <v>-3398.333333333333</v>
      </c>
    </row>
    <row r="7" spans="1:5" x14ac:dyDescent="0.25">
      <c r="A7" s="6" t="s">
        <v>665</v>
      </c>
      <c r="B7" s="4">
        <v>-80</v>
      </c>
      <c r="C7" s="4">
        <v>0</v>
      </c>
      <c r="D7" s="4">
        <v>-40</v>
      </c>
      <c r="E7" s="4">
        <v>-40</v>
      </c>
    </row>
    <row r="8" spans="1:5" x14ac:dyDescent="0.25">
      <c r="A8" s="6" t="s">
        <v>670</v>
      </c>
      <c r="B8" s="4">
        <v>-1844</v>
      </c>
      <c r="C8" s="4">
        <v>0</v>
      </c>
      <c r="D8" s="4">
        <v>-768.33333333333326</v>
      </c>
      <c r="E8" s="4">
        <v>-768.33333333333326</v>
      </c>
    </row>
    <row r="9" spans="1:5" x14ac:dyDescent="0.25">
      <c r="A9" s="6" t="s">
        <v>680</v>
      </c>
      <c r="B9" s="4">
        <v>-3287.45</v>
      </c>
      <c r="C9" s="4">
        <v>-1024.31</v>
      </c>
      <c r="D9" s="4">
        <v>-2512.0783333333334</v>
      </c>
      <c r="E9" s="4">
        <v>-1487.7683333333334</v>
      </c>
    </row>
    <row r="10" spans="1:5" x14ac:dyDescent="0.25">
      <c r="A10" s="6" t="s">
        <v>691</v>
      </c>
      <c r="B10" s="4">
        <v>-6386.96</v>
      </c>
      <c r="C10" s="4">
        <v>0</v>
      </c>
      <c r="D10" s="4">
        <v>-3069.4516666666668</v>
      </c>
      <c r="E10" s="4">
        <v>-3069.4516666666668</v>
      </c>
    </row>
    <row r="11" spans="1:5" x14ac:dyDescent="0.25">
      <c r="A11" s="6" t="s">
        <v>206</v>
      </c>
      <c r="B11" s="4">
        <v>-16958.41</v>
      </c>
      <c r="C11" s="4">
        <v>-654.30999999999995</v>
      </c>
      <c r="D11" s="4">
        <v>-9418.1966666666667</v>
      </c>
      <c r="E11" s="4">
        <v>-8763.8866666666654</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75</v>
      </c>
    </row>
    <row r="4" spans="1:5" x14ac:dyDescent="0.25">
      <c r="A4" s="5" t="s">
        <v>205</v>
      </c>
      <c r="B4" t="s">
        <v>1478</v>
      </c>
      <c r="C4" t="s">
        <v>1479</v>
      </c>
      <c r="D4" t="s">
        <v>1480</v>
      </c>
      <c r="E4" t="s">
        <v>1481</v>
      </c>
    </row>
    <row r="5" spans="1:5" x14ac:dyDescent="0.25">
      <c r="A5" s="6" t="s">
        <v>646</v>
      </c>
      <c r="B5" s="4">
        <v>4500</v>
      </c>
      <c r="C5" s="4">
        <v>2000</v>
      </c>
      <c r="D5" s="4">
        <v>2000</v>
      </c>
      <c r="E5" s="4">
        <v>0</v>
      </c>
    </row>
    <row r="6" spans="1:5" x14ac:dyDescent="0.25">
      <c r="A6" s="6" t="s">
        <v>653</v>
      </c>
      <c r="B6" s="4">
        <v>-9450</v>
      </c>
      <c r="C6" s="4">
        <v>-9800</v>
      </c>
      <c r="D6" s="4">
        <v>-9275</v>
      </c>
      <c r="E6" s="4">
        <v>525</v>
      </c>
    </row>
    <row r="7" spans="1:5" x14ac:dyDescent="0.25">
      <c r="A7" s="6" t="s">
        <v>677</v>
      </c>
      <c r="B7" s="4">
        <v>-90</v>
      </c>
      <c r="C7" s="4">
        <v>0</v>
      </c>
      <c r="D7" s="4">
        <v>-3578.0733333333333</v>
      </c>
      <c r="E7" s="4">
        <v>-3578.0733333333333</v>
      </c>
    </row>
    <row r="8" spans="1:5" x14ac:dyDescent="0.25">
      <c r="A8" s="6" t="s">
        <v>691</v>
      </c>
      <c r="B8" s="4">
        <v>0</v>
      </c>
      <c r="C8" s="4">
        <v>-32120</v>
      </c>
      <c r="D8" s="4">
        <v>-16060</v>
      </c>
      <c r="E8" s="4">
        <v>16060</v>
      </c>
    </row>
    <row r="9" spans="1:5" x14ac:dyDescent="0.25">
      <c r="A9" s="6" t="s">
        <v>206</v>
      </c>
      <c r="B9" s="4">
        <v>-5040</v>
      </c>
      <c r="C9" s="4">
        <v>-39920</v>
      </c>
      <c r="D9" s="4">
        <v>-26913.073333333334</v>
      </c>
      <c r="E9" s="4">
        <v>13006.926666666666</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28.140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126</v>
      </c>
    </row>
    <row r="4" spans="1:5" x14ac:dyDescent="0.25">
      <c r="A4" s="5" t="s">
        <v>205</v>
      </c>
      <c r="B4" t="s">
        <v>1478</v>
      </c>
      <c r="C4" t="s">
        <v>1479</v>
      </c>
      <c r="D4" t="s">
        <v>1480</v>
      </c>
      <c r="E4" t="s">
        <v>1481</v>
      </c>
    </row>
    <row r="5" spans="1:5" x14ac:dyDescent="0.25">
      <c r="A5" s="6" t="s">
        <v>653</v>
      </c>
      <c r="B5" s="4">
        <v>-81910</v>
      </c>
      <c r="C5" s="4">
        <v>0</v>
      </c>
      <c r="D5" s="4">
        <v>-37586.666666666664</v>
      </c>
      <c r="E5" s="4">
        <v>-37586.666666666664</v>
      </c>
    </row>
    <row r="6" spans="1:5" x14ac:dyDescent="0.25">
      <c r="A6" s="6" t="s">
        <v>674</v>
      </c>
      <c r="B6" s="4">
        <v>-1540</v>
      </c>
      <c r="C6" s="4">
        <v>-680</v>
      </c>
      <c r="D6" s="4">
        <v>-1030</v>
      </c>
      <c r="E6" s="4">
        <v>-350</v>
      </c>
    </row>
    <row r="7" spans="1:5" x14ac:dyDescent="0.25">
      <c r="A7" s="6" t="s">
        <v>206</v>
      </c>
      <c r="B7" s="4">
        <v>-83450</v>
      </c>
      <c r="C7" s="4">
        <v>-680</v>
      </c>
      <c r="D7" s="4">
        <v>-38616.666666666664</v>
      </c>
      <c r="E7" s="4">
        <v>-37936.666666666664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149</v>
      </c>
    </row>
    <row r="4" spans="1:5" x14ac:dyDescent="0.25">
      <c r="A4" s="5" t="s">
        <v>205</v>
      </c>
      <c r="B4" t="s">
        <v>1478</v>
      </c>
      <c r="C4" t="s">
        <v>1479</v>
      </c>
      <c r="D4" t="s">
        <v>1480</v>
      </c>
      <c r="E4" t="s">
        <v>1481</v>
      </c>
    </row>
    <row r="5" spans="1:5" x14ac:dyDescent="0.25">
      <c r="A5" s="6" t="s">
        <v>691</v>
      </c>
      <c r="B5" s="4">
        <v>-33867.050000000003</v>
      </c>
      <c r="C5" s="4">
        <v>-43114.54</v>
      </c>
      <c r="D5" s="4">
        <v>-36906.51</v>
      </c>
      <c r="E5" s="4">
        <v>6208.0299999999988</v>
      </c>
    </row>
    <row r="6" spans="1:5" x14ac:dyDescent="0.25">
      <c r="A6" s="6" t="s">
        <v>206</v>
      </c>
      <c r="B6" s="4">
        <v>-33867.050000000003</v>
      </c>
      <c r="C6" s="4">
        <v>-43114.54</v>
      </c>
      <c r="D6" s="4">
        <v>-36906.51</v>
      </c>
      <c r="E6" s="4">
        <v>6208.0299999999988</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156</v>
      </c>
    </row>
    <row r="4" spans="1:5" x14ac:dyDescent="0.25">
      <c r="A4" s="5" t="s">
        <v>205</v>
      </c>
      <c r="B4" t="s">
        <v>1478</v>
      </c>
      <c r="C4" t="s">
        <v>1479</v>
      </c>
      <c r="D4" t="s">
        <v>1480</v>
      </c>
      <c r="E4" t="s">
        <v>1481</v>
      </c>
    </row>
    <row r="5" spans="1:5" x14ac:dyDescent="0.25">
      <c r="A5" s="6" t="s">
        <v>691</v>
      </c>
      <c r="B5" s="4">
        <v>-68049</v>
      </c>
      <c r="C5" s="4">
        <v>4000</v>
      </c>
      <c r="D5" s="4">
        <v>-16608</v>
      </c>
      <c r="E5" s="4">
        <v>-20608</v>
      </c>
    </row>
    <row r="6" spans="1:5" x14ac:dyDescent="0.25">
      <c r="A6" s="6" t="s">
        <v>206</v>
      </c>
      <c r="B6" s="4">
        <v>-68049</v>
      </c>
      <c r="C6" s="4">
        <v>4000</v>
      </c>
      <c r="D6" s="4">
        <v>-16608</v>
      </c>
      <c r="E6" s="4">
        <v>-20608</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23</v>
      </c>
    </row>
    <row r="4" spans="1:5" x14ac:dyDescent="0.25">
      <c r="A4" s="5" t="s">
        <v>205</v>
      </c>
      <c r="B4" t="s">
        <v>1478</v>
      </c>
      <c r="C4" t="s">
        <v>1479</v>
      </c>
      <c r="D4" t="s">
        <v>1480</v>
      </c>
      <c r="E4" t="s">
        <v>1481</v>
      </c>
    </row>
    <row r="5" spans="1:5" x14ac:dyDescent="0.25">
      <c r="A5" s="6" t="s">
        <v>643</v>
      </c>
      <c r="B5" s="4">
        <v>0</v>
      </c>
      <c r="C5" s="4">
        <v>-15346.8</v>
      </c>
      <c r="D5" s="4">
        <v>-33462.1</v>
      </c>
      <c r="E5" s="4">
        <v>-18115.3</v>
      </c>
    </row>
    <row r="6" spans="1:5" x14ac:dyDescent="0.25">
      <c r="A6" s="6" t="s">
        <v>646</v>
      </c>
      <c r="B6" s="4">
        <v>9143.32</v>
      </c>
      <c r="C6" s="4">
        <v>0</v>
      </c>
      <c r="D6" s="4">
        <v>0</v>
      </c>
      <c r="E6" s="4">
        <v>0</v>
      </c>
    </row>
    <row r="7" spans="1:5" x14ac:dyDescent="0.25">
      <c r="A7" s="6" t="s">
        <v>691</v>
      </c>
      <c r="B7" s="4">
        <v>-36575.529999999992</v>
      </c>
      <c r="C7" s="4">
        <v>-123824.72</v>
      </c>
      <c r="D7" s="4">
        <v>-85015.279999999984</v>
      </c>
      <c r="E7" s="4">
        <v>38809.440000000017</v>
      </c>
    </row>
    <row r="8" spans="1:5" x14ac:dyDescent="0.25">
      <c r="A8" s="6" t="s">
        <v>206</v>
      </c>
      <c r="B8" s="4">
        <v>-27432.209999999992</v>
      </c>
      <c r="C8" s="4">
        <v>-139171.51999999999</v>
      </c>
      <c r="D8" s="4">
        <v>-118477.37999999998</v>
      </c>
      <c r="E8" s="4">
        <v>20694.140000000018</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defaultRowHeight="15" x14ac:dyDescent="0.25"/>
  <cols>
    <col min="1" max="1" width="48.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11</v>
      </c>
    </row>
    <row r="4" spans="1:5" x14ac:dyDescent="0.25">
      <c r="A4" s="5" t="s">
        <v>205</v>
      </c>
      <c r="B4" t="s">
        <v>1478</v>
      </c>
      <c r="C4" t="s">
        <v>1479</v>
      </c>
      <c r="D4" t="s">
        <v>1480</v>
      </c>
      <c r="E4" t="s">
        <v>1481</v>
      </c>
    </row>
    <row r="5" spans="1:5" x14ac:dyDescent="0.25">
      <c r="A5" s="6" t="s">
        <v>628</v>
      </c>
      <c r="B5" s="4">
        <v>-190883.64</v>
      </c>
      <c r="C5" s="4">
        <v>-180713.87</v>
      </c>
      <c r="D5" s="4">
        <v>-185991.125</v>
      </c>
      <c r="E5" s="4">
        <v>-5277.2550000000047</v>
      </c>
    </row>
    <row r="6" spans="1:5" x14ac:dyDescent="0.25">
      <c r="A6" s="6" t="s">
        <v>629</v>
      </c>
      <c r="B6" s="4">
        <v>-89500.2</v>
      </c>
      <c r="C6" s="4">
        <v>-130422.62000000002</v>
      </c>
      <c r="D6" s="4">
        <v>-112474.81000000001</v>
      </c>
      <c r="E6" s="4">
        <v>17947.810000000012</v>
      </c>
    </row>
    <row r="7" spans="1:5" x14ac:dyDescent="0.25">
      <c r="A7" s="6" t="s">
        <v>632</v>
      </c>
      <c r="B7" s="4">
        <v>-3012</v>
      </c>
      <c r="C7" s="4">
        <v>-548.1</v>
      </c>
      <c r="D7" s="4">
        <v>-1780.05</v>
      </c>
      <c r="E7" s="4">
        <v>-1231.9499999999998</v>
      </c>
    </row>
    <row r="8" spans="1:5" x14ac:dyDescent="0.25">
      <c r="A8" s="6" t="s">
        <v>641</v>
      </c>
      <c r="B8" s="4">
        <v>-31567.5</v>
      </c>
      <c r="C8" s="4">
        <v>0</v>
      </c>
      <c r="D8" s="4">
        <v>-15783.75</v>
      </c>
      <c r="E8" s="4">
        <v>-15783.75</v>
      </c>
    </row>
    <row r="9" spans="1:5" x14ac:dyDescent="0.25">
      <c r="A9" s="6" t="s">
        <v>643</v>
      </c>
      <c r="B9" s="4">
        <v>-8832.5999999999985</v>
      </c>
      <c r="C9" s="4">
        <v>-138631.29999999999</v>
      </c>
      <c r="D9" s="4">
        <v>-74381.95</v>
      </c>
      <c r="E9" s="4">
        <v>64249.349999999991</v>
      </c>
    </row>
    <row r="10" spans="1:5" x14ac:dyDescent="0.25">
      <c r="A10" s="6" t="s">
        <v>645</v>
      </c>
      <c r="B10" s="4">
        <v>2000</v>
      </c>
      <c r="C10" s="4">
        <v>0</v>
      </c>
      <c r="D10" s="4">
        <v>0</v>
      </c>
      <c r="E10" s="4">
        <v>0</v>
      </c>
    </row>
    <row r="11" spans="1:5" x14ac:dyDescent="0.25">
      <c r="A11" s="6" t="s">
        <v>646</v>
      </c>
      <c r="B11" s="4">
        <v>1520</v>
      </c>
      <c r="C11" s="4">
        <v>37052.619999999995</v>
      </c>
      <c r="D11" s="4">
        <v>37052.619999999995</v>
      </c>
      <c r="E11" s="4">
        <v>0</v>
      </c>
    </row>
    <row r="12" spans="1:5" x14ac:dyDescent="0.25">
      <c r="A12" s="6" t="s">
        <v>653</v>
      </c>
      <c r="B12" s="4">
        <v>-400</v>
      </c>
      <c r="C12" s="4">
        <v>0</v>
      </c>
      <c r="D12" s="4">
        <v>29873.5</v>
      </c>
      <c r="E12" s="4">
        <v>29873.5</v>
      </c>
    </row>
    <row r="13" spans="1:5" x14ac:dyDescent="0.25">
      <c r="A13" s="6" t="s">
        <v>677</v>
      </c>
      <c r="B13" s="4">
        <v>0</v>
      </c>
      <c r="C13" s="4">
        <v>-458.86</v>
      </c>
      <c r="D13" s="4">
        <v>-229.43</v>
      </c>
      <c r="E13" s="4">
        <v>229.43</v>
      </c>
    </row>
    <row r="14" spans="1:5" x14ac:dyDescent="0.25">
      <c r="A14" s="6" t="s">
        <v>680</v>
      </c>
      <c r="B14" s="4">
        <v>0</v>
      </c>
      <c r="C14" s="4">
        <v>-43288.03</v>
      </c>
      <c r="D14" s="4">
        <v>-18439.248333333333</v>
      </c>
      <c r="E14" s="4">
        <v>24848.781666666666</v>
      </c>
    </row>
    <row r="15" spans="1:5" x14ac:dyDescent="0.25">
      <c r="A15" s="6" t="s">
        <v>684</v>
      </c>
      <c r="B15" s="4">
        <v>-5994.15</v>
      </c>
      <c r="C15" s="4">
        <v>5507.6299999999992</v>
      </c>
      <c r="D15" s="4">
        <v>-216.34000000000015</v>
      </c>
      <c r="E15" s="4">
        <v>-5723.9699999999993</v>
      </c>
    </row>
    <row r="16" spans="1:5" x14ac:dyDescent="0.25">
      <c r="A16" s="6" t="s">
        <v>691</v>
      </c>
      <c r="B16" s="4">
        <v>-911.8</v>
      </c>
      <c r="C16" s="4">
        <v>0</v>
      </c>
      <c r="D16" s="4">
        <v>-448.4</v>
      </c>
      <c r="E16" s="4">
        <v>-448.4</v>
      </c>
    </row>
    <row r="17" spans="1:5" x14ac:dyDescent="0.25">
      <c r="A17" s="6" t="s">
        <v>694</v>
      </c>
      <c r="B17" s="4">
        <v>-241.7</v>
      </c>
      <c r="C17" s="4">
        <v>0</v>
      </c>
      <c r="D17" s="4">
        <v>-80.566666666666663</v>
      </c>
      <c r="E17" s="4">
        <v>-80.566666666666663</v>
      </c>
    </row>
    <row r="18" spans="1:5" x14ac:dyDescent="0.25">
      <c r="A18" s="6" t="s">
        <v>206</v>
      </c>
      <c r="B18" s="4">
        <v>-327823.59000000003</v>
      </c>
      <c r="C18" s="4">
        <v>-451502.52999999991</v>
      </c>
      <c r="D18" s="4">
        <v>-342899.55000000005</v>
      </c>
      <c r="E18" s="4">
        <v>108602.98</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1.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129</v>
      </c>
    </row>
    <row r="4" spans="1:5" x14ac:dyDescent="0.25">
      <c r="A4" s="5" t="s">
        <v>205</v>
      </c>
      <c r="B4" t="s">
        <v>1478</v>
      </c>
      <c r="C4" t="s">
        <v>1479</v>
      </c>
      <c r="D4" t="s">
        <v>1480</v>
      </c>
      <c r="E4" t="s">
        <v>1481</v>
      </c>
    </row>
    <row r="5" spans="1:5" x14ac:dyDescent="0.25">
      <c r="A5" s="6" t="s">
        <v>646</v>
      </c>
      <c r="B5" s="4">
        <v>0</v>
      </c>
      <c r="C5" s="4">
        <v>0</v>
      </c>
      <c r="D5" s="4">
        <v>0</v>
      </c>
      <c r="E5" s="4">
        <v>0</v>
      </c>
    </row>
    <row r="6" spans="1:5" x14ac:dyDescent="0.25">
      <c r="A6" s="6" t="s">
        <v>680</v>
      </c>
      <c r="B6" s="4">
        <v>0</v>
      </c>
      <c r="C6" s="4">
        <v>-870.9</v>
      </c>
      <c r="D6" s="4">
        <v>-435.45</v>
      </c>
      <c r="E6" s="4">
        <v>435.45</v>
      </c>
    </row>
    <row r="7" spans="1:5" x14ac:dyDescent="0.25">
      <c r="A7" s="6" t="s">
        <v>206</v>
      </c>
      <c r="B7" s="4">
        <v>0</v>
      </c>
      <c r="C7" s="4">
        <v>-870.9</v>
      </c>
      <c r="D7" s="4">
        <v>-435.45</v>
      </c>
      <c r="E7" s="4">
        <v>435.45</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138</v>
      </c>
    </row>
    <row r="4" spans="1:5" x14ac:dyDescent="0.25">
      <c r="A4" s="5" t="s">
        <v>205</v>
      </c>
      <c r="B4" t="s">
        <v>1478</v>
      </c>
      <c r="C4" t="s">
        <v>1479</v>
      </c>
      <c r="D4" t="s">
        <v>1480</v>
      </c>
      <c r="E4" t="s">
        <v>1481</v>
      </c>
    </row>
    <row r="5" spans="1:5" x14ac:dyDescent="0.25">
      <c r="A5" s="6" t="s">
        <v>677</v>
      </c>
      <c r="B5" s="4">
        <v>-15353.56</v>
      </c>
      <c r="C5" s="4">
        <v>0</v>
      </c>
      <c r="D5" s="4">
        <v>-7676.78</v>
      </c>
      <c r="E5" s="4">
        <v>-7676.78</v>
      </c>
    </row>
    <row r="6" spans="1:5" x14ac:dyDescent="0.25">
      <c r="A6" s="6" t="s">
        <v>684</v>
      </c>
      <c r="B6" s="4">
        <v>130</v>
      </c>
      <c r="C6" s="4">
        <v>480</v>
      </c>
      <c r="D6" s="4">
        <v>480</v>
      </c>
      <c r="E6" s="4">
        <v>0</v>
      </c>
    </row>
    <row r="7" spans="1:5" x14ac:dyDescent="0.25">
      <c r="A7" s="6" t="s">
        <v>691</v>
      </c>
      <c r="B7" s="4">
        <v>-530</v>
      </c>
      <c r="C7" s="4">
        <v>-630</v>
      </c>
      <c r="D7" s="4">
        <v>-530</v>
      </c>
      <c r="E7" s="4">
        <v>100</v>
      </c>
    </row>
    <row r="8" spans="1:5" x14ac:dyDescent="0.25">
      <c r="A8" s="6" t="s">
        <v>206</v>
      </c>
      <c r="B8" s="4">
        <v>-15753.56</v>
      </c>
      <c r="C8" s="4">
        <v>-150</v>
      </c>
      <c r="D8" s="4">
        <v>-7726.78</v>
      </c>
      <c r="E8" s="4">
        <v>-7576.78</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139</v>
      </c>
    </row>
    <row r="4" spans="1:5" x14ac:dyDescent="0.25">
      <c r="A4" s="5" t="s">
        <v>205</v>
      </c>
      <c r="B4" t="s">
        <v>1478</v>
      </c>
      <c r="C4" t="s">
        <v>1479</v>
      </c>
      <c r="D4" t="s">
        <v>1480</v>
      </c>
      <c r="E4" t="s">
        <v>1481</v>
      </c>
    </row>
    <row r="5" spans="1:5" x14ac:dyDescent="0.25">
      <c r="A5" s="6" t="s">
        <v>684</v>
      </c>
      <c r="B5" s="4">
        <v>650</v>
      </c>
      <c r="C5" s="4">
        <v>410</v>
      </c>
      <c r="D5" s="4">
        <v>410</v>
      </c>
      <c r="E5" s="4">
        <v>0</v>
      </c>
    </row>
    <row r="6" spans="1:5" x14ac:dyDescent="0.25">
      <c r="A6" s="6" t="s">
        <v>691</v>
      </c>
      <c r="B6" s="4">
        <v>-520</v>
      </c>
      <c r="C6" s="4">
        <v>-580</v>
      </c>
      <c r="D6" s="4">
        <v>-510</v>
      </c>
      <c r="E6" s="4">
        <v>70</v>
      </c>
    </row>
    <row r="7" spans="1:5" x14ac:dyDescent="0.25">
      <c r="A7" s="6" t="s">
        <v>206</v>
      </c>
      <c r="B7" s="4">
        <v>130</v>
      </c>
      <c r="C7" s="4">
        <v>-170</v>
      </c>
      <c r="D7" s="4">
        <v>-100</v>
      </c>
      <c r="E7" s="4">
        <v>70</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130</v>
      </c>
    </row>
    <row r="4" spans="1:5" x14ac:dyDescent="0.25">
      <c r="A4" s="5" t="s">
        <v>205</v>
      </c>
      <c r="B4" t="s">
        <v>1478</v>
      </c>
      <c r="C4" t="s">
        <v>1479</v>
      </c>
      <c r="D4" t="s">
        <v>1480</v>
      </c>
      <c r="E4" t="s">
        <v>1481</v>
      </c>
    </row>
    <row r="5" spans="1:5" x14ac:dyDescent="0.25">
      <c r="A5" s="6" t="s">
        <v>677</v>
      </c>
      <c r="B5" s="4">
        <v>-110006</v>
      </c>
      <c r="C5" s="4">
        <v>0</v>
      </c>
      <c r="D5" s="4">
        <v>-52426.333333333328</v>
      </c>
      <c r="E5" s="4">
        <v>-52426.333333333328</v>
      </c>
    </row>
    <row r="6" spans="1:5" x14ac:dyDescent="0.25">
      <c r="A6" s="6" t="s">
        <v>678</v>
      </c>
      <c r="B6" s="4">
        <v>-130</v>
      </c>
      <c r="C6" s="4">
        <v>0</v>
      </c>
      <c r="D6" s="4">
        <v>-65</v>
      </c>
      <c r="E6" s="4">
        <v>-65</v>
      </c>
    </row>
    <row r="7" spans="1:5" x14ac:dyDescent="0.25">
      <c r="A7" s="6" t="s">
        <v>680</v>
      </c>
      <c r="B7" s="4">
        <v>0</v>
      </c>
      <c r="C7" s="4">
        <v>-6492</v>
      </c>
      <c r="D7" s="4">
        <v>-3389</v>
      </c>
      <c r="E7" s="4">
        <v>3103</v>
      </c>
    </row>
    <row r="8" spans="1:5" x14ac:dyDescent="0.25">
      <c r="A8" s="6" t="s">
        <v>684</v>
      </c>
      <c r="B8" s="4">
        <v>-61400</v>
      </c>
      <c r="C8" s="4">
        <v>-20450</v>
      </c>
      <c r="D8" s="4">
        <v>-40728.333333333336</v>
      </c>
      <c r="E8" s="4">
        <v>-20278.333333333336</v>
      </c>
    </row>
    <row r="9" spans="1:5" x14ac:dyDescent="0.25">
      <c r="A9" s="6" t="s">
        <v>691</v>
      </c>
      <c r="B9" s="4">
        <v>-509.35</v>
      </c>
      <c r="C9" s="4">
        <v>0</v>
      </c>
      <c r="D9" s="4">
        <v>-254.67500000000001</v>
      </c>
      <c r="E9" s="4">
        <v>-254.67500000000001</v>
      </c>
    </row>
    <row r="10" spans="1:5" x14ac:dyDescent="0.25">
      <c r="A10" s="6" t="s">
        <v>692</v>
      </c>
      <c r="B10" s="4">
        <v>65</v>
      </c>
      <c r="C10" s="4">
        <v>0</v>
      </c>
      <c r="D10" s="4">
        <v>0</v>
      </c>
      <c r="E10" s="4">
        <v>0</v>
      </c>
    </row>
    <row r="11" spans="1:5" x14ac:dyDescent="0.25">
      <c r="A11" s="6" t="s">
        <v>206</v>
      </c>
      <c r="B11" s="4">
        <v>-171980.35</v>
      </c>
      <c r="C11" s="4">
        <v>-26942</v>
      </c>
      <c r="D11" s="4">
        <v>-96863.34166666666</v>
      </c>
      <c r="E11" s="4">
        <v>-69921.34166666666</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5.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76</v>
      </c>
    </row>
    <row r="4" spans="1:5" x14ac:dyDescent="0.25">
      <c r="A4" s="5" t="s">
        <v>205</v>
      </c>
      <c r="B4" t="s">
        <v>1478</v>
      </c>
      <c r="C4" t="s">
        <v>1479</v>
      </c>
      <c r="D4" t="s">
        <v>1480</v>
      </c>
      <c r="E4" t="s">
        <v>1481</v>
      </c>
    </row>
    <row r="5" spans="1:5" x14ac:dyDescent="0.25">
      <c r="A5" s="6" t="s">
        <v>646</v>
      </c>
      <c r="B5" s="4">
        <v>3052.73</v>
      </c>
      <c r="C5" s="4">
        <v>261</v>
      </c>
      <c r="D5" s="4">
        <v>261</v>
      </c>
      <c r="E5" s="4">
        <v>0</v>
      </c>
    </row>
    <row r="6" spans="1:5" x14ac:dyDescent="0.25">
      <c r="A6" s="6" t="s">
        <v>677</v>
      </c>
      <c r="B6" s="4">
        <v>-1967.8600000000001</v>
      </c>
      <c r="C6" s="4">
        <v>0</v>
      </c>
      <c r="D6" s="4">
        <v>-984.58833333333337</v>
      </c>
      <c r="E6" s="4">
        <v>-984.58833333333337</v>
      </c>
    </row>
    <row r="7" spans="1:5" x14ac:dyDescent="0.25">
      <c r="A7" s="6" t="s">
        <v>206</v>
      </c>
      <c r="B7" s="4">
        <v>1084.8699999999999</v>
      </c>
      <c r="C7" s="4">
        <v>261</v>
      </c>
      <c r="D7" s="4">
        <v>-723.58833333333337</v>
      </c>
      <c r="E7" s="4">
        <v>-984.58833333333337</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77</v>
      </c>
    </row>
    <row r="4" spans="1:5" x14ac:dyDescent="0.25">
      <c r="A4" s="5" t="s">
        <v>205</v>
      </c>
      <c r="B4" t="s">
        <v>1478</v>
      </c>
      <c r="C4" t="s">
        <v>1479</v>
      </c>
      <c r="D4" t="s">
        <v>1480</v>
      </c>
      <c r="E4" t="s">
        <v>1481</v>
      </c>
    </row>
    <row r="5" spans="1:5" x14ac:dyDescent="0.25">
      <c r="A5" s="6" t="s">
        <v>646</v>
      </c>
      <c r="B5" s="4">
        <v>2937.1499999999992</v>
      </c>
      <c r="C5" s="4">
        <v>4555.46</v>
      </c>
      <c r="D5" s="4">
        <v>4555.46</v>
      </c>
      <c r="E5" s="4">
        <v>0</v>
      </c>
    </row>
    <row r="6" spans="1:5" x14ac:dyDescent="0.25">
      <c r="A6" s="6" t="s">
        <v>683</v>
      </c>
      <c r="B6" s="4">
        <v>-50</v>
      </c>
      <c r="C6" s="4">
        <v>-40</v>
      </c>
      <c r="D6" s="4">
        <v>-36.666666666666671</v>
      </c>
      <c r="E6" s="4">
        <v>3.3333333333333286</v>
      </c>
    </row>
    <row r="7" spans="1:5" x14ac:dyDescent="0.25">
      <c r="A7" s="6" t="s">
        <v>206</v>
      </c>
      <c r="B7" s="4">
        <v>2887.1499999999992</v>
      </c>
      <c r="C7" s="4">
        <v>4515.46</v>
      </c>
      <c r="D7" s="4">
        <v>4518.7933333333331</v>
      </c>
      <c r="E7" s="4">
        <v>3.3333333333333286</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78</v>
      </c>
    </row>
    <row r="4" spans="1:5" x14ac:dyDescent="0.25">
      <c r="A4" s="5" t="s">
        <v>205</v>
      </c>
      <c r="B4" t="s">
        <v>1478</v>
      </c>
      <c r="C4" t="s">
        <v>1479</v>
      </c>
      <c r="D4" t="s">
        <v>1480</v>
      </c>
      <c r="E4" t="s">
        <v>1481</v>
      </c>
    </row>
    <row r="5" spans="1:5" x14ac:dyDescent="0.25">
      <c r="A5" s="6" t="s">
        <v>646</v>
      </c>
      <c r="B5" s="4">
        <v>6596.7699999999995</v>
      </c>
      <c r="C5" s="4">
        <v>1899.8099999999995</v>
      </c>
      <c r="D5" s="4">
        <v>1899.8099999999995</v>
      </c>
      <c r="E5" s="4">
        <v>0</v>
      </c>
    </row>
    <row r="6" spans="1:5" x14ac:dyDescent="0.25">
      <c r="A6" s="6" t="s">
        <v>206</v>
      </c>
      <c r="B6" s="4">
        <v>6596.7699999999995</v>
      </c>
      <c r="C6" s="4">
        <v>1899.8099999999995</v>
      </c>
      <c r="D6" s="4">
        <v>1899.8099999999995</v>
      </c>
      <c r="E6" s="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D15" sqref="D15"/>
    </sheetView>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v>
      </c>
    </row>
    <row r="4" spans="1:5" x14ac:dyDescent="0.25">
      <c r="A4" s="5" t="s">
        <v>205</v>
      </c>
      <c r="B4" t="s">
        <v>1478</v>
      </c>
      <c r="C4" t="s">
        <v>1479</v>
      </c>
      <c r="D4" t="s">
        <v>1480</v>
      </c>
      <c r="E4" t="s">
        <v>1481</v>
      </c>
    </row>
    <row r="5" spans="1:5" x14ac:dyDescent="0.25">
      <c r="A5" s="6" t="s">
        <v>628</v>
      </c>
      <c r="B5" s="4">
        <v>-2535339.1799999997</v>
      </c>
      <c r="C5" s="4">
        <v>-2157943.89</v>
      </c>
      <c r="D5" s="4">
        <v>-2287705.9950000001</v>
      </c>
      <c r="E5" s="4">
        <v>-129762.10499999998</v>
      </c>
    </row>
    <row r="6" spans="1:5" x14ac:dyDescent="0.25">
      <c r="A6" s="6" t="s">
        <v>629</v>
      </c>
      <c r="B6" s="4">
        <v>-3286567.4699999997</v>
      </c>
      <c r="C6" s="4">
        <v>-2605505.8199999998</v>
      </c>
      <c r="D6" s="4">
        <v>-2853597.5783333336</v>
      </c>
      <c r="E6" s="4">
        <v>-248091.75833333377</v>
      </c>
    </row>
    <row r="7" spans="1:5" x14ac:dyDescent="0.25">
      <c r="A7" s="6" t="s">
        <v>632</v>
      </c>
      <c r="B7" s="4">
        <v>-920106.17999999993</v>
      </c>
      <c r="C7" s="4">
        <v>-725960.69000000006</v>
      </c>
      <c r="D7" s="4">
        <v>-778814.64333333331</v>
      </c>
      <c r="E7" s="4">
        <v>-52853.953333333251</v>
      </c>
    </row>
    <row r="8" spans="1:5" x14ac:dyDescent="0.25">
      <c r="A8" s="6" t="s">
        <v>633</v>
      </c>
      <c r="B8" s="4">
        <v>-213315.27000000002</v>
      </c>
      <c r="C8" s="4">
        <v>-136075.85</v>
      </c>
      <c r="D8" s="4">
        <v>-164924.29999999999</v>
      </c>
      <c r="E8" s="4">
        <v>-28848.449999999983</v>
      </c>
    </row>
    <row r="9" spans="1:5" x14ac:dyDescent="0.25">
      <c r="A9" s="6" t="s">
        <v>638</v>
      </c>
      <c r="B9" s="4">
        <v>-421755.16000000003</v>
      </c>
      <c r="C9" s="4">
        <v>-388094.30000000005</v>
      </c>
      <c r="D9" s="4">
        <v>-403786.0733333333</v>
      </c>
      <c r="E9" s="4">
        <v>-15691.773333333258</v>
      </c>
    </row>
    <row r="10" spans="1:5" x14ac:dyDescent="0.25">
      <c r="A10" s="6" t="s">
        <v>639</v>
      </c>
      <c r="B10" s="4">
        <v>-23304</v>
      </c>
      <c r="C10" s="4">
        <v>-15597.350000000002</v>
      </c>
      <c r="D10" s="4">
        <v>-21400.053333333333</v>
      </c>
      <c r="E10" s="4">
        <v>-5802.7033333333311</v>
      </c>
    </row>
    <row r="11" spans="1:5" x14ac:dyDescent="0.25">
      <c r="A11" s="6" t="s">
        <v>640</v>
      </c>
      <c r="B11" s="4">
        <v>-257900.62</v>
      </c>
      <c r="C11" s="4">
        <v>-208793.21000000002</v>
      </c>
      <c r="D11" s="4">
        <v>-229181.22000000003</v>
      </c>
      <c r="E11" s="4">
        <v>-20388.010000000009</v>
      </c>
    </row>
    <row r="12" spans="1:5" x14ac:dyDescent="0.25">
      <c r="A12" s="6" t="s">
        <v>641</v>
      </c>
      <c r="B12" s="4">
        <v>-29502.36</v>
      </c>
      <c r="C12" s="4">
        <v>236.25</v>
      </c>
      <c r="D12" s="4">
        <v>-18471.953333333335</v>
      </c>
      <c r="E12" s="4">
        <v>-18708.203333333335</v>
      </c>
    </row>
    <row r="13" spans="1:5" x14ac:dyDescent="0.25">
      <c r="A13" s="6" t="s">
        <v>643</v>
      </c>
      <c r="B13" s="4">
        <v>-121162.70999999999</v>
      </c>
      <c r="C13" s="4">
        <v>-643760.05000000005</v>
      </c>
      <c r="D13" s="4">
        <v>-389306.42833333334</v>
      </c>
      <c r="E13" s="4">
        <v>254453.6216666667</v>
      </c>
    </row>
    <row r="14" spans="1:5" x14ac:dyDescent="0.25">
      <c r="A14" s="6" t="s">
        <v>645</v>
      </c>
      <c r="B14" s="4">
        <v>5112</v>
      </c>
      <c r="C14" s="4">
        <v>1000</v>
      </c>
      <c r="D14" s="4">
        <v>1000</v>
      </c>
      <c r="E14" s="4">
        <v>0</v>
      </c>
    </row>
    <row r="15" spans="1:5" x14ac:dyDescent="0.25">
      <c r="A15" s="6" t="s">
        <v>646</v>
      </c>
      <c r="B15" s="4">
        <v>30955.73</v>
      </c>
      <c r="C15" s="4">
        <v>3472</v>
      </c>
      <c r="D15" s="4">
        <v>3472</v>
      </c>
      <c r="E15" s="4">
        <v>0</v>
      </c>
    </row>
    <row r="16" spans="1:5" x14ac:dyDescent="0.25">
      <c r="A16" s="6" t="s">
        <v>653</v>
      </c>
      <c r="B16" s="4">
        <v>-76389.91</v>
      </c>
      <c r="C16" s="4">
        <v>-72600</v>
      </c>
      <c r="D16" s="4">
        <v>-73563.303333333344</v>
      </c>
      <c r="E16" s="4">
        <v>-963.3033333333442</v>
      </c>
    </row>
    <row r="17" spans="1:5" x14ac:dyDescent="0.25">
      <c r="A17" s="6" t="s">
        <v>655</v>
      </c>
      <c r="B17" s="4">
        <v>-20175</v>
      </c>
      <c r="C17" s="4">
        <v>0</v>
      </c>
      <c r="D17" s="4">
        <v>-8541.6666666666661</v>
      </c>
      <c r="E17" s="4">
        <v>-8541.6666666666661</v>
      </c>
    </row>
    <row r="18" spans="1:5" x14ac:dyDescent="0.25">
      <c r="A18" s="6" t="s">
        <v>684</v>
      </c>
      <c r="B18" s="4">
        <v>-31446.75</v>
      </c>
      <c r="C18" s="4">
        <v>0</v>
      </c>
      <c r="D18" s="4">
        <v>-15099.208333333332</v>
      </c>
      <c r="E18" s="4">
        <v>-15099.208333333332</v>
      </c>
    </row>
    <row r="19" spans="1:5" x14ac:dyDescent="0.25">
      <c r="A19" s="6" t="s">
        <v>691</v>
      </c>
      <c r="B19" s="4">
        <v>-720</v>
      </c>
      <c r="C19" s="4">
        <v>-1120</v>
      </c>
      <c r="D19" s="4">
        <v>-880</v>
      </c>
      <c r="E19" s="4">
        <v>240</v>
      </c>
    </row>
    <row r="20" spans="1:5" x14ac:dyDescent="0.25">
      <c r="A20" s="6" t="s">
        <v>206</v>
      </c>
      <c r="B20" s="4">
        <v>-7901616.8799999999</v>
      </c>
      <c r="C20" s="4">
        <v>-6950742.9099999992</v>
      </c>
      <c r="D20" s="4">
        <v>-7240800.4233333347</v>
      </c>
      <c r="E20" s="4">
        <v>-290057.51333333348</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12</v>
      </c>
    </row>
    <row r="4" spans="1:5" x14ac:dyDescent="0.25">
      <c r="A4" s="5" t="s">
        <v>205</v>
      </c>
      <c r="B4" t="s">
        <v>1478</v>
      </c>
      <c r="C4" t="s">
        <v>1479</v>
      </c>
      <c r="D4" t="s">
        <v>1480</v>
      </c>
      <c r="E4" t="s">
        <v>1481</v>
      </c>
    </row>
    <row r="5" spans="1:5" x14ac:dyDescent="0.25">
      <c r="A5" s="6" t="s">
        <v>628</v>
      </c>
      <c r="B5" s="4">
        <v>-445196.24</v>
      </c>
      <c r="C5" s="4">
        <v>-554673.19999999995</v>
      </c>
      <c r="D5" s="4">
        <v>-547062.23</v>
      </c>
      <c r="E5" s="4">
        <v>7610.9699999999721</v>
      </c>
    </row>
    <row r="6" spans="1:5" x14ac:dyDescent="0.25">
      <c r="A6" s="6" t="s">
        <v>629</v>
      </c>
      <c r="B6" s="4">
        <v>-539566.47</v>
      </c>
      <c r="C6" s="4">
        <v>-589549.9</v>
      </c>
      <c r="D6" s="4">
        <v>-599517.29</v>
      </c>
      <c r="E6" s="4">
        <v>-9967.390000000014</v>
      </c>
    </row>
    <row r="7" spans="1:5" x14ac:dyDescent="0.25">
      <c r="A7" s="6" t="s">
        <v>632</v>
      </c>
      <c r="B7" s="4">
        <v>-125088.37</v>
      </c>
      <c r="C7" s="4">
        <v>-166089.85</v>
      </c>
      <c r="D7" s="4">
        <v>-146880.46166666667</v>
      </c>
      <c r="E7" s="4">
        <v>19209.388333333336</v>
      </c>
    </row>
    <row r="8" spans="1:5" x14ac:dyDescent="0.25">
      <c r="A8" s="6" t="s">
        <v>633</v>
      </c>
      <c r="B8" s="4">
        <v>-25542</v>
      </c>
      <c r="C8" s="4">
        <v>-33393.550000000003</v>
      </c>
      <c r="D8" s="4">
        <v>-39403.51666666667</v>
      </c>
      <c r="E8" s="4">
        <v>-6009.9666666666672</v>
      </c>
    </row>
    <row r="9" spans="1:5" x14ac:dyDescent="0.25">
      <c r="A9" s="6" t="s">
        <v>638</v>
      </c>
      <c r="B9" s="4">
        <v>-995164.44000000006</v>
      </c>
      <c r="C9" s="4">
        <v>-601230</v>
      </c>
      <c r="D9" s="4">
        <v>-685650.82333333325</v>
      </c>
      <c r="E9" s="4">
        <v>-84420.823333333246</v>
      </c>
    </row>
    <row r="10" spans="1:5" x14ac:dyDescent="0.25">
      <c r="A10" s="6" t="s">
        <v>639</v>
      </c>
      <c r="B10" s="4">
        <v>-23304</v>
      </c>
      <c r="C10" s="4">
        <v>-44059.85</v>
      </c>
      <c r="D10" s="4">
        <v>-31587.553333333333</v>
      </c>
      <c r="E10" s="4">
        <v>12472.296666666665</v>
      </c>
    </row>
    <row r="11" spans="1:5" x14ac:dyDescent="0.25">
      <c r="A11" s="6" t="s">
        <v>641</v>
      </c>
      <c r="B11" s="4">
        <v>-120498</v>
      </c>
      <c r="C11" s="4">
        <v>0</v>
      </c>
      <c r="D11" s="4">
        <v>-61700.333333333336</v>
      </c>
      <c r="E11" s="4">
        <v>-61700.333333333336</v>
      </c>
    </row>
    <row r="12" spans="1:5" x14ac:dyDescent="0.25">
      <c r="A12" s="6" t="s">
        <v>643</v>
      </c>
      <c r="B12" s="4">
        <v>-3236</v>
      </c>
      <c r="C12" s="4">
        <v>-88676.25</v>
      </c>
      <c r="D12" s="4">
        <v>-46039.558333333334</v>
      </c>
      <c r="E12" s="4">
        <v>42636.691666666666</v>
      </c>
    </row>
    <row r="13" spans="1:5" x14ac:dyDescent="0.25">
      <c r="A13" s="6" t="s">
        <v>655</v>
      </c>
      <c r="B13" s="4">
        <v>-70962.63</v>
      </c>
      <c r="C13" s="4">
        <v>-8606.4500000000007</v>
      </c>
      <c r="D13" s="4">
        <v>-34866.064999999995</v>
      </c>
      <c r="E13" s="4">
        <v>-26259.614999999994</v>
      </c>
    </row>
    <row r="14" spans="1:5" x14ac:dyDescent="0.25">
      <c r="A14" s="6" t="s">
        <v>677</v>
      </c>
      <c r="B14" s="4">
        <v>-2015</v>
      </c>
      <c r="C14" s="4">
        <v>0</v>
      </c>
      <c r="D14" s="4">
        <v>-682.5</v>
      </c>
      <c r="E14" s="4">
        <v>-682.5</v>
      </c>
    </row>
    <row r="15" spans="1:5" x14ac:dyDescent="0.25">
      <c r="A15" s="6" t="s">
        <v>691</v>
      </c>
      <c r="B15" s="4">
        <v>-74771.08</v>
      </c>
      <c r="C15" s="4">
        <v>-2234.6400000000003</v>
      </c>
      <c r="D15" s="4">
        <v>-26468.753333333334</v>
      </c>
      <c r="E15" s="4">
        <v>-24234.113333333335</v>
      </c>
    </row>
    <row r="16" spans="1:5" x14ac:dyDescent="0.25">
      <c r="A16" s="6" t="s">
        <v>206</v>
      </c>
      <c r="B16" s="4">
        <v>-2425344.23</v>
      </c>
      <c r="C16" s="4">
        <v>-2088513.6900000002</v>
      </c>
      <c r="D16" s="4">
        <v>-2219859.0849999995</v>
      </c>
      <c r="E16" s="4">
        <v>-131345.39499999996</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14</v>
      </c>
    </row>
    <row r="4" spans="1:5" x14ac:dyDescent="0.25">
      <c r="A4" s="5" t="s">
        <v>205</v>
      </c>
      <c r="B4" t="s">
        <v>1478</v>
      </c>
      <c r="C4" t="s">
        <v>1479</v>
      </c>
      <c r="D4" t="s">
        <v>1480</v>
      </c>
      <c r="E4" t="s">
        <v>1481</v>
      </c>
    </row>
    <row r="5" spans="1:5" x14ac:dyDescent="0.25">
      <c r="A5" s="6" t="s">
        <v>638</v>
      </c>
      <c r="B5" s="4">
        <v>-61065</v>
      </c>
      <c r="C5" s="4">
        <v>-66159.670000000013</v>
      </c>
      <c r="D5" s="4">
        <v>-65600.885000000009</v>
      </c>
      <c r="E5" s="4">
        <v>558.78500000000349</v>
      </c>
    </row>
    <row r="6" spans="1:5" x14ac:dyDescent="0.25">
      <c r="A6" s="6" t="s">
        <v>639</v>
      </c>
      <c r="B6" s="4">
        <v>-30015</v>
      </c>
      <c r="C6" s="4">
        <v>-25914.09</v>
      </c>
      <c r="D6" s="4">
        <v>-26941.31</v>
      </c>
      <c r="E6" s="4">
        <v>-1027.2200000000012</v>
      </c>
    </row>
    <row r="7" spans="1:5" x14ac:dyDescent="0.25">
      <c r="A7" s="6" t="s">
        <v>206</v>
      </c>
      <c r="B7" s="4">
        <v>-91080</v>
      </c>
      <c r="C7" s="4">
        <v>-92073.760000000009</v>
      </c>
      <c r="D7" s="4">
        <v>-92542.195000000007</v>
      </c>
      <c r="E7" s="4">
        <v>-468.43499999999767</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33</v>
      </c>
    </row>
    <row r="4" spans="1:5" x14ac:dyDescent="0.25">
      <c r="A4" s="5" t="s">
        <v>205</v>
      </c>
      <c r="B4" t="s">
        <v>1478</v>
      </c>
      <c r="C4" t="s">
        <v>1479</v>
      </c>
      <c r="D4" t="s">
        <v>1480</v>
      </c>
      <c r="E4" t="s">
        <v>1481</v>
      </c>
    </row>
    <row r="5" spans="1:5" x14ac:dyDescent="0.25">
      <c r="A5" s="6" t="s">
        <v>645</v>
      </c>
      <c r="B5" s="4">
        <v>0</v>
      </c>
      <c r="C5" s="4">
        <v>0</v>
      </c>
      <c r="D5" s="4">
        <v>0</v>
      </c>
      <c r="E5" s="4">
        <v>0</v>
      </c>
    </row>
    <row r="6" spans="1:5" x14ac:dyDescent="0.25">
      <c r="A6" s="6" t="s">
        <v>646</v>
      </c>
      <c r="B6" s="4">
        <v>4409.7299999999996</v>
      </c>
      <c r="C6" s="4">
        <v>3560.79</v>
      </c>
      <c r="D6" s="4">
        <v>3560.79</v>
      </c>
      <c r="E6" s="4">
        <v>0</v>
      </c>
    </row>
    <row r="7" spans="1:5" x14ac:dyDescent="0.25">
      <c r="A7" s="6" t="s">
        <v>653</v>
      </c>
      <c r="B7" s="4">
        <v>-9190</v>
      </c>
      <c r="C7" s="4">
        <v>0</v>
      </c>
      <c r="D7" s="4">
        <v>-4345</v>
      </c>
      <c r="E7" s="4">
        <v>-4345</v>
      </c>
    </row>
    <row r="8" spans="1:5" x14ac:dyDescent="0.25">
      <c r="A8" s="6" t="s">
        <v>684</v>
      </c>
      <c r="B8" s="4">
        <v>-6043</v>
      </c>
      <c r="C8" s="4">
        <v>-7333</v>
      </c>
      <c r="D8" s="4">
        <v>-6364.3883333333333</v>
      </c>
      <c r="E8" s="4">
        <v>968.61166666666668</v>
      </c>
    </row>
    <row r="9" spans="1:5" x14ac:dyDescent="0.25">
      <c r="A9" s="6" t="s">
        <v>691</v>
      </c>
      <c r="B9" s="4">
        <v>0</v>
      </c>
      <c r="C9" s="4">
        <v>-2289.8000000000002</v>
      </c>
      <c r="D9" s="4">
        <v>-1144.9000000000001</v>
      </c>
      <c r="E9" s="4">
        <v>1144.9000000000001</v>
      </c>
    </row>
    <row r="10" spans="1:5" x14ac:dyDescent="0.25">
      <c r="A10" s="6" t="s">
        <v>206</v>
      </c>
      <c r="B10" s="4">
        <v>-10823.27</v>
      </c>
      <c r="C10" s="4">
        <v>-6062.01</v>
      </c>
      <c r="D10" s="4">
        <v>-8293.498333333333</v>
      </c>
      <c r="E10" s="4">
        <v>-2231.4883333333332</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v>
      </c>
    </row>
    <row r="4" spans="1:5" x14ac:dyDescent="0.25">
      <c r="A4" s="5" t="s">
        <v>205</v>
      </c>
      <c r="B4" t="s">
        <v>1478</v>
      </c>
      <c r="C4" t="s">
        <v>1479</v>
      </c>
      <c r="D4" t="s">
        <v>1480</v>
      </c>
      <c r="E4" t="s">
        <v>1481</v>
      </c>
    </row>
    <row r="5" spans="1:5" x14ac:dyDescent="0.25">
      <c r="A5" s="6" t="s">
        <v>638</v>
      </c>
      <c r="B5" s="4">
        <v>-149577.9</v>
      </c>
      <c r="C5" s="4">
        <v>-457167.9</v>
      </c>
      <c r="D5" s="4">
        <v>-371235.40666666668</v>
      </c>
      <c r="E5" s="4">
        <v>85932.493333333347</v>
      </c>
    </row>
    <row r="6" spans="1:5" x14ac:dyDescent="0.25">
      <c r="A6" s="6" t="s">
        <v>639</v>
      </c>
      <c r="B6" s="4">
        <v>-16988</v>
      </c>
      <c r="C6" s="4">
        <v>-13122.300000000001</v>
      </c>
      <c r="D6" s="4">
        <v>-15311.643333333332</v>
      </c>
      <c r="E6" s="4">
        <v>-2189.3433333333305</v>
      </c>
    </row>
    <row r="7" spans="1:5" x14ac:dyDescent="0.25">
      <c r="A7" s="6" t="s">
        <v>646</v>
      </c>
      <c r="B7" s="4">
        <v>18439.98</v>
      </c>
      <c r="C7" s="4">
        <v>15384</v>
      </c>
      <c r="D7" s="4">
        <v>15384</v>
      </c>
      <c r="E7" s="4">
        <v>0</v>
      </c>
    </row>
    <row r="8" spans="1:5" x14ac:dyDescent="0.25">
      <c r="A8" s="6" t="s">
        <v>653</v>
      </c>
      <c r="B8" s="4">
        <v>-36943</v>
      </c>
      <c r="C8" s="4">
        <v>0</v>
      </c>
      <c r="D8" s="4">
        <v>-16270.333333333332</v>
      </c>
      <c r="E8" s="4">
        <v>-16270.333333333332</v>
      </c>
    </row>
    <row r="9" spans="1:5" x14ac:dyDescent="0.25">
      <c r="A9" s="6" t="s">
        <v>691</v>
      </c>
      <c r="B9" s="4">
        <v>-4480</v>
      </c>
      <c r="C9" s="4">
        <v>0</v>
      </c>
      <c r="D9" s="4">
        <v>-1908.6666666666665</v>
      </c>
      <c r="E9" s="4">
        <v>-1908.6666666666665</v>
      </c>
    </row>
    <row r="10" spans="1:5" x14ac:dyDescent="0.25">
      <c r="A10" s="6" t="s">
        <v>206</v>
      </c>
      <c r="B10" s="4">
        <v>-189548.91999999998</v>
      </c>
      <c r="C10" s="4">
        <v>-454906.2</v>
      </c>
      <c r="D10" s="4">
        <v>-389342.05</v>
      </c>
      <c r="E10" s="4">
        <v>65564.150000000023</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v>
      </c>
    </row>
    <row r="4" spans="1:5" x14ac:dyDescent="0.25">
      <c r="A4" s="5" t="s">
        <v>205</v>
      </c>
      <c r="B4" t="s">
        <v>1478</v>
      </c>
      <c r="C4" t="s">
        <v>1479</v>
      </c>
      <c r="D4" t="s">
        <v>1480</v>
      </c>
      <c r="E4" t="s">
        <v>1481</v>
      </c>
    </row>
    <row r="5" spans="1:5" x14ac:dyDescent="0.25">
      <c r="A5" s="6" t="s">
        <v>638</v>
      </c>
      <c r="B5" s="4">
        <v>-611625.5</v>
      </c>
      <c r="C5" s="4">
        <v>-665319.19999999995</v>
      </c>
      <c r="D5" s="4">
        <v>-616666.91833333333</v>
      </c>
      <c r="E5" s="4">
        <v>48652.281666666619</v>
      </c>
    </row>
    <row r="6" spans="1:5" x14ac:dyDescent="0.25">
      <c r="A6" s="6" t="s">
        <v>639</v>
      </c>
      <c r="B6" s="4">
        <v>-735143.14999999991</v>
      </c>
      <c r="C6" s="4">
        <v>-779918.3</v>
      </c>
      <c r="D6" s="4">
        <v>-752210.36166666669</v>
      </c>
      <c r="E6" s="4">
        <v>27707.938333333354</v>
      </c>
    </row>
    <row r="7" spans="1:5" x14ac:dyDescent="0.25">
      <c r="A7" s="6" t="s">
        <v>641</v>
      </c>
      <c r="B7" s="4">
        <v>-1751.1399999999999</v>
      </c>
      <c r="C7" s="4">
        <v>0</v>
      </c>
      <c r="D7" s="4">
        <v>-583.71333333333325</v>
      </c>
      <c r="E7" s="4">
        <v>-583.71333333333325</v>
      </c>
    </row>
    <row r="8" spans="1:5" x14ac:dyDescent="0.25">
      <c r="A8" s="6" t="s">
        <v>646</v>
      </c>
      <c r="B8" s="4">
        <v>23400</v>
      </c>
      <c r="C8" s="4">
        <v>445.49</v>
      </c>
      <c r="D8" s="4">
        <v>445.49</v>
      </c>
      <c r="E8" s="4">
        <v>0</v>
      </c>
    </row>
    <row r="9" spans="1:5" x14ac:dyDescent="0.25">
      <c r="A9" s="6" t="s">
        <v>651</v>
      </c>
      <c r="B9" s="4">
        <v>0</v>
      </c>
      <c r="C9" s="4">
        <v>0</v>
      </c>
      <c r="D9" s="4">
        <v>0</v>
      </c>
      <c r="E9" s="4">
        <v>0</v>
      </c>
    </row>
    <row r="10" spans="1:5" x14ac:dyDescent="0.25">
      <c r="A10" s="6" t="s">
        <v>665</v>
      </c>
      <c r="B10" s="4">
        <v>-10635.980000000001</v>
      </c>
      <c r="C10" s="4">
        <v>-5896.09</v>
      </c>
      <c r="D10" s="4">
        <v>-7367.4450000000006</v>
      </c>
      <c r="E10" s="4">
        <v>-1471.3550000000005</v>
      </c>
    </row>
    <row r="11" spans="1:5" x14ac:dyDescent="0.25">
      <c r="A11" s="6" t="s">
        <v>685</v>
      </c>
      <c r="B11" s="4">
        <v>350380.67999999993</v>
      </c>
      <c r="C11" s="4">
        <v>72.839999999998554</v>
      </c>
      <c r="D11" s="4">
        <v>72.839999999998554</v>
      </c>
      <c r="E11" s="4">
        <v>0</v>
      </c>
    </row>
    <row r="12" spans="1:5" x14ac:dyDescent="0.25">
      <c r="A12" s="6" t="s">
        <v>691</v>
      </c>
      <c r="B12" s="4">
        <v>-608549.45000000007</v>
      </c>
      <c r="C12" s="4">
        <v>-515276.80999999994</v>
      </c>
      <c r="D12" s="4">
        <v>-523839.38500000001</v>
      </c>
      <c r="E12" s="4">
        <v>-8562.5750000000698</v>
      </c>
    </row>
    <row r="13" spans="1:5" x14ac:dyDescent="0.25">
      <c r="A13" s="6" t="s">
        <v>206</v>
      </c>
      <c r="B13" s="4">
        <v>-1593924.54</v>
      </c>
      <c r="C13" s="4">
        <v>-1965892.0699999998</v>
      </c>
      <c r="D13" s="4">
        <v>-1900149.4933333334</v>
      </c>
      <c r="E13" s="4">
        <v>65742.576666666573</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32.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34</v>
      </c>
    </row>
    <row r="4" spans="1:5" x14ac:dyDescent="0.25">
      <c r="A4" s="5" t="s">
        <v>205</v>
      </c>
      <c r="B4" t="s">
        <v>1478</v>
      </c>
      <c r="C4" t="s">
        <v>1479</v>
      </c>
      <c r="D4" t="s">
        <v>1480</v>
      </c>
      <c r="E4" t="s">
        <v>1481</v>
      </c>
    </row>
    <row r="5" spans="1:5" x14ac:dyDescent="0.25">
      <c r="A5" s="6" t="s">
        <v>645</v>
      </c>
      <c r="B5" s="4">
        <v>0</v>
      </c>
      <c r="C5" s="4">
        <v>4906.74</v>
      </c>
      <c r="D5" s="4">
        <v>4906.74</v>
      </c>
      <c r="E5" s="4">
        <v>0</v>
      </c>
    </row>
    <row r="6" spans="1:5" x14ac:dyDescent="0.25">
      <c r="A6" s="6" t="s">
        <v>646</v>
      </c>
      <c r="B6" s="4">
        <v>35437.21</v>
      </c>
      <c r="C6" s="4">
        <v>20079.8</v>
      </c>
      <c r="D6" s="4">
        <v>20079.8</v>
      </c>
      <c r="E6" s="4">
        <v>0</v>
      </c>
    </row>
    <row r="7" spans="1:5" x14ac:dyDescent="0.25">
      <c r="A7" s="6" t="s">
        <v>653</v>
      </c>
      <c r="B7" s="4">
        <v>-12640</v>
      </c>
      <c r="C7" s="4">
        <v>-6300</v>
      </c>
      <c r="D7" s="4">
        <v>-8956.6666666666661</v>
      </c>
      <c r="E7" s="4">
        <v>-2656.6666666666661</v>
      </c>
    </row>
    <row r="8" spans="1:5" x14ac:dyDescent="0.25">
      <c r="A8" s="6" t="s">
        <v>206</v>
      </c>
      <c r="B8" s="4">
        <v>22797.21</v>
      </c>
      <c r="C8" s="4">
        <v>18686.54</v>
      </c>
      <c r="D8" s="4">
        <v>16029.873333333335</v>
      </c>
      <c r="E8" s="4">
        <v>-2656.6666666666661</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157</v>
      </c>
    </row>
    <row r="4" spans="1:5" x14ac:dyDescent="0.25">
      <c r="A4" s="5" t="s">
        <v>205</v>
      </c>
      <c r="B4" t="s">
        <v>1478</v>
      </c>
      <c r="C4" t="s">
        <v>1479</v>
      </c>
      <c r="D4" t="s">
        <v>1480</v>
      </c>
      <c r="E4" t="s">
        <v>1481</v>
      </c>
    </row>
    <row r="5" spans="1:5" x14ac:dyDescent="0.25">
      <c r="A5" s="6" t="s">
        <v>646</v>
      </c>
      <c r="B5" s="4">
        <v>10005.459999999999</v>
      </c>
      <c r="C5" s="4">
        <v>0</v>
      </c>
      <c r="D5" s="4">
        <v>0</v>
      </c>
      <c r="E5" s="4">
        <v>0</v>
      </c>
    </row>
    <row r="6" spans="1:5" x14ac:dyDescent="0.25">
      <c r="A6" s="6" t="s">
        <v>691</v>
      </c>
      <c r="B6" s="4">
        <v>-6325.67</v>
      </c>
      <c r="C6" s="4">
        <v>-5177.84</v>
      </c>
      <c r="D6" s="4">
        <v>-4817.05</v>
      </c>
      <c r="E6" s="4">
        <v>360.78999999999996</v>
      </c>
    </row>
    <row r="7" spans="1:5" x14ac:dyDescent="0.25">
      <c r="A7" s="6" t="s">
        <v>206</v>
      </c>
      <c r="B7" s="4">
        <v>3679.7899999999991</v>
      </c>
      <c r="C7" s="4">
        <v>-5177.84</v>
      </c>
      <c r="D7" s="4">
        <v>-4817.05</v>
      </c>
      <c r="E7" s="4">
        <v>360.78999999999996</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52.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17</v>
      </c>
    </row>
    <row r="4" spans="1:5" x14ac:dyDescent="0.25">
      <c r="A4" s="5" t="s">
        <v>205</v>
      </c>
      <c r="B4" t="s">
        <v>1478</v>
      </c>
      <c r="C4" t="s">
        <v>1479</v>
      </c>
      <c r="D4" t="s">
        <v>1480</v>
      </c>
      <c r="E4" t="s">
        <v>1481</v>
      </c>
    </row>
    <row r="5" spans="1:5" x14ac:dyDescent="0.25">
      <c r="A5" s="6" t="s">
        <v>638</v>
      </c>
      <c r="B5" s="4">
        <v>0</v>
      </c>
      <c r="C5" s="4">
        <v>0</v>
      </c>
      <c r="D5" s="4">
        <v>0</v>
      </c>
      <c r="E5" s="4">
        <v>0</v>
      </c>
    </row>
    <row r="6" spans="1:5" x14ac:dyDescent="0.25">
      <c r="A6" s="6" t="s">
        <v>639</v>
      </c>
      <c r="B6" s="4">
        <v>0</v>
      </c>
      <c r="C6" s="4">
        <v>0</v>
      </c>
      <c r="D6" s="4">
        <v>0</v>
      </c>
      <c r="E6" s="4">
        <v>0</v>
      </c>
    </row>
    <row r="7" spans="1:5" x14ac:dyDescent="0.25">
      <c r="A7" s="6" t="s">
        <v>206</v>
      </c>
      <c r="B7" s="4">
        <v>0</v>
      </c>
      <c r="C7" s="4">
        <v>0</v>
      </c>
      <c r="D7" s="4">
        <v>0</v>
      </c>
      <c r="E7" s="4">
        <v>0</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v>
      </c>
    </row>
    <row r="4" spans="1:5" x14ac:dyDescent="0.25">
      <c r="A4" s="5" t="s">
        <v>205</v>
      </c>
      <c r="B4" t="s">
        <v>1478</v>
      </c>
      <c r="C4" t="s">
        <v>1479</v>
      </c>
      <c r="D4" t="s">
        <v>1480</v>
      </c>
      <c r="E4" t="s">
        <v>1481</v>
      </c>
    </row>
    <row r="5" spans="1:5" x14ac:dyDescent="0.25">
      <c r="A5" s="6" t="s">
        <v>636</v>
      </c>
      <c r="B5" s="4">
        <v>-671690.4</v>
      </c>
      <c r="C5" s="4">
        <v>-635664.86</v>
      </c>
      <c r="D5" s="4">
        <v>-646388.53666666662</v>
      </c>
      <c r="E5" s="4">
        <v>-10723.676666666637</v>
      </c>
    </row>
    <row r="6" spans="1:5" x14ac:dyDescent="0.25">
      <c r="A6" s="6" t="s">
        <v>637</v>
      </c>
      <c r="B6" s="4">
        <v>-740733.3</v>
      </c>
      <c r="C6" s="4">
        <v>-761477.5</v>
      </c>
      <c r="D6" s="4">
        <v>-782414.88666666672</v>
      </c>
      <c r="E6" s="4">
        <v>-20937.386666666716</v>
      </c>
    </row>
    <row r="7" spans="1:5" x14ac:dyDescent="0.25">
      <c r="A7" s="6" t="s">
        <v>641</v>
      </c>
      <c r="B7" s="4">
        <v>-4938.83</v>
      </c>
      <c r="C7" s="4">
        <v>0</v>
      </c>
      <c r="D7" s="4">
        <v>-1646.2766666666666</v>
      </c>
      <c r="E7" s="4">
        <v>-1646.2766666666666</v>
      </c>
    </row>
    <row r="8" spans="1:5" x14ac:dyDescent="0.25">
      <c r="A8" s="6" t="s">
        <v>645</v>
      </c>
      <c r="B8" s="4">
        <v>94100</v>
      </c>
      <c r="C8" s="4">
        <v>43100</v>
      </c>
      <c r="D8" s="4">
        <v>43100</v>
      </c>
      <c r="E8" s="4">
        <v>0</v>
      </c>
    </row>
    <row r="9" spans="1:5" x14ac:dyDescent="0.25">
      <c r="A9" s="6" t="s">
        <v>646</v>
      </c>
      <c r="B9" s="4">
        <v>60111</v>
      </c>
      <c r="C9" s="4">
        <v>83275</v>
      </c>
      <c r="D9" s="4">
        <v>83275</v>
      </c>
      <c r="E9" s="4">
        <v>0</v>
      </c>
    </row>
    <row r="10" spans="1:5" x14ac:dyDescent="0.25">
      <c r="A10" s="6" t="s">
        <v>647</v>
      </c>
      <c r="B10" s="4">
        <v>774241</v>
      </c>
      <c r="C10" s="4">
        <v>1015737.5</v>
      </c>
      <c r="D10" s="4">
        <v>1015737.5</v>
      </c>
      <c r="E10" s="4">
        <v>0</v>
      </c>
    </row>
    <row r="11" spans="1:5" x14ac:dyDescent="0.25">
      <c r="A11" s="6" t="s">
        <v>652</v>
      </c>
      <c r="B11" s="4">
        <v>-4600</v>
      </c>
      <c r="C11" s="4">
        <v>-4050</v>
      </c>
      <c r="D11" s="4">
        <v>-4358.333333333333</v>
      </c>
      <c r="E11" s="4">
        <v>-308.33333333333303</v>
      </c>
    </row>
    <row r="12" spans="1:5" x14ac:dyDescent="0.25">
      <c r="A12" s="6" t="s">
        <v>653</v>
      </c>
      <c r="B12" s="4">
        <v>0</v>
      </c>
      <c r="C12" s="4">
        <v>999.63</v>
      </c>
      <c r="D12" s="4">
        <v>999.63</v>
      </c>
      <c r="E12" s="4">
        <v>0</v>
      </c>
    </row>
    <row r="13" spans="1:5" x14ac:dyDescent="0.25">
      <c r="A13" s="6" t="s">
        <v>655</v>
      </c>
      <c r="B13" s="4">
        <v>-16004.6</v>
      </c>
      <c r="C13" s="4">
        <v>-15440.55</v>
      </c>
      <c r="D13" s="4">
        <v>-15712.041666666666</v>
      </c>
      <c r="E13" s="4">
        <v>-271.49166666666679</v>
      </c>
    </row>
    <row r="14" spans="1:5" x14ac:dyDescent="0.25">
      <c r="A14" s="6" t="s">
        <v>683</v>
      </c>
      <c r="B14" s="4">
        <v>-13239.08</v>
      </c>
      <c r="C14" s="4">
        <v>-2545.1</v>
      </c>
      <c r="D14" s="4">
        <v>-7799.8533333333335</v>
      </c>
      <c r="E14" s="4">
        <v>-5254.753333333334</v>
      </c>
    </row>
    <row r="15" spans="1:5" x14ac:dyDescent="0.25">
      <c r="A15" s="6" t="s">
        <v>684</v>
      </c>
      <c r="B15" s="4">
        <v>-56450</v>
      </c>
      <c r="C15" s="4">
        <v>-7500</v>
      </c>
      <c r="D15" s="4">
        <v>-27483.333333333336</v>
      </c>
      <c r="E15" s="4">
        <v>-19983.333333333336</v>
      </c>
    </row>
    <row r="16" spans="1:5" x14ac:dyDescent="0.25">
      <c r="A16" s="6" t="s">
        <v>691</v>
      </c>
      <c r="B16" s="4">
        <v>-150.74</v>
      </c>
      <c r="C16" s="4">
        <v>0</v>
      </c>
      <c r="D16" s="4">
        <v>-50.24666666666667</v>
      </c>
      <c r="E16" s="4">
        <v>-50.24666666666667</v>
      </c>
    </row>
    <row r="17" spans="1:5" x14ac:dyDescent="0.25">
      <c r="A17" s="6" t="s">
        <v>206</v>
      </c>
      <c r="B17" s="4">
        <v>-579354.95000000019</v>
      </c>
      <c r="C17" s="4">
        <v>-283565.87999999983</v>
      </c>
      <c r="D17" s="4">
        <v>-342741.37833333324</v>
      </c>
      <c r="E17" s="4">
        <v>-59175.498333333358</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44.855468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104</v>
      </c>
    </row>
    <row r="4" spans="1:5" x14ac:dyDescent="0.25">
      <c r="A4" s="5" t="s">
        <v>205</v>
      </c>
      <c r="B4" t="s">
        <v>1478</v>
      </c>
      <c r="C4" t="s">
        <v>1479</v>
      </c>
      <c r="D4" t="s">
        <v>1480</v>
      </c>
      <c r="E4" t="s">
        <v>1481</v>
      </c>
    </row>
    <row r="5" spans="1:5" x14ac:dyDescent="0.25">
      <c r="A5" s="6" t="s">
        <v>657</v>
      </c>
      <c r="B5" s="4">
        <v>0</v>
      </c>
      <c r="C5" s="4">
        <v>0</v>
      </c>
      <c r="D5" s="4">
        <v>0</v>
      </c>
      <c r="E5" s="4">
        <v>0</v>
      </c>
    </row>
    <row r="6" spans="1:5" x14ac:dyDescent="0.25">
      <c r="A6" s="6" t="s">
        <v>662</v>
      </c>
      <c r="B6" s="4">
        <v>-5.5</v>
      </c>
      <c r="C6" s="4">
        <v>-120</v>
      </c>
      <c r="D6" s="4">
        <v>-62.75</v>
      </c>
      <c r="E6" s="4">
        <v>57.25</v>
      </c>
    </row>
    <row r="7" spans="1:5" x14ac:dyDescent="0.25">
      <c r="A7" s="6" t="s">
        <v>683</v>
      </c>
      <c r="B7" s="4">
        <v>-9915.73</v>
      </c>
      <c r="C7" s="4">
        <v>-10904.24</v>
      </c>
      <c r="D7" s="4">
        <v>-9362.7033333333347</v>
      </c>
      <c r="E7" s="4">
        <v>1541.536666666665</v>
      </c>
    </row>
    <row r="8" spans="1:5" x14ac:dyDescent="0.25">
      <c r="A8" s="6" t="s">
        <v>684</v>
      </c>
      <c r="B8" s="4">
        <v>-23716.86</v>
      </c>
      <c r="C8" s="4">
        <v>0</v>
      </c>
      <c r="D8" s="4">
        <v>-11858.43</v>
      </c>
      <c r="E8" s="4">
        <v>-11858.43</v>
      </c>
    </row>
    <row r="9" spans="1:5" x14ac:dyDescent="0.25">
      <c r="A9" s="6" t="s">
        <v>691</v>
      </c>
      <c r="B9" s="4">
        <v>-10</v>
      </c>
      <c r="C9" s="4">
        <v>0</v>
      </c>
      <c r="D9" s="4">
        <v>-5</v>
      </c>
      <c r="E9" s="4">
        <v>-5</v>
      </c>
    </row>
    <row r="10" spans="1:5" x14ac:dyDescent="0.25">
      <c r="A10" s="6" t="s">
        <v>694</v>
      </c>
      <c r="B10" s="4">
        <v>0</v>
      </c>
      <c r="C10" s="4">
        <v>-4000</v>
      </c>
      <c r="D10" s="4">
        <v>-2000</v>
      </c>
      <c r="E10" s="4">
        <v>2000</v>
      </c>
    </row>
    <row r="11" spans="1:5" x14ac:dyDescent="0.25">
      <c r="A11" s="6" t="s">
        <v>206</v>
      </c>
      <c r="B11" s="4">
        <v>-33648.089999999997</v>
      </c>
      <c r="C11" s="4">
        <v>-15024.24</v>
      </c>
      <c r="D11" s="4">
        <v>-23288.883333333335</v>
      </c>
      <c r="E11" s="4">
        <v>-8264.6433333333352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D5" sqref="D5"/>
    </sheetView>
  </sheetViews>
  <sheetFormatPr defaultRowHeight="15" x14ac:dyDescent="0.25"/>
  <cols>
    <col min="1" max="1" width="27.285156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v>
      </c>
    </row>
    <row r="4" spans="1:5" x14ac:dyDescent="0.25">
      <c r="A4" s="5" t="s">
        <v>205</v>
      </c>
      <c r="B4" t="s">
        <v>1478</v>
      </c>
      <c r="C4" t="s">
        <v>1479</v>
      </c>
      <c r="D4" t="s">
        <v>1480</v>
      </c>
      <c r="E4" t="s">
        <v>1481</v>
      </c>
    </row>
    <row r="5" spans="1:5" x14ac:dyDescent="0.25">
      <c r="A5" s="6" t="s">
        <v>641</v>
      </c>
      <c r="B5" s="4">
        <v>-73797</v>
      </c>
      <c r="C5" s="4">
        <v>-68400</v>
      </c>
      <c r="D5" s="4">
        <v>-59786.5</v>
      </c>
      <c r="E5" s="4">
        <v>8613.5</v>
      </c>
    </row>
    <row r="6" spans="1:5" x14ac:dyDescent="0.25">
      <c r="A6" s="6" t="s">
        <v>643</v>
      </c>
      <c r="B6" s="4">
        <v>-771</v>
      </c>
      <c r="C6" s="4">
        <v>0</v>
      </c>
      <c r="D6" s="4">
        <v>-257</v>
      </c>
      <c r="E6" s="4">
        <v>-257</v>
      </c>
    </row>
    <row r="7" spans="1:5" x14ac:dyDescent="0.25">
      <c r="A7" s="6" t="s">
        <v>646</v>
      </c>
      <c r="B7" s="4">
        <v>0</v>
      </c>
      <c r="C7" s="4">
        <v>6774.78</v>
      </c>
      <c r="D7" s="4">
        <v>6774.78</v>
      </c>
      <c r="E7" s="4">
        <v>0</v>
      </c>
    </row>
    <row r="8" spans="1:5" x14ac:dyDescent="0.25">
      <c r="A8" s="6" t="s">
        <v>664</v>
      </c>
      <c r="B8" s="4">
        <v>-155</v>
      </c>
      <c r="C8" s="4">
        <v>0</v>
      </c>
      <c r="D8" s="4">
        <v>-77.5</v>
      </c>
      <c r="E8" s="4">
        <v>-77.5</v>
      </c>
    </row>
    <row r="9" spans="1:5" x14ac:dyDescent="0.25">
      <c r="A9" s="6" t="s">
        <v>206</v>
      </c>
      <c r="B9" s="4">
        <v>-74723</v>
      </c>
      <c r="C9" s="4">
        <v>-61625.22</v>
      </c>
      <c r="D9" s="4">
        <v>-53346.22</v>
      </c>
      <c r="E9" s="4">
        <v>8279</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1" width="40.5703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95</v>
      </c>
    </row>
    <row r="4" spans="1:5" x14ac:dyDescent="0.25">
      <c r="A4" s="5" t="s">
        <v>205</v>
      </c>
      <c r="B4" t="s">
        <v>1478</v>
      </c>
      <c r="C4" t="s">
        <v>1479</v>
      </c>
      <c r="D4" t="s">
        <v>1480</v>
      </c>
      <c r="E4" t="s">
        <v>1481</v>
      </c>
    </row>
    <row r="5" spans="1:5" x14ac:dyDescent="0.25">
      <c r="A5" s="6" t="s">
        <v>652</v>
      </c>
      <c r="B5" s="4">
        <v>0</v>
      </c>
      <c r="C5" s="4">
        <v>-50</v>
      </c>
      <c r="D5" s="4">
        <v>-25</v>
      </c>
      <c r="E5" s="4">
        <v>25</v>
      </c>
    </row>
    <row r="6" spans="1:5" x14ac:dyDescent="0.25">
      <c r="A6" s="6" t="s">
        <v>684</v>
      </c>
      <c r="B6" s="4">
        <v>-25</v>
      </c>
      <c r="C6" s="4">
        <v>0</v>
      </c>
      <c r="D6" s="4">
        <v>-12.5</v>
      </c>
      <c r="E6" s="4">
        <v>-12.5</v>
      </c>
    </row>
    <row r="7" spans="1:5" x14ac:dyDescent="0.25">
      <c r="A7" s="6" t="s">
        <v>691</v>
      </c>
      <c r="B7" s="4">
        <v>-38.200000000000003</v>
      </c>
      <c r="C7" s="4">
        <v>0</v>
      </c>
      <c r="D7" s="4">
        <v>-19.100000000000001</v>
      </c>
      <c r="E7" s="4">
        <v>-19.100000000000001</v>
      </c>
    </row>
    <row r="8" spans="1:5" x14ac:dyDescent="0.25">
      <c r="A8" s="6" t="s">
        <v>206</v>
      </c>
      <c r="B8" s="4">
        <v>-63.2</v>
      </c>
      <c r="C8" s="4">
        <v>-50</v>
      </c>
      <c r="D8" s="4">
        <v>-56.6</v>
      </c>
      <c r="E8" s="4">
        <v>-6.6000000000000014</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158</v>
      </c>
    </row>
    <row r="4" spans="1:5" x14ac:dyDescent="0.25">
      <c r="A4" s="5" t="s">
        <v>205</v>
      </c>
      <c r="B4" t="s">
        <v>1478</v>
      </c>
      <c r="C4" t="s">
        <v>1479</v>
      </c>
      <c r="D4" t="s">
        <v>1480</v>
      </c>
      <c r="E4" t="s">
        <v>1481</v>
      </c>
    </row>
    <row r="5" spans="1:5" x14ac:dyDescent="0.25">
      <c r="A5" s="6" t="s">
        <v>691</v>
      </c>
      <c r="B5" s="4">
        <v>-7387.0599999999995</v>
      </c>
      <c r="C5" s="4">
        <v>-8243.66</v>
      </c>
      <c r="D5" s="4">
        <v>-7961.8966666666656</v>
      </c>
      <c r="E5" s="4">
        <v>281.76333333333423</v>
      </c>
    </row>
    <row r="6" spans="1:5" x14ac:dyDescent="0.25">
      <c r="A6" s="6" t="s">
        <v>206</v>
      </c>
      <c r="B6" s="4">
        <v>-7387.0599999999995</v>
      </c>
      <c r="C6" s="4">
        <v>-8243.66</v>
      </c>
      <c r="D6" s="4">
        <v>-7961.8966666666656</v>
      </c>
      <c r="E6" s="4">
        <v>281.76333333333423</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35.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132</v>
      </c>
    </row>
    <row r="4" spans="1:5" x14ac:dyDescent="0.25">
      <c r="A4" s="5" t="s">
        <v>205</v>
      </c>
      <c r="B4" t="s">
        <v>1478</v>
      </c>
      <c r="C4" t="s">
        <v>1479</v>
      </c>
      <c r="D4" t="s">
        <v>1480</v>
      </c>
      <c r="E4" t="s">
        <v>1481</v>
      </c>
    </row>
    <row r="5" spans="1:5" x14ac:dyDescent="0.25">
      <c r="A5" s="6" t="s">
        <v>682</v>
      </c>
      <c r="B5" s="4">
        <v>-29036.68</v>
      </c>
      <c r="C5" s="4">
        <v>-24090.729999999996</v>
      </c>
      <c r="D5" s="4">
        <v>-26966.318333333329</v>
      </c>
      <c r="E5" s="4">
        <v>-2875.5883333333331</v>
      </c>
    </row>
    <row r="6" spans="1:5" x14ac:dyDescent="0.25">
      <c r="A6" s="6" t="s">
        <v>691</v>
      </c>
      <c r="B6" s="4">
        <v>2358.2000000000003</v>
      </c>
      <c r="C6" s="4">
        <v>0</v>
      </c>
      <c r="D6" s="4">
        <v>0</v>
      </c>
      <c r="E6" s="4">
        <v>0</v>
      </c>
    </row>
    <row r="7" spans="1:5" x14ac:dyDescent="0.25">
      <c r="A7" s="6" t="s">
        <v>206</v>
      </c>
      <c r="B7" s="4">
        <v>-26678.48</v>
      </c>
      <c r="C7" s="4">
        <v>-24090.729999999996</v>
      </c>
      <c r="D7" s="4">
        <v>-26966.318333333329</v>
      </c>
      <c r="E7" s="4">
        <v>-2875.5883333333331</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25.710937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187</v>
      </c>
    </row>
    <row r="4" spans="1:5" x14ac:dyDescent="0.25">
      <c r="A4" s="5" t="s">
        <v>205</v>
      </c>
      <c r="B4" t="s">
        <v>1478</v>
      </c>
      <c r="C4" t="s">
        <v>1479</v>
      </c>
      <c r="D4" t="s">
        <v>1480</v>
      </c>
      <c r="E4" t="s">
        <v>1481</v>
      </c>
    </row>
    <row r="5" spans="1:5" x14ac:dyDescent="0.25">
      <c r="A5" s="6" t="s">
        <v>687</v>
      </c>
      <c r="B5" s="4">
        <v>0</v>
      </c>
      <c r="C5" s="4">
        <v>0</v>
      </c>
      <c r="D5" s="4">
        <v>0</v>
      </c>
      <c r="E5" s="4">
        <v>0</v>
      </c>
    </row>
    <row r="6" spans="1:5" x14ac:dyDescent="0.25">
      <c r="A6" s="6" t="s">
        <v>206</v>
      </c>
      <c r="B6" s="4">
        <v>0</v>
      </c>
      <c r="C6" s="4">
        <v>0</v>
      </c>
      <c r="D6" s="4">
        <v>0</v>
      </c>
      <c r="E6" s="4">
        <v>0</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159</v>
      </c>
    </row>
    <row r="4" spans="1:5" x14ac:dyDescent="0.25">
      <c r="A4" s="5" t="s">
        <v>205</v>
      </c>
      <c r="B4" t="s">
        <v>1478</v>
      </c>
      <c r="C4" t="s">
        <v>1479</v>
      </c>
      <c r="D4" t="s">
        <v>1480</v>
      </c>
      <c r="E4" t="s">
        <v>1481</v>
      </c>
    </row>
    <row r="5" spans="1:5" x14ac:dyDescent="0.25">
      <c r="A5" s="6" t="s">
        <v>691</v>
      </c>
      <c r="B5" s="4">
        <v>-13450571.92</v>
      </c>
      <c r="C5" s="4">
        <v>85508.439999999988</v>
      </c>
      <c r="D5" s="4">
        <v>-6682528.75</v>
      </c>
      <c r="E5" s="4">
        <v>-6768037.1900000004</v>
      </c>
    </row>
    <row r="6" spans="1:5" x14ac:dyDescent="0.25">
      <c r="A6" s="6" t="s">
        <v>206</v>
      </c>
      <c r="B6" s="4">
        <v>-13450571.92</v>
      </c>
      <c r="C6" s="4">
        <v>85508.439999999988</v>
      </c>
      <c r="D6" s="4">
        <v>-6682528.75</v>
      </c>
      <c r="E6" s="4">
        <v>-6768037.1900000004</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160</v>
      </c>
    </row>
    <row r="4" spans="1:5" x14ac:dyDescent="0.25">
      <c r="A4" s="5" t="s">
        <v>205</v>
      </c>
      <c r="B4" t="s">
        <v>1478</v>
      </c>
      <c r="C4" t="s">
        <v>1479</v>
      </c>
      <c r="D4" t="s">
        <v>1480</v>
      </c>
      <c r="E4" t="s">
        <v>1481</v>
      </c>
    </row>
    <row r="5" spans="1:5" x14ac:dyDescent="0.25">
      <c r="A5" s="6" t="s">
        <v>691</v>
      </c>
      <c r="B5" s="4">
        <v>-285051.07000000012</v>
      </c>
      <c r="C5" s="4">
        <v>-644201.48</v>
      </c>
      <c r="D5" s="4">
        <v>-535327.6083333334</v>
      </c>
      <c r="E5" s="4">
        <v>108873.87166666659</v>
      </c>
    </row>
    <row r="6" spans="1:5" x14ac:dyDescent="0.25">
      <c r="A6" s="6" t="s">
        <v>206</v>
      </c>
      <c r="B6" s="4">
        <v>-285051.07000000012</v>
      </c>
      <c r="C6" s="4">
        <v>-644201.48</v>
      </c>
      <c r="D6" s="4">
        <v>-535327.6083333334</v>
      </c>
      <c r="E6" s="4">
        <v>108873.87166666659</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52.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161</v>
      </c>
    </row>
    <row r="4" spans="1:5" x14ac:dyDescent="0.25">
      <c r="A4" s="5" t="s">
        <v>205</v>
      </c>
      <c r="B4" t="s">
        <v>1478</v>
      </c>
      <c r="C4" t="s">
        <v>1479</v>
      </c>
      <c r="D4" t="s">
        <v>1480</v>
      </c>
      <c r="E4" t="s">
        <v>1481</v>
      </c>
    </row>
    <row r="5" spans="1:5" x14ac:dyDescent="0.25">
      <c r="A5" s="6" t="s">
        <v>691</v>
      </c>
      <c r="B5" s="4">
        <v>0</v>
      </c>
      <c r="C5" s="4">
        <v>0</v>
      </c>
      <c r="D5" s="4">
        <v>0</v>
      </c>
      <c r="E5" s="4">
        <v>0</v>
      </c>
    </row>
    <row r="6" spans="1:5" x14ac:dyDescent="0.25">
      <c r="A6" s="6" t="s">
        <v>693</v>
      </c>
      <c r="B6" s="4">
        <v>0</v>
      </c>
      <c r="C6" s="4">
        <v>0</v>
      </c>
      <c r="D6" s="4">
        <v>0</v>
      </c>
      <c r="E6" s="4">
        <v>0</v>
      </c>
    </row>
    <row r="7" spans="1:5" x14ac:dyDescent="0.25">
      <c r="A7" s="6" t="s">
        <v>206</v>
      </c>
      <c r="B7" s="4">
        <v>0</v>
      </c>
      <c r="C7" s="4">
        <v>0</v>
      </c>
      <c r="D7" s="4">
        <v>0</v>
      </c>
      <c r="E7" s="4">
        <v>0</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163</v>
      </c>
    </row>
    <row r="4" spans="1:5" x14ac:dyDescent="0.25">
      <c r="A4" s="5" t="s">
        <v>205</v>
      </c>
      <c r="B4" t="s">
        <v>1478</v>
      </c>
      <c r="C4" t="s">
        <v>1479</v>
      </c>
      <c r="D4" t="s">
        <v>1480</v>
      </c>
      <c r="E4" t="s">
        <v>1481</v>
      </c>
    </row>
    <row r="5" spans="1:5" x14ac:dyDescent="0.25">
      <c r="A5" s="6" t="s">
        <v>691</v>
      </c>
      <c r="B5" s="4">
        <v>-7697.89</v>
      </c>
      <c r="C5" s="4">
        <v>-7510.1100000000006</v>
      </c>
      <c r="D5" s="4">
        <v>-7522.8616666666667</v>
      </c>
      <c r="E5" s="4">
        <v>-12.751666666666097</v>
      </c>
    </row>
    <row r="6" spans="1:5" x14ac:dyDescent="0.25">
      <c r="A6" s="6" t="s">
        <v>206</v>
      </c>
      <c r="B6" s="4">
        <v>-7697.89</v>
      </c>
      <c r="C6" s="4">
        <v>-7510.1100000000006</v>
      </c>
      <c r="D6" s="4">
        <v>-7522.8616666666667</v>
      </c>
      <c r="E6" s="4">
        <v>-12.751666666666097</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5" x14ac:dyDescent="0.25"/>
  <cols>
    <col min="1" max="1" width="30"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162</v>
      </c>
    </row>
    <row r="4" spans="1:5" x14ac:dyDescent="0.25">
      <c r="A4" s="5" t="s">
        <v>205</v>
      </c>
      <c r="B4" t="s">
        <v>1478</v>
      </c>
      <c r="C4" t="s">
        <v>1479</v>
      </c>
      <c r="D4" t="s">
        <v>1480</v>
      </c>
      <c r="E4" t="s">
        <v>1481</v>
      </c>
    </row>
    <row r="5" spans="1:5" x14ac:dyDescent="0.25">
      <c r="A5" s="6" t="s">
        <v>691</v>
      </c>
      <c r="B5" s="4">
        <v>0</v>
      </c>
      <c r="C5" s="4">
        <v>-383715.56</v>
      </c>
      <c r="D5" s="4">
        <v>-191857.78</v>
      </c>
      <c r="E5" s="4">
        <v>191857.78</v>
      </c>
    </row>
    <row r="6" spans="1:5" x14ac:dyDescent="0.25">
      <c r="A6" s="6" t="s">
        <v>206</v>
      </c>
      <c r="B6" s="4">
        <v>0</v>
      </c>
      <c r="C6" s="4">
        <v>-383715.56</v>
      </c>
      <c r="D6" s="4">
        <v>-191857.78</v>
      </c>
      <c r="E6" s="4">
        <v>191857.78</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heetViews>
  <sheetFormatPr defaultRowHeight="15" x14ac:dyDescent="0.25"/>
  <cols>
    <col min="1" max="1" width="63.42578125" bestFit="1" customWidth="1"/>
    <col min="2" max="3" width="16.5703125" bestFit="1" customWidth="1"/>
    <col min="4" max="4" width="31.28515625" bestFit="1" customWidth="1"/>
    <col min="5" max="5" width="31.7109375" bestFit="1" customWidth="1"/>
  </cols>
  <sheetData>
    <row r="1" spans="1:5" x14ac:dyDescent="0.25">
      <c r="A1" s="5" t="s">
        <v>194</v>
      </c>
      <c r="B1" t="s">
        <v>204</v>
      </c>
    </row>
    <row r="2" spans="1:5" x14ac:dyDescent="0.25">
      <c r="A2" s="5" t="s">
        <v>197</v>
      </c>
      <c r="B2" t="s">
        <v>164</v>
      </c>
    </row>
    <row r="4" spans="1:5" x14ac:dyDescent="0.25">
      <c r="A4" s="5" t="s">
        <v>205</v>
      </c>
      <c r="B4" t="s">
        <v>1478</v>
      </c>
      <c r="C4" t="s">
        <v>1479</v>
      </c>
      <c r="D4" t="s">
        <v>1480</v>
      </c>
      <c r="E4" t="s">
        <v>1481</v>
      </c>
    </row>
    <row r="5" spans="1:5" x14ac:dyDescent="0.25">
      <c r="A5" s="6" t="s">
        <v>691</v>
      </c>
      <c r="B5" s="4">
        <v>-170433.88</v>
      </c>
      <c r="C5" s="4">
        <v>-170734.55</v>
      </c>
      <c r="D5" s="4">
        <v>-140643.86499999999</v>
      </c>
      <c r="E5" s="4">
        <v>30090.684999999998</v>
      </c>
    </row>
    <row r="6" spans="1:5" x14ac:dyDescent="0.25">
      <c r="A6" s="6" t="s">
        <v>692</v>
      </c>
      <c r="B6" s="4">
        <v>0</v>
      </c>
      <c r="C6" s="4">
        <v>242301</v>
      </c>
      <c r="D6" s="4">
        <v>242301</v>
      </c>
      <c r="E6" s="4">
        <v>0</v>
      </c>
    </row>
    <row r="7" spans="1:5" x14ac:dyDescent="0.25">
      <c r="A7" s="6" t="s">
        <v>206</v>
      </c>
      <c r="B7" s="4">
        <v>-170433.88</v>
      </c>
      <c r="C7" s="4">
        <v>71566.450000000012</v>
      </c>
      <c r="D7" s="4">
        <v>101657.13500000001</v>
      </c>
      <c r="E7" s="4">
        <v>30090.684999999998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024AD08B675544BFB4D43D047962BD" ma:contentTypeVersion="4" ma:contentTypeDescription="Create a new document." ma:contentTypeScope="" ma:versionID="ce37d43ee2799cc664ab93178848c6f2">
  <xsd:schema xmlns:xsd="http://www.w3.org/2001/XMLSchema" xmlns:xs="http://www.w3.org/2001/XMLSchema" xmlns:p="http://schemas.microsoft.com/office/2006/metadata/properties" xmlns:ns3="27e6846d-0e71-4bd6-b025-5c6bdea17359" targetNamespace="http://schemas.microsoft.com/office/2006/metadata/properties" ma:root="true" ma:fieldsID="0d009e66fa78681cff0f95079e3c9404" ns3:_="">
    <xsd:import namespace="27e6846d-0e71-4bd6-b025-5c6bdea1735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6846d-0e71-4bd6-b025-5c6bdea173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28EC2D-0CBE-4874-8FCA-655B2372A8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6846d-0e71-4bd6-b025-5c6bdea173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FB3F89-12C9-48DE-9E73-43210DF0EEAC}">
  <ds:schemaRefs>
    <ds:schemaRef ds:uri="http://schemas.microsoft.com/sharepoint/v3/contenttype/forms"/>
  </ds:schemaRefs>
</ds:datastoreItem>
</file>

<file path=customXml/itemProps3.xml><?xml version="1.0" encoding="utf-8"?>
<ds:datastoreItem xmlns:ds="http://schemas.openxmlformats.org/officeDocument/2006/customXml" ds:itemID="{FEA889CF-6964-4C32-AB7E-047B0A52B3F2}">
  <ds:schemaRefs>
    <ds:schemaRef ds:uri="http://schemas.microsoft.com/office/infopath/2007/PartnerControls"/>
    <ds:schemaRef ds:uri="http://purl.org/dc/dcmitype/"/>
    <ds:schemaRef ds:uri="27e6846d-0e71-4bd6-b025-5c6bdea17359"/>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213</vt:i4>
      </vt:variant>
      <vt:variant>
        <vt:lpstr>Named Ranges</vt:lpstr>
      </vt:variant>
      <vt:variant>
        <vt:i4>1</vt:i4>
      </vt:variant>
    </vt:vector>
  </HeadingPairs>
  <TitlesOfParts>
    <vt:vector size="214" baseType="lpstr">
      <vt:lpstr>Data2</vt:lpstr>
      <vt:lpstr>Natural Accounts</vt:lpstr>
      <vt:lpstr>Organizations</vt:lpstr>
      <vt:lpstr>O_00001</vt:lpstr>
      <vt:lpstr>O_10001</vt:lpstr>
      <vt:lpstr>O_10003</vt:lpstr>
      <vt:lpstr>O_10004</vt:lpstr>
      <vt:lpstr>O_10012</vt:lpstr>
      <vt:lpstr>O_10021</vt:lpstr>
      <vt:lpstr>O_10022</vt:lpstr>
      <vt:lpstr>O_10031</vt:lpstr>
      <vt:lpstr>O_10032</vt:lpstr>
      <vt:lpstr>O_10033</vt:lpstr>
      <vt:lpstr>O_10035</vt:lpstr>
      <vt:lpstr>O_10041</vt:lpstr>
      <vt:lpstr>O_10042</vt:lpstr>
      <vt:lpstr>O_10043</vt:lpstr>
      <vt:lpstr>O_10045</vt:lpstr>
      <vt:lpstr>O_10051</vt:lpstr>
      <vt:lpstr>O_10101</vt:lpstr>
      <vt:lpstr>O_10103</vt:lpstr>
      <vt:lpstr>O_10105</vt:lpstr>
      <vt:lpstr>O_10201</vt:lpstr>
      <vt:lpstr>O_10203</vt:lpstr>
      <vt:lpstr>O_10204</vt:lpstr>
      <vt:lpstr>O_10301</vt:lpstr>
      <vt:lpstr>O_10401</vt:lpstr>
      <vt:lpstr>O_10501</vt:lpstr>
      <vt:lpstr>O_11041</vt:lpstr>
      <vt:lpstr>O_12001</vt:lpstr>
      <vt:lpstr>O_12102</vt:lpstr>
      <vt:lpstr>O_12103</vt:lpstr>
      <vt:lpstr>O_12104</vt:lpstr>
      <vt:lpstr>O_12105</vt:lpstr>
      <vt:lpstr>O_12106</vt:lpstr>
      <vt:lpstr>O_12151</vt:lpstr>
      <vt:lpstr>O_12152</vt:lpstr>
      <vt:lpstr>O_12201</vt:lpstr>
      <vt:lpstr>O_12206</vt:lpstr>
      <vt:lpstr>O_12211</vt:lpstr>
      <vt:lpstr>O_13001</vt:lpstr>
      <vt:lpstr>O_13101</vt:lpstr>
      <vt:lpstr>O_13111</vt:lpstr>
      <vt:lpstr>O_13121</vt:lpstr>
      <vt:lpstr>O_13131</vt:lpstr>
      <vt:lpstr>O_13141</vt:lpstr>
      <vt:lpstr>O_13151</vt:lpstr>
      <vt:lpstr>O_13161</vt:lpstr>
      <vt:lpstr>O_13171</vt:lpstr>
      <vt:lpstr>O_13181</vt:lpstr>
      <vt:lpstr>O_13201</vt:lpstr>
      <vt:lpstr>O_13211</vt:lpstr>
      <vt:lpstr>O_13221</vt:lpstr>
      <vt:lpstr>O_13231</vt:lpstr>
      <vt:lpstr>O_13241</vt:lpstr>
      <vt:lpstr>O_13251</vt:lpstr>
      <vt:lpstr>O_13261</vt:lpstr>
      <vt:lpstr>O_13271</vt:lpstr>
      <vt:lpstr>O_13291</vt:lpstr>
      <vt:lpstr>O_13404</vt:lpstr>
      <vt:lpstr>O_14001</vt:lpstr>
      <vt:lpstr>O_14101</vt:lpstr>
      <vt:lpstr>O_14102</vt:lpstr>
      <vt:lpstr>O_14103</vt:lpstr>
      <vt:lpstr>O_14104</vt:lpstr>
      <vt:lpstr>O_15001</vt:lpstr>
      <vt:lpstr>O_15102</vt:lpstr>
      <vt:lpstr>O_15103</vt:lpstr>
      <vt:lpstr>O_15112</vt:lpstr>
      <vt:lpstr>O_15113</vt:lpstr>
      <vt:lpstr>O_15114</vt:lpstr>
      <vt:lpstr>O_16001</vt:lpstr>
      <vt:lpstr>O_16101</vt:lpstr>
      <vt:lpstr>O_16102</vt:lpstr>
      <vt:lpstr>O_16103</vt:lpstr>
      <vt:lpstr>O_16104</vt:lpstr>
      <vt:lpstr>O_16105</vt:lpstr>
      <vt:lpstr>O_16106</vt:lpstr>
      <vt:lpstr>O_16107</vt:lpstr>
      <vt:lpstr>O_17001</vt:lpstr>
      <vt:lpstr>O_17011</vt:lpstr>
      <vt:lpstr>O_17012</vt:lpstr>
      <vt:lpstr>O_17013</vt:lpstr>
      <vt:lpstr>O_17014</vt:lpstr>
      <vt:lpstr>O_17015</vt:lpstr>
      <vt:lpstr>O_17016</vt:lpstr>
      <vt:lpstr>O_17018</vt:lpstr>
      <vt:lpstr>O_18001</vt:lpstr>
      <vt:lpstr>O_18002</vt:lpstr>
      <vt:lpstr>O_18003</vt:lpstr>
      <vt:lpstr>O_19001</vt:lpstr>
      <vt:lpstr>O_19002</vt:lpstr>
      <vt:lpstr>O_20001</vt:lpstr>
      <vt:lpstr>O_22001</vt:lpstr>
      <vt:lpstr>O_22111</vt:lpstr>
      <vt:lpstr>O_22112</vt:lpstr>
      <vt:lpstr>O_22201</vt:lpstr>
      <vt:lpstr>O_22301</vt:lpstr>
      <vt:lpstr>O_24001</vt:lpstr>
      <vt:lpstr>O_24002</vt:lpstr>
      <vt:lpstr>O_24003</vt:lpstr>
      <vt:lpstr>O_24004</vt:lpstr>
      <vt:lpstr>O_24005</vt:lpstr>
      <vt:lpstr>O_24006</vt:lpstr>
      <vt:lpstr>O_24007</vt:lpstr>
      <vt:lpstr>O_24008</vt:lpstr>
      <vt:lpstr>O_24009</vt:lpstr>
      <vt:lpstr>O_24010</vt:lpstr>
      <vt:lpstr>O_25001</vt:lpstr>
      <vt:lpstr>O_26001</vt:lpstr>
      <vt:lpstr>O_26002</vt:lpstr>
      <vt:lpstr>O_26102</vt:lpstr>
      <vt:lpstr>O_26103</vt:lpstr>
      <vt:lpstr>O_26104</vt:lpstr>
      <vt:lpstr>O_26105</vt:lpstr>
      <vt:lpstr>O_26106</vt:lpstr>
      <vt:lpstr>O_26107</vt:lpstr>
      <vt:lpstr>O_26108</vt:lpstr>
      <vt:lpstr>O_26109</vt:lpstr>
      <vt:lpstr>O_26201</vt:lpstr>
      <vt:lpstr>O_26302</vt:lpstr>
      <vt:lpstr>O_26303</vt:lpstr>
      <vt:lpstr>O_26304</vt:lpstr>
      <vt:lpstr>O_26305</vt:lpstr>
      <vt:lpstr>O_26401</vt:lpstr>
      <vt:lpstr>O_26601</vt:lpstr>
      <vt:lpstr>O_26602</vt:lpstr>
      <vt:lpstr>O_26701</vt:lpstr>
      <vt:lpstr>O_30001</vt:lpstr>
      <vt:lpstr>O_30002</vt:lpstr>
      <vt:lpstr>O_31011</vt:lpstr>
      <vt:lpstr>O_31012</vt:lpstr>
      <vt:lpstr>O_31013</vt:lpstr>
      <vt:lpstr>O_31014</vt:lpstr>
      <vt:lpstr>O_31015</vt:lpstr>
      <vt:lpstr>O_31021</vt:lpstr>
      <vt:lpstr>O_31031</vt:lpstr>
      <vt:lpstr>O_31035</vt:lpstr>
      <vt:lpstr>O_31036</vt:lpstr>
      <vt:lpstr>O_31037</vt:lpstr>
      <vt:lpstr>O_32001</vt:lpstr>
      <vt:lpstr>O_33001</vt:lpstr>
      <vt:lpstr>O_33003</vt:lpstr>
      <vt:lpstr>O_33004</vt:lpstr>
      <vt:lpstr>O_33011</vt:lpstr>
      <vt:lpstr>O_40001</vt:lpstr>
      <vt:lpstr>O_40002</vt:lpstr>
      <vt:lpstr>O_40004</vt:lpstr>
      <vt:lpstr>O_40005</vt:lpstr>
      <vt:lpstr>O_50001</vt:lpstr>
      <vt:lpstr>O_61002</vt:lpstr>
      <vt:lpstr>O_70002</vt:lpstr>
      <vt:lpstr>O_70004</vt:lpstr>
      <vt:lpstr>O_70005</vt:lpstr>
      <vt:lpstr>O_70006</vt:lpstr>
      <vt:lpstr>O_70010</vt:lpstr>
      <vt:lpstr>O_70011</vt:lpstr>
      <vt:lpstr>O_70013</vt:lpstr>
      <vt:lpstr>O_70017</vt:lpstr>
      <vt:lpstr>O_80001</vt:lpstr>
      <vt:lpstr>O_80002</vt:lpstr>
      <vt:lpstr>O_90001</vt:lpstr>
      <vt:lpstr>O_90002</vt:lpstr>
      <vt:lpstr>O_90003</vt:lpstr>
      <vt:lpstr>O_90004</vt:lpstr>
      <vt:lpstr>O_90005</vt:lpstr>
      <vt:lpstr>O_90007</vt:lpstr>
      <vt:lpstr>O_90008</vt:lpstr>
      <vt:lpstr>O_90010</vt:lpstr>
      <vt:lpstr>O_90011</vt:lpstr>
      <vt:lpstr>O_90012</vt:lpstr>
      <vt:lpstr>O_90013</vt:lpstr>
      <vt:lpstr>O_90014</vt:lpstr>
      <vt:lpstr>O_90015</vt:lpstr>
      <vt:lpstr>O_90017</vt:lpstr>
      <vt:lpstr>O_90018</vt:lpstr>
      <vt:lpstr>O_90020</vt:lpstr>
      <vt:lpstr>O_90101</vt:lpstr>
      <vt:lpstr>O_90201</vt:lpstr>
      <vt:lpstr>O_90202</vt:lpstr>
      <vt:lpstr>O_90203</vt:lpstr>
      <vt:lpstr>O_90204</vt:lpstr>
      <vt:lpstr>O_90205</vt:lpstr>
      <vt:lpstr>O_90206</vt:lpstr>
      <vt:lpstr>O_90251</vt:lpstr>
      <vt:lpstr>O_90252</vt:lpstr>
      <vt:lpstr>O_90253</vt:lpstr>
      <vt:lpstr>O_90254</vt:lpstr>
      <vt:lpstr>O_90255</vt:lpstr>
      <vt:lpstr>O_90256</vt:lpstr>
      <vt:lpstr>O_90257</vt:lpstr>
      <vt:lpstr>O_90301</vt:lpstr>
      <vt:lpstr>O_13191</vt:lpstr>
      <vt:lpstr>O_13281</vt:lpstr>
      <vt:lpstr>O_90016</vt:lpstr>
      <vt:lpstr>O_13103</vt:lpstr>
      <vt:lpstr>O_90009</vt:lpstr>
      <vt:lpstr>O_23001</vt:lpstr>
      <vt:lpstr>O_12202</vt:lpstr>
      <vt:lpstr>O_12204</vt:lpstr>
      <vt:lpstr>O_12205</vt:lpstr>
      <vt:lpstr>O_12002</vt:lpstr>
      <vt:lpstr>O_12203</vt:lpstr>
      <vt:lpstr>O_14002</vt:lpstr>
      <vt:lpstr>O_14003</vt:lpstr>
      <vt:lpstr>O_12101</vt:lpstr>
      <vt:lpstr>O_12107</vt:lpstr>
      <vt:lpstr>O_13403</vt:lpstr>
      <vt:lpstr>O_13402</vt:lpstr>
      <vt:lpstr>O_70001</vt:lpstr>
      <vt:lpstr>O_10023</vt:lpstr>
      <vt:lpstr>O_22102</vt:lpstr>
      <vt:lpstr>Pivot</vt:lpstr>
      <vt:lpstr>'Natural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PJ Shumway</dc:creator>
  <cp:lastModifiedBy>Alex Kean</cp:lastModifiedBy>
  <dcterms:created xsi:type="dcterms:W3CDTF">2019-11-15T15:29:15Z</dcterms:created>
  <dcterms:modified xsi:type="dcterms:W3CDTF">2019-11-15T23:57:35Z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0x0101000A024AD08B675544BFB4D43D047962BD</vt:lpwstr>
  </property>
</Properties>
</file>