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40" yWindow="-45" windowWidth="12630" windowHeight="11805" tabRatio="653"/>
  </bookViews>
  <sheets>
    <sheet name="Degree Check" sheetId="1" r:id="rId1"/>
  </sheets>
  <definedNames>
    <definedName name="_xlnm.Print_Area" localSheetId="0">'Degree Check'!$A$1:$L$75</definedName>
  </definedNames>
  <calcPr calcId="145621"/>
</workbook>
</file>

<file path=xl/calcChain.xml><?xml version="1.0" encoding="utf-8"?>
<calcChain xmlns="http://schemas.openxmlformats.org/spreadsheetml/2006/main">
  <c r="E34" i="1" l="1"/>
  <c r="F34" i="1" s="1"/>
  <c r="F71" i="1"/>
  <c r="F70" i="1"/>
  <c r="F69" i="1"/>
  <c r="F68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7" i="1"/>
  <c r="F46" i="1"/>
  <c r="F45" i="1"/>
  <c r="F43" i="1"/>
  <c r="F44" i="1"/>
  <c r="F37" i="1"/>
  <c r="F38" i="1"/>
  <c r="F39" i="1"/>
  <c r="F40" i="1"/>
  <c r="F41" i="1"/>
  <c r="F42" i="1"/>
  <c r="F36" i="1"/>
  <c r="F29" i="1"/>
  <c r="F27" i="1"/>
  <c r="F28" i="1"/>
  <c r="F30" i="1"/>
  <c r="F26" i="1"/>
  <c r="F25" i="1"/>
  <c r="F22" i="1"/>
  <c r="F21" i="1"/>
  <c r="F20" i="1"/>
  <c r="F19" i="1"/>
  <c r="F17" i="1"/>
  <c r="F16" i="1"/>
  <c r="F15" i="1"/>
  <c r="F14" i="1"/>
  <c r="F11" i="1"/>
  <c r="F7" i="1"/>
  <c r="F8" i="1"/>
  <c r="F9" i="1"/>
  <c r="F10" i="1"/>
  <c r="F6" i="1"/>
  <c r="E12" i="1" l="1"/>
  <c r="E31" i="1"/>
  <c r="E48" i="1"/>
  <c r="F65" i="1" l="1"/>
  <c r="F53" i="1"/>
  <c r="F72" i="1" l="1"/>
  <c r="G53" i="1"/>
  <c r="M3" i="1"/>
  <c r="G66" i="1" l="1"/>
  <c r="G72" i="1"/>
  <c r="F13" i="1" l="1"/>
  <c r="F18" i="1"/>
  <c r="F23" i="1" l="1"/>
  <c r="G23" i="1" s="1"/>
  <c r="F31" i="1"/>
  <c r="G31" i="1" s="1"/>
  <c r="F48" i="1"/>
  <c r="G48" i="1" s="1"/>
  <c r="F66" i="1" l="1"/>
  <c r="F12" i="1" l="1"/>
  <c r="G12" i="1" s="1"/>
  <c r="F73" i="1" l="1"/>
  <c r="F74" i="1" l="1"/>
  <c r="F75" i="1" s="1"/>
</calcChain>
</file>

<file path=xl/sharedStrings.xml><?xml version="1.0" encoding="utf-8"?>
<sst xmlns="http://schemas.openxmlformats.org/spreadsheetml/2006/main" count="228" uniqueCount="146">
  <si>
    <t>Date</t>
  </si>
  <si>
    <t xml:space="preserve"> </t>
  </si>
  <si>
    <t>V</t>
  </si>
  <si>
    <t>STUDENT ID:</t>
  </si>
  <si>
    <t>W</t>
  </si>
  <si>
    <t>Notes:</t>
  </si>
  <si>
    <t>STAT</t>
  </si>
  <si>
    <t>STUDENT</t>
  </si>
  <si>
    <t>Hrs</t>
  </si>
  <si>
    <t>Thermodynamics I</t>
  </si>
  <si>
    <t>Fluid Dynamics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</si>
  <si>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</si>
  <si>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</si>
  <si>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</si>
  <si>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</si>
  <si>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</si>
  <si>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</si>
  <si>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</si>
  <si>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</si>
  <si>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ADVISER</t>
  </si>
  <si>
    <t>GRAD DATE:</t>
  </si>
  <si>
    <t>[Minimum Required]</t>
  </si>
  <si>
    <t>TOTAL HOURS REMAINING</t>
  </si>
  <si>
    <t>Grade</t>
  </si>
  <si>
    <t>ENGL</t>
  </si>
  <si>
    <t>English Composition</t>
  </si>
  <si>
    <t>MATH</t>
  </si>
  <si>
    <t>Calculus III</t>
  </si>
  <si>
    <t>Appl. Diff. Eq. I</t>
  </si>
  <si>
    <t>PHYS</t>
  </si>
  <si>
    <t>CHEM</t>
  </si>
  <si>
    <t>ENGINEERING SCIENCES</t>
  </si>
  <si>
    <t>ES</t>
  </si>
  <si>
    <t>PHYS 1210</t>
  </si>
  <si>
    <t>ARE 4200 (concurrent)</t>
  </si>
  <si>
    <t>[ECON 1200, HIST 1221, 1211, 1251, or POLS 1000]</t>
  </si>
  <si>
    <t>ARE</t>
  </si>
  <si>
    <t>Plumbing and Electrical Systems</t>
  </si>
  <si>
    <t>see list</t>
  </si>
  <si>
    <t>Prerequisites (requires "C" or better)</t>
  </si>
  <si>
    <t>ARE 3200</t>
  </si>
  <si>
    <t>GEOL</t>
  </si>
  <si>
    <t>Architectural History</t>
  </si>
  <si>
    <t>MATH AND SCIENCES</t>
  </si>
  <si>
    <t>M/S</t>
  </si>
  <si>
    <t>Electrical Circuits</t>
  </si>
  <si>
    <t>Structural Analysis I</t>
  </si>
  <si>
    <t>Civil Engineering Materials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</si>
  <si>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</si>
  <si>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</si>
  <si>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</si>
  <si>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</si>
  <si>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</si>
  <si>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</si>
  <si>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</si>
  <si>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</si>
  <si>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[ARE General Elective]</t>
  </si>
  <si>
    <t>Notes</t>
  </si>
  <si>
    <t>Transfer Work:</t>
  </si>
  <si>
    <t>Fund. of Building Performance</t>
  </si>
  <si>
    <t>Math Placement Exam &gt;= 3 or MATH 1400 or 1450 (concurrent)</t>
  </si>
  <si>
    <t>ARE-GE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</si>
  <si>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</si>
  <si>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</si>
  <si>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</si>
  <si>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</si>
  <si>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</si>
  <si>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</si>
  <si>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`</t>
  </si>
  <si>
    <t>Reinforced Masonry Design</t>
  </si>
  <si>
    <t>Structural Timber Design</t>
  </si>
  <si>
    <t>Foundation Engineering</t>
  </si>
  <si>
    <t>Building Electrical Systems</t>
  </si>
  <si>
    <t>HVAC Systems Anal &amp; Design</t>
  </si>
  <si>
    <t>Modeling &amp; Optimization</t>
  </si>
  <si>
    <t>other from approved list</t>
  </si>
  <si>
    <t>Collaborative BIM Design</t>
  </si>
  <si>
    <t>Internship</t>
  </si>
  <si>
    <t>ARE 4260; ARE 4200 (concurrent)</t>
  </si>
  <si>
    <t>CE 3600</t>
  </si>
  <si>
    <t>ARE 3300</t>
  </si>
  <si>
    <t>ARE 3400</t>
  </si>
  <si>
    <t>ARE 3030</t>
  </si>
  <si>
    <t>ARE 3900; ARE 4600</t>
  </si>
  <si>
    <t>ARCHITECTURAL ENGINEERING SENIOR ELECTIVES (PICK 5 or 6)</t>
  </si>
  <si>
    <t>15-18</t>
  </si>
  <si>
    <t>*</t>
  </si>
  <si>
    <t>**</t>
  </si>
  <si>
    <t>(     )</t>
  </si>
  <si>
    <t>ARCHITECTURAL ENGINEERING MAJOR ELECTIVES (PICK 1 or 0)</t>
  </si>
  <si>
    <t>3-0</t>
  </si>
  <si>
    <t>ARCHITECTURAL ENGINEERING DEGREE CHECK  (2015-2016)</t>
  </si>
  <si>
    <t>USP 2015</t>
  </si>
  <si>
    <t>COM1</t>
  </si>
  <si>
    <t>COM2</t>
  </si>
  <si>
    <t>ART</t>
  </si>
  <si>
    <t>COJO</t>
  </si>
  <si>
    <t>Public Speaking</t>
  </si>
  <si>
    <t>FYS</t>
  </si>
  <si>
    <t>ENGL 1010</t>
  </si>
  <si>
    <t>Fundamentals of Statistics</t>
  </si>
  <si>
    <t>PN</t>
  </si>
  <si>
    <t>Q</t>
  </si>
  <si>
    <t>H</t>
  </si>
  <si>
    <t>MATH 1450</t>
  </si>
  <si>
    <t>ARE 1600</t>
  </si>
  <si>
    <t>ARE 3600</t>
  </si>
  <si>
    <t>VISTA Studio I</t>
  </si>
  <si>
    <t>VISTA Studio II</t>
  </si>
  <si>
    <t>VISTA Studio III</t>
  </si>
  <si>
    <t>Architectural Design Studio I</t>
  </si>
  <si>
    <t>Architectural Design Studio II</t>
  </si>
  <si>
    <t>Architectural Design Studio III</t>
  </si>
  <si>
    <t>Architectural Design Studio IV</t>
  </si>
  <si>
    <t>MATH 1405 or 1450</t>
  </si>
  <si>
    <t>ARE 1600, MATH 2205 (concurrent)</t>
  </si>
  <si>
    <t>ARE 2000, ES 2410</t>
  </si>
  <si>
    <t>COM3</t>
  </si>
  <si>
    <t>[Study Abroad]</t>
  </si>
  <si>
    <t>MATH 1000, 1400 or equivalent</t>
  </si>
  <si>
    <t>MATH 2205</t>
  </si>
  <si>
    <t>MATH 2205 (concurrent) or PHYS 1310</t>
  </si>
  <si>
    <t>ES 2110, MATH 2205</t>
  </si>
  <si>
    <t>ES 2120, MATH 2210</t>
  </si>
  <si>
    <t>ES 2110 and MATH 2205</t>
  </si>
  <si>
    <t>MATH 2310, ES 2310 and ES 2330</t>
  </si>
  <si>
    <t>MATH 1405 or 1450, Math Placement Exam = 5, Math ACT = 26</t>
  </si>
  <si>
    <t>MATH 2200 or Math SAT of 600</t>
  </si>
  <si>
    <t>MATH 2205 (concurrent)</t>
  </si>
  <si>
    <t>Calculus I*</t>
  </si>
  <si>
    <t>Calculus II*</t>
  </si>
  <si>
    <t>Engr. Physics I*</t>
  </si>
  <si>
    <t>Gen. Chemistry I*</t>
  </si>
  <si>
    <t>Statics*</t>
  </si>
  <si>
    <t>Dynamics*</t>
  </si>
  <si>
    <t>Mech. of Materials*</t>
  </si>
  <si>
    <t>GATEWAY REQUIREMENT</t>
  </si>
  <si>
    <t xml:space="preserve">Min. of 57 quality points (course credit hrs X  GPA) in 7  Math, Science, and ES courses (indicated with *) before enrolling in junior department courses. </t>
  </si>
  <si>
    <t>Quality Points Earned</t>
  </si>
  <si>
    <t>Passed Gateway?</t>
  </si>
  <si>
    <t>*typical Structures option; **typical Mechanical option</t>
  </si>
  <si>
    <t>ARE 2410, ARE 2600, Dept Gateway</t>
  </si>
  <si>
    <t>ES 2410, Dept Gateway</t>
  </si>
  <si>
    <t>ES 2410 (concurrent), Dept Gateway</t>
  </si>
  <si>
    <t>ES 2210,ES 2330,ARE 2410, Dept Gateway</t>
  </si>
  <si>
    <t>ES 2310, ES 2330, ARE 2410, Dept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</si>
</sst>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Border="1" applyAlignment="1">
      <alignment horizontal="right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7" fillId="0" borderId="18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3" fillId="0" borderId="8" xfId="0" applyFont="1" applyBorder="1"/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2"/>
  <sheetViews>
    <sheetView tabSelected="1" zoomScale="85" zoomScaleNormal="85" workbookViewId="0"/>
  </sheetViews>
  <sheetFormatPr defaultColWidth="8.7109375" defaultRowHeight="12.75" x14ac:dyDescent="0.2"/>
  <cols>
    <col min="1" max="1" width="5.7109375" style="3" customWidth="1"/>
    <col min="2" max="2" width="7.85546875" style="2" customWidth="1"/>
    <col min="3" max="3" width="7.85546875" style="3" customWidth="1"/>
    <col min="4" max="4" width="26.140625" style="3" customWidth="1"/>
    <col min="5" max="7" width="7.7109375" style="3" customWidth="1"/>
    <col min="8" max="9" width="4.7109375" style="3" customWidth="1"/>
    <col min="10" max="10" width="23.42578125" style="3" customWidth="1"/>
    <col min="11" max="11" width="11.140625" style="3" customWidth="1"/>
    <col min="12" max="12" width="20.42578125" style="3" customWidth="1"/>
    <col min="13" max="16384" width="8.7109375" style="3"/>
  </cols>
  <sheetData>
    <row r="1" spans="1:17" ht="18" customHeight="1" thickBot="1" x14ac:dyDescent="0.3">
      <c r="A1" s="77" t="s">
        <v>91</v>
      </c>
      <c r="I1" s="10" t="s">
        <v>3</v>
      </c>
      <c r="J1" s="78" t="s">
        <v>4</v>
      </c>
      <c r="L1" s="80"/>
      <c r="M1" s="7"/>
    </row>
    <row r="2" spans="1:17" ht="18" customHeight="1" thickBot="1" x14ac:dyDescent="0.25">
      <c r="B2" s="10" t="s">
        <v>7</v>
      </c>
      <c r="C2" s="8"/>
      <c r="D2" s="8"/>
      <c r="E2" s="8"/>
      <c r="F2" s="8"/>
      <c r="G2" s="5"/>
      <c r="H2" s="9"/>
      <c r="I2" s="10" t="s">
        <v>12</v>
      </c>
      <c r="J2" s="11"/>
      <c r="K2" s="6"/>
      <c r="L2" s="12"/>
    </row>
    <row r="3" spans="1:17" ht="18" customHeight="1" thickBot="1" x14ac:dyDescent="0.25">
      <c r="B3" s="10" t="s">
        <v>19</v>
      </c>
      <c r="C3" s="8"/>
      <c r="D3" s="8"/>
      <c r="E3" s="8"/>
      <c r="F3" s="8"/>
      <c r="H3" s="9"/>
      <c r="I3" s="10" t="s">
        <v>58</v>
      </c>
      <c r="J3" s="8"/>
      <c r="K3" s="14" t="s">
        <v>20</v>
      </c>
      <c r="L3" s="79"/>
      <c r="M3" s="15" t="str">
        <f ca="1">IF(L3,L3-TODAY(),"")</f>
        <v/>
      </c>
    </row>
    <row r="4" spans="1:17" ht="4.5" customHeight="1" thickBot="1" x14ac:dyDescent="0.25">
      <c r="A4" s="16"/>
      <c r="B4" s="17"/>
      <c r="C4" s="18"/>
      <c r="D4" s="18"/>
      <c r="E4" s="19"/>
      <c r="F4" s="19"/>
      <c r="G4" s="20"/>
      <c r="H4" s="18"/>
      <c r="I4" s="16"/>
      <c r="J4" s="19"/>
      <c r="K4" s="21"/>
      <c r="L4" s="21"/>
    </row>
    <row r="5" spans="1:17" ht="15" customHeight="1" x14ac:dyDescent="0.25">
      <c r="A5" s="22" t="s">
        <v>92</v>
      </c>
      <c r="E5" s="76" t="s">
        <v>8</v>
      </c>
      <c r="F5" s="76" t="s">
        <v>13</v>
      </c>
      <c r="G5" s="75" t="s">
        <v>23</v>
      </c>
      <c r="H5" s="1" t="s">
        <v>39</v>
      </c>
      <c r="I5" s="13"/>
      <c r="J5" s="13"/>
      <c r="K5" s="4"/>
      <c r="L5" s="75" t="s">
        <v>57</v>
      </c>
      <c r="M5" s="23"/>
    </row>
    <row r="6" spans="1:17" ht="12.75" customHeight="1" x14ac:dyDescent="0.2">
      <c r="A6" s="2" t="s">
        <v>98</v>
      </c>
      <c r="B6" s="25"/>
      <c r="C6" s="26">
        <v>1101</v>
      </c>
      <c r="D6" s="26"/>
      <c r="E6" s="23">
        <v>3</v>
      </c>
      <c r="F6" s="23" t="str">
        <f>IF(OR(G6="A", G6="A-",G6="B+",G6="B", G6="B-",G6="C+",G6="C", G6="C-",G6="D+",G6="D", G6="S", G6="T", G6="TR", G6="TA", G6="TB", G6="TC",G6="AP"),E6,"")</f>
        <v/>
      </c>
      <c r="G6" s="35"/>
      <c r="H6" s="28"/>
      <c r="I6" s="29"/>
      <c r="J6" s="29"/>
      <c r="K6" s="30"/>
      <c r="L6" s="33"/>
      <c r="M6" s="23"/>
    </row>
    <row r="7" spans="1:17" ht="12.75" customHeight="1" x14ac:dyDescent="0.2">
      <c r="A7" s="2" t="s">
        <v>2</v>
      </c>
      <c r="B7" s="25"/>
      <c r="C7" s="26"/>
      <c r="D7" s="26"/>
      <c r="E7" s="23">
        <v>3</v>
      </c>
      <c r="F7" s="23" t="str">
        <f t="shared" ref="F7:F10" si="0">IF(OR(G7="A", G7="A-",G7="B+",G7="B", G7="B-",G7="C+",G7="C", G7="C-",G7="D+",G7="D", G7="S", G7="T", G7="TR", G7="TA", G7="TB", G7="TC",G7="AP"),E7,"")</f>
        <v/>
      </c>
      <c r="G7" s="27"/>
      <c r="H7" s="151" t="s">
        <v>35</v>
      </c>
      <c r="I7" s="29"/>
      <c r="J7" s="29"/>
      <c r="K7" s="30"/>
      <c r="L7" s="31"/>
      <c r="M7" s="23"/>
    </row>
    <row r="8" spans="1:17" ht="12.75" customHeight="1" x14ac:dyDescent="0.2">
      <c r="A8" s="2" t="s">
        <v>93</v>
      </c>
      <c r="B8" s="2" t="s">
        <v>24</v>
      </c>
      <c r="C8" s="24">
        <v>1010</v>
      </c>
      <c r="D8" s="24" t="s">
        <v>25</v>
      </c>
      <c r="E8" s="23">
        <v>3</v>
      </c>
      <c r="F8" s="23" t="str">
        <f t="shared" si="0"/>
        <v/>
      </c>
      <c r="G8" s="32"/>
      <c r="H8" s="28"/>
      <c r="I8" s="29"/>
      <c r="J8" s="29"/>
      <c r="K8" s="30"/>
      <c r="L8" s="33"/>
      <c r="M8" s="23"/>
    </row>
    <row r="9" spans="1:17" ht="12.75" customHeight="1" x14ac:dyDescent="0.2">
      <c r="A9" s="2" t="s">
        <v>94</v>
      </c>
      <c r="B9" s="2" t="s">
        <v>96</v>
      </c>
      <c r="C9" s="24">
        <v>2010</v>
      </c>
      <c r="D9" s="34" t="s">
        <v>97</v>
      </c>
      <c r="E9" s="23">
        <v>3</v>
      </c>
      <c r="F9" s="23" t="str">
        <f t="shared" si="0"/>
        <v/>
      </c>
      <c r="G9" s="35"/>
      <c r="H9" s="28"/>
      <c r="I9" s="29"/>
      <c r="J9" s="29"/>
      <c r="K9" s="30"/>
      <c r="L9" s="33"/>
      <c r="M9" s="23"/>
    </row>
    <row r="10" spans="1:17" ht="12.75" customHeight="1" x14ac:dyDescent="0.2">
      <c r="A10" s="2" t="s">
        <v>103</v>
      </c>
      <c r="B10" s="25" t="s">
        <v>95</v>
      </c>
      <c r="C10" s="26">
        <v>3030</v>
      </c>
      <c r="D10" s="26" t="s">
        <v>42</v>
      </c>
      <c r="E10" s="23">
        <v>3</v>
      </c>
      <c r="F10" s="23" t="str">
        <f t="shared" si="0"/>
        <v/>
      </c>
      <c r="G10" s="35"/>
      <c r="H10" s="49" t="s">
        <v>99</v>
      </c>
      <c r="I10" s="29"/>
      <c r="J10" s="29"/>
      <c r="K10" s="30"/>
      <c r="L10" s="36"/>
      <c r="M10" s="23"/>
      <c r="Q10" s="4"/>
    </row>
    <row r="11" spans="1:17" ht="12.75" customHeight="1" thickBot="1" x14ac:dyDescent="0.25">
      <c r="A11" s="2" t="s">
        <v>103</v>
      </c>
      <c r="B11" s="25"/>
      <c r="C11" s="26"/>
      <c r="D11" s="26"/>
      <c r="E11" s="16">
        <v>3</v>
      </c>
      <c r="F11" s="37" t="str">
        <f>IF(OR(G11="A", G11="A-",G11="B+",G11="B", G11="B-",G11="C+",G11="C", G11="C-",G11="D+",G11="D", G11="S", G11="T", G11="TR", G11="TA", G11="TB", G11="TC",G11="AP"),E11,"")</f>
        <v/>
      </c>
      <c r="G11" s="38"/>
      <c r="H11" s="28"/>
      <c r="I11" s="29"/>
      <c r="J11" s="29"/>
      <c r="K11" s="30"/>
      <c r="L11" s="33"/>
      <c r="M11" s="23"/>
    </row>
    <row r="12" spans="1:17" ht="12.75" customHeight="1" thickBot="1" x14ac:dyDescent="0.25">
      <c r="A12" s="16"/>
      <c r="B12" s="39"/>
      <c r="C12" s="40"/>
      <c r="D12" s="74" t="s">
        <v>21</v>
      </c>
      <c r="E12" s="19">
        <f>SUM(E6:E11)</f>
        <v>18</v>
      </c>
      <c r="F12" s="16">
        <f>SUM(F6:F11)</f>
        <v>0</v>
      </c>
      <c r="G12" s="41" t="str">
        <f>IF(F12&gt;=E12, "OK","")</f>
        <v/>
      </c>
      <c r="H12" s="42"/>
      <c r="I12" s="43"/>
      <c r="J12" s="43"/>
      <c r="K12" s="44"/>
      <c r="L12" s="45"/>
      <c r="M12" s="46"/>
    </row>
    <row r="13" spans="1:17" ht="15" customHeight="1" x14ac:dyDescent="0.25">
      <c r="A13" s="22" t="s">
        <v>43</v>
      </c>
      <c r="F13" s="23" t="str">
        <f>IF(OR(G13="A", G13="B", G13="C", G13="D", G13="S", G13="T", G13="TR", G13="TA", G13="TB", G13="TC"),E13,"")</f>
        <v/>
      </c>
      <c r="G13" s="47"/>
      <c r="H13" s="1" t="s">
        <v>39</v>
      </c>
      <c r="L13" s="48"/>
      <c r="M13" s="23"/>
    </row>
    <row r="14" spans="1:17" ht="12.75" customHeight="1" x14ac:dyDescent="0.2">
      <c r="A14" s="2" t="s">
        <v>102</v>
      </c>
      <c r="B14" s="2" t="s">
        <v>26</v>
      </c>
      <c r="C14" s="24">
        <v>2200</v>
      </c>
      <c r="D14" s="24" t="s">
        <v>129</v>
      </c>
      <c r="E14" s="23">
        <v>4</v>
      </c>
      <c r="F14" s="23" t="str">
        <f>IF(OR(G14="A", G14="A-",G14="B+",G14="B", G14="B-",G14="C+",G14="C", G14="S", G14="T", G14="TR", G14="TA", G14="TB", G14="TC",G14="AP"),E14,"")</f>
        <v/>
      </c>
      <c r="G14" s="35"/>
      <c r="H14" s="49" t="s">
        <v>126</v>
      </c>
      <c r="I14" s="50"/>
      <c r="J14" s="50"/>
      <c r="K14" s="51"/>
      <c r="L14" s="33"/>
      <c r="M14" s="23"/>
    </row>
    <row r="15" spans="1:17" ht="12.75" customHeight="1" x14ac:dyDescent="0.2">
      <c r="A15" s="2"/>
      <c r="B15" s="2" t="s">
        <v>26</v>
      </c>
      <c r="C15" s="24">
        <v>2205</v>
      </c>
      <c r="D15" s="34" t="s">
        <v>130</v>
      </c>
      <c r="E15" s="23">
        <v>4</v>
      </c>
      <c r="F15" s="23" t="str">
        <f t="shared" ref="F15:F16" si="1">IF(OR(G15="A", G15="A-",G15="B+",G15="B", G15="B-",G15="C+",G15="C", G15="S", G15="T", G15="TR", G15="TA", G15="TB", G15="TC",G15="AP"),E15,"")</f>
        <v/>
      </c>
      <c r="G15" s="32"/>
      <c r="H15" s="49" t="s">
        <v>127</v>
      </c>
      <c r="I15" s="50"/>
      <c r="J15" s="50"/>
      <c r="K15" s="51"/>
      <c r="L15" s="33"/>
      <c r="M15" s="23"/>
    </row>
    <row r="16" spans="1:17" ht="12.75" customHeight="1" x14ac:dyDescent="0.2">
      <c r="A16" s="2"/>
      <c r="B16" s="2" t="s">
        <v>26</v>
      </c>
      <c r="C16" s="24">
        <v>2210</v>
      </c>
      <c r="D16" s="34" t="s">
        <v>27</v>
      </c>
      <c r="E16" s="23">
        <v>4</v>
      </c>
      <c r="F16" s="23" t="str">
        <f t="shared" si="1"/>
        <v/>
      </c>
      <c r="G16" s="32"/>
      <c r="H16" s="49" t="s">
        <v>120</v>
      </c>
      <c r="I16" s="50"/>
      <c r="J16" s="50"/>
      <c r="K16" s="51"/>
      <c r="L16" s="33"/>
      <c r="M16" s="23"/>
    </row>
    <row r="17" spans="1:16" ht="12.75" customHeight="1" x14ac:dyDescent="0.2">
      <c r="A17" s="2"/>
      <c r="B17" s="2" t="s">
        <v>26</v>
      </c>
      <c r="C17" s="24">
        <v>2310</v>
      </c>
      <c r="D17" s="34" t="s">
        <v>28</v>
      </c>
      <c r="E17" s="23">
        <v>3</v>
      </c>
      <c r="F17" s="23" t="str">
        <f>IF(OR(G17="A", G17="A-",G17="B+",G17="B", G17="B-",G17="C+",G17="C", G17="C-",G17="D+",G17="D", G17="S", G17="T", G17="TR", G17="TA", G17="TB", G17="TC",G17="AP"),E17,"")</f>
        <v/>
      </c>
      <c r="G17" s="32"/>
      <c r="H17" s="49" t="s">
        <v>120</v>
      </c>
      <c r="I17" s="50"/>
      <c r="J17" s="50"/>
      <c r="K17" s="51"/>
      <c r="L17" s="33"/>
      <c r="M17" s="23"/>
    </row>
    <row r="18" spans="1:16" ht="12.75" customHeight="1" x14ac:dyDescent="0.2">
      <c r="A18" s="2"/>
      <c r="B18" s="52" t="s">
        <v>6</v>
      </c>
      <c r="C18" s="9">
        <v>2050</v>
      </c>
      <c r="D18" s="9" t="s">
        <v>100</v>
      </c>
      <c r="E18" s="13">
        <v>4</v>
      </c>
      <c r="F18" s="13" t="str">
        <f t="shared" ref="F18:F19" si="2">IF(OR(G18="A", G18="B", G18="C", G18="D", G18="S", G18="T", G18="TR", G18="TA", G18="TB", G18="TC",G18="AP"),E18,"")</f>
        <v/>
      </c>
      <c r="G18" s="32"/>
      <c r="H18" s="49" t="s">
        <v>119</v>
      </c>
      <c r="I18" s="50"/>
      <c r="J18" s="50"/>
      <c r="K18" s="51"/>
      <c r="L18" s="53"/>
      <c r="M18" s="23"/>
    </row>
    <row r="19" spans="1:16" ht="12.75" customHeight="1" x14ac:dyDescent="0.2">
      <c r="A19" s="2" t="s">
        <v>101</v>
      </c>
      <c r="B19" s="2" t="s">
        <v>29</v>
      </c>
      <c r="C19" s="24">
        <v>1210</v>
      </c>
      <c r="D19" s="24" t="s">
        <v>131</v>
      </c>
      <c r="E19" s="23">
        <v>4</v>
      </c>
      <c r="F19" s="13" t="str">
        <f t="shared" si="2"/>
        <v/>
      </c>
      <c r="G19" s="35"/>
      <c r="H19" s="49" t="s">
        <v>121</v>
      </c>
      <c r="I19" s="50"/>
      <c r="J19" s="50"/>
      <c r="K19" s="51"/>
      <c r="L19" s="33"/>
      <c r="M19" s="23"/>
    </row>
    <row r="20" spans="1:16" ht="12.75" customHeight="1" x14ac:dyDescent="0.2">
      <c r="A20" s="2" t="s">
        <v>101</v>
      </c>
      <c r="B20" s="2" t="s">
        <v>30</v>
      </c>
      <c r="C20" s="24">
        <v>1020</v>
      </c>
      <c r="D20" s="24" t="s">
        <v>132</v>
      </c>
      <c r="E20" s="23">
        <v>4</v>
      </c>
      <c r="F20" s="23" t="str">
        <f>IF(OR(G20="A", G20="A-",G20="B+",G20="B", G20="B-",G20="C+",G20="C", G20="C-",G20="D+",G20="D", G20="S", G20="T", G20="TR", G20="TA", G20="TB", G20="TC",G20="AP"),E20,"")</f>
        <v/>
      </c>
      <c r="G20" s="32"/>
      <c r="H20" s="49" t="s">
        <v>60</v>
      </c>
      <c r="I20" s="50"/>
      <c r="J20" s="50"/>
      <c r="K20" s="51"/>
      <c r="L20" s="33"/>
      <c r="M20" s="23"/>
    </row>
    <row r="21" spans="1:16" ht="12.75" customHeight="1" x14ac:dyDescent="0.2">
      <c r="A21" s="2"/>
      <c r="B21" s="54" t="s">
        <v>41</v>
      </c>
      <c r="C21" s="28"/>
      <c r="D21" s="55" t="s">
        <v>62</v>
      </c>
      <c r="E21" s="13">
        <v>4</v>
      </c>
      <c r="F21" s="23" t="str">
        <f>IF(OR(G21="A", G21="A-",G21="B+",G21="B", G21="B-",G21="C+",G21="C", G21="C-",G21="D+",G21="D", G21="S", G21="T", G21="TR", G21="TA", G21="TB", G21="TC",G21="AP"),E21,"")</f>
        <v/>
      </c>
      <c r="G21" s="32"/>
      <c r="H21" s="28"/>
      <c r="I21" s="29"/>
      <c r="J21" s="29"/>
      <c r="K21" s="30"/>
      <c r="L21" s="33"/>
      <c r="M21" s="23"/>
    </row>
    <row r="22" spans="1:16" ht="12.75" customHeight="1" thickBot="1" x14ac:dyDescent="0.25">
      <c r="A22" s="2" t="s">
        <v>44</v>
      </c>
      <c r="B22" s="25"/>
      <c r="C22" s="26" t="s">
        <v>1</v>
      </c>
      <c r="D22" s="55" t="s">
        <v>55</v>
      </c>
      <c r="E22" s="16" t="s">
        <v>88</v>
      </c>
      <c r="F22" s="37" t="str">
        <f>IF(OR(G22="A", G22="A-",G22="B+",G22="B", G22="B-",G22="C+",G22="C", G22="C-",G22="D+",G22="D", G22="S", G22="T", G22="TR", G22="TA", G22="TB", G22="TC",G22="AP"),E22,"")</f>
        <v/>
      </c>
      <c r="G22" s="43"/>
      <c r="H22" s="57" t="s">
        <v>38</v>
      </c>
      <c r="I22" s="29"/>
      <c r="J22" s="29"/>
      <c r="K22" s="30"/>
      <c r="L22" s="33"/>
      <c r="M22" s="23"/>
    </row>
    <row r="23" spans="1:16" ht="12.75" customHeight="1" thickBot="1" x14ac:dyDescent="0.25">
      <c r="A23" s="16"/>
      <c r="B23" s="17"/>
      <c r="C23" s="19"/>
      <c r="D23" s="74" t="s">
        <v>21</v>
      </c>
      <c r="E23" s="19">
        <v>34</v>
      </c>
      <c r="F23" s="16">
        <f>SUM(F14:F22)</f>
        <v>0</v>
      </c>
      <c r="G23" s="41" t="str">
        <f>IF(F23&gt;=E23, "OK","")</f>
        <v/>
      </c>
      <c r="H23" s="18"/>
      <c r="I23" s="16"/>
      <c r="J23" s="16"/>
      <c r="K23" s="21"/>
      <c r="L23" s="56"/>
      <c r="M23" s="46"/>
    </row>
    <row r="24" spans="1:16" ht="15" customHeight="1" x14ac:dyDescent="0.25">
      <c r="A24" s="22" t="s">
        <v>31</v>
      </c>
      <c r="F24" s="23"/>
      <c r="G24" s="47"/>
      <c r="H24" s="1" t="s">
        <v>39</v>
      </c>
      <c r="L24" s="48"/>
      <c r="M24" s="23"/>
    </row>
    <row r="25" spans="1:16" ht="12.75" customHeight="1" x14ac:dyDescent="0.2">
      <c r="A25" s="24"/>
      <c r="B25" s="2" t="s">
        <v>32</v>
      </c>
      <c r="C25" s="24">
        <v>2110</v>
      </c>
      <c r="D25" s="24" t="s">
        <v>133</v>
      </c>
      <c r="E25" s="23">
        <v>3</v>
      </c>
      <c r="F25" s="23" t="str">
        <f>IF(OR(G25="A", G25="A-",G25="B+",G25="B", G25="B-",G25="C+",G25="C", G25="S", G25="T", G25="TR", G25="TA", G25="TB", G25="TC",G25="AP"),E25,"")</f>
        <v/>
      </c>
      <c r="G25" s="35"/>
      <c r="H25" s="49" t="s">
        <v>128</v>
      </c>
      <c r="I25" s="29"/>
      <c r="J25" s="29"/>
      <c r="K25" s="30"/>
      <c r="L25" s="33"/>
      <c r="M25" s="23"/>
    </row>
    <row r="26" spans="1:16" ht="12.75" customHeight="1" x14ac:dyDescent="0.2">
      <c r="B26" s="2" t="s">
        <v>32</v>
      </c>
      <c r="C26" s="24">
        <v>2120</v>
      </c>
      <c r="D26" s="24" t="s">
        <v>134</v>
      </c>
      <c r="E26" s="23">
        <v>3</v>
      </c>
      <c r="F26" s="23" t="str">
        <f>IF(OR(G26="A", G26="A-",G26="B+",G26="B", G26="B-",G26="C+",G26="C", G26="S", G26="T", G26="TR", G26="TA", G26="TB", G26="TC",G26="AP"),E26,"")</f>
        <v/>
      </c>
      <c r="G26" s="35"/>
      <c r="H26" s="49" t="s">
        <v>122</v>
      </c>
      <c r="I26" s="29"/>
      <c r="J26" s="29"/>
      <c r="K26" s="30"/>
      <c r="L26" s="33"/>
      <c r="M26" s="23"/>
    </row>
    <row r="27" spans="1:16" ht="12.75" customHeight="1" x14ac:dyDescent="0.2">
      <c r="B27" s="2" t="s">
        <v>32</v>
      </c>
      <c r="C27" s="24">
        <v>2210</v>
      </c>
      <c r="D27" s="24" t="s">
        <v>45</v>
      </c>
      <c r="E27" s="23">
        <v>3</v>
      </c>
      <c r="F27" s="23" t="str">
        <f t="shared" ref="F27:F29" si="3">IF(OR(G27="A", G27="A-",G27="B+",G27="B", G27="B-",G27="C+",G27="C", G27="S", G27="T", G27="TR", G27="TA", G27="TB", G27="TC",G27="AP"),E27,"")</f>
        <v/>
      </c>
      <c r="G27" s="35"/>
      <c r="H27" s="49" t="s">
        <v>120</v>
      </c>
      <c r="I27" s="29"/>
      <c r="J27" s="29"/>
      <c r="K27" s="30"/>
      <c r="L27" s="33"/>
      <c r="M27" s="23"/>
    </row>
    <row r="28" spans="1:16" ht="12.75" customHeight="1" x14ac:dyDescent="0.2">
      <c r="B28" s="2" t="s">
        <v>32</v>
      </c>
      <c r="C28" s="24">
        <v>2310</v>
      </c>
      <c r="D28" s="24" t="s">
        <v>9</v>
      </c>
      <c r="E28" s="23">
        <v>3</v>
      </c>
      <c r="F28" s="23" t="str">
        <f t="shared" si="3"/>
        <v/>
      </c>
      <c r="G28" s="35"/>
      <c r="H28" s="49" t="s">
        <v>123</v>
      </c>
      <c r="I28" s="29"/>
      <c r="J28" s="29"/>
      <c r="K28" s="30"/>
      <c r="L28" s="33"/>
      <c r="M28" s="23"/>
    </row>
    <row r="29" spans="1:16" ht="12.75" customHeight="1" x14ac:dyDescent="0.2">
      <c r="B29" s="2" t="s">
        <v>32</v>
      </c>
      <c r="C29" s="24">
        <v>2330</v>
      </c>
      <c r="D29" s="24" t="s">
        <v>10</v>
      </c>
      <c r="E29" s="23">
        <v>3</v>
      </c>
      <c r="F29" s="23" t="str">
        <f t="shared" si="3"/>
        <v/>
      </c>
      <c r="G29" s="35"/>
      <c r="H29" s="49" t="s">
        <v>123</v>
      </c>
      <c r="I29" s="29"/>
      <c r="J29" s="29"/>
      <c r="K29" s="30"/>
      <c r="L29" s="33"/>
      <c r="M29" s="23"/>
    </row>
    <row r="30" spans="1:16" ht="12.75" customHeight="1" thickBot="1" x14ac:dyDescent="0.25">
      <c r="B30" s="2" t="s">
        <v>32</v>
      </c>
      <c r="C30" s="9">
        <v>2410</v>
      </c>
      <c r="D30" s="9" t="s">
        <v>135</v>
      </c>
      <c r="E30" s="16">
        <v>3</v>
      </c>
      <c r="F30" s="37" t="str">
        <f>IF(OR(G30="A", G30="A-",G30="B+",G30="B", G30="B-",G30="C+",G30="C", G30="S", G30="T", G30="TR", G30="TA", G30="TB", G30="TC",G30="AP"),E30,"")</f>
        <v/>
      </c>
      <c r="G30" s="38"/>
      <c r="H30" s="49" t="s">
        <v>124</v>
      </c>
      <c r="I30" s="29"/>
      <c r="J30" s="29"/>
      <c r="K30" s="30"/>
      <c r="L30" s="33"/>
      <c r="M30" s="23"/>
    </row>
    <row r="31" spans="1:16" ht="12.75" customHeight="1" thickBot="1" x14ac:dyDescent="0.25">
      <c r="A31" s="16"/>
      <c r="B31" s="17"/>
      <c r="C31" s="19"/>
      <c r="D31" s="74" t="s">
        <v>21</v>
      </c>
      <c r="E31" s="19">
        <f>SUM(E25:E30)</f>
        <v>18</v>
      </c>
      <c r="F31" s="16">
        <f>SUM(F25:F30)</f>
        <v>0</v>
      </c>
      <c r="G31" s="41" t="str">
        <f>IF(F31&gt;=E31, "OK","")</f>
        <v/>
      </c>
      <c r="H31" s="18"/>
      <c r="I31" s="18"/>
      <c r="J31" s="18"/>
      <c r="K31" s="21"/>
      <c r="L31" s="56"/>
      <c r="M31" s="46"/>
    </row>
    <row r="32" spans="1:16" ht="12.75" customHeight="1" x14ac:dyDescent="0.25">
      <c r="A32" s="152" t="s">
        <v>136</v>
      </c>
      <c r="B32" s="59"/>
      <c r="C32" s="153"/>
      <c r="D32" s="154"/>
      <c r="E32" s="155"/>
      <c r="F32" s="61"/>
      <c r="G32" s="27"/>
      <c r="H32" s="60"/>
      <c r="I32" s="60"/>
      <c r="J32" s="60"/>
      <c r="K32" s="61"/>
      <c r="L32" s="61"/>
      <c r="M32" s="61"/>
      <c r="N32" s="55"/>
      <c r="O32" s="55"/>
      <c r="P32" s="55"/>
    </row>
    <row r="33" spans="1:16" ht="12.75" customHeight="1" x14ac:dyDescent="0.2">
      <c r="A33" s="60" t="s">
        <v>137</v>
      </c>
      <c r="B33" s="59"/>
      <c r="C33" s="153"/>
      <c r="D33" s="154"/>
      <c r="E33" s="155"/>
      <c r="F33" s="61"/>
      <c r="G33" s="27"/>
      <c r="H33" s="60"/>
      <c r="I33" s="60"/>
      <c r="J33" s="60"/>
      <c r="K33" s="61"/>
      <c r="L33" s="61"/>
      <c r="M33" s="61"/>
      <c r="N33" s="55"/>
      <c r="O33" s="55"/>
      <c r="P33" s="55"/>
    </row>
    <row r="34" spans="1:16" ht="12.75" customHeight="1" thickBot="1" x14ac:dyDescent="0.25">
      <c r="A34" s="43"/>
      <c r="B34" s="39"/>
      <c r="C34" s="40"/>
      <c r="D34" s="156" t="s">
        <v>138</v>
      </c>
      <c r="E34" s="157">
        <f>E14*(IF(G14="A",4,IF(G14="A-",3.67,IF(G14="B+",3.33,IF(G14="B",3,IF(G14="B-",2.67,IF(G14="C+",2.33,IF(G14="C",2, IF(G14="C-",1.67,IF(G14="D+",1.33,IF(G14="D",1,0)))))))))))+E16*(IF(G16="A",4,IF(G16="A-",3.67,IF(G16="B+",3.33,IF(G16="B",3,IF(G16="B-",2.67,IF(G16="C+",2.33,IF(G16="C",2, IF(G16="C-",1.67,IF(G16="D+",1.33,IF(G16="D",1,0)))))))))))+E20*(IF(G20="A",4,IF(G20="A-",3.67,IF(G20="B+",3.33,IF(G20="B",3,IF(G20="B-",2.67,IF(G20="C+",2.33,IF(G20="C",2, IF(G20="C-",1.67,IF(G20="D+",1.33,IF(G20="D",1,0)))))))))))+E21*(IF(G21="A",4,IF(G21="A-",3.67,IF(G21="B+",3.33,IF(G21="B",3,IF(G21="B-",2.67,IF(G21="C+",2.33,IF(G21="C",2, IF(G21="C-",1.67,IF(G21="D+",1.33,IF(G21="D",1,0)))))))))))+E26*(IF(G26="A",4,IF(G26="A-",3.67,IF(G26="B+",3.33,IF(G26="B",3,IF(G26="B-",2.67,IF(G26="C+",2.33,IF(G26="C",2, IF(G26="C-",1.67,IF(G26="D+",1.33,IF(G26="D",1,0)))))))))))+E27*(IF(G27="A",4,IF(G27="A-",3.67,IF(G27="B+",3.33,IF(G27="B",3,IF(G27="B-",2.67,IF(G27="C+",2.33,IF(G27="C",2, IF(G27="C-",1.67,IF(G27="D+",1.33,IF(G27="D",1,0)))))))))))+E30*(IF(G30="A",4,IF(G30="A-",3.67,IF(G30="B+",3.33,IF(G30="B",3,IF(G30="B-",2.67,IF(G30="C+",2.33,IF(G30="C",2, IF(G30="C-",1.67,IF(G30="D+",1.33,IF(G30="D",1,0)))))))))))</f>
        <v>0</v>
      </c>
      <c r="F34" s="158" t="str">
        <f>IF(E34&gt;56.9, "YES", "NO")</f>
        <v>NO</v>
      </c>
      <c r="G34" s="159" t="s">
        <v>139</v>
      </c>
      <c r="H34" s="67"/>
      <c r="I34" s="67"/>
      <c r="J34" s="67"/>
      <c r="K34" s="43"/>
      <c r="L34" s="43"/>
      <c r="M34" s="61"/>
      <c r="N34" s="55"/>
      <c r="O34" s="55"/>
      <c r="P34" s="55"/>
    </row>
    <row r="35" spans="1:16" ht="15" customHeight="1" x14ac:dyDescent="0.25">
      <c r="A35" s="22" t="s">
        <v>63</v>
      </c>
      <c r="F35" s="23"/>
      <c r="G35" s="47"/>
      <c r="H35" s="1" t="s">
        <v>39</v>
      </c>
      <c r="K35" s="46"/>
      <c r="L35" s="48"/>
      <c r="M35" s="23"/>
    </row>
    <row r="36" spans="1:16" ht="12" customHeight="1" x14ac:dyDescent="0.25">
      <c r="A36" s="22"/>
      <c r="B36" s="2" t="s">
        <v>36</v>
      </c>
      <c r="C36" s="24">
        <v>1000</v>
      </c>
      <c r="D36" s="24" t="s">
        <v>107</v>
      </c>
      <c r="E36" s="23">
        <v>2</v>
      </c>
      <c r="F36" s="23" t="str">
        <f>IF(OR(G36="A", G36="A-",G36="B+",G36="B", G36="B-",G36="C+",G36="C", G36="S", G36="T", G36="TR", G36="TA", G36="TB", G36="TC",G36="AP"),E36,"")</f>
        <v/>
      </c>
      <c r="G36" s="35"/>
      <c r="H36" s="49" t="s">
        <v>114</v>
      </c>
      <c r="I36" s="29"/>
      <c r="J36" s="29"/>
      <c r="K36" s="29"/>
      <c r="L36" s="33"/>
      <c r="M36" s="23"/>
    </row>
    <row r="37" spans="1:16" ht="12.75" customHeight="1" x14ac:dyDescent="0.2">
      <c r="A37" s="24"/>
      <c r="B37" s="2" t="s">
        <v>36</v>
      </c>
      <c r="C37" s="24">
        <v>2000</v>
      </c>
      <c r="D37" s="24" t="s">
        <v>108</v>
      </c>
      <c r="E37" s="23">
        <v>3</v>
      </c>
      <c r="F37" s="23" t="str">
        <f t="shared" ref="F37:F44" si="4">IF(OR(G37="A", G37="A-",G37="B+",G37="B", G37="B-",G37="C+",G37="C", G37="S", G37="T", G37="TR", G37="TA", G37="TB", G37="TC",G37="AP"),E37,"")</f>
        <v/>
      </c>
      <c r="G37" s="35"/>
      <c r="H37" s="49" t="s">
        <v>115</v>
      </c>
      <c r="I37" s="29"/>
      <c r="J37" s="29"/>
      <c r="K37" s="29"/>
      <c r="L37" s="33"/>
      <c r="M37" s="23"/>
    </row>
    <row r="38" spans="1:16" ht="12.75" customHeight="1" x14ac:dyDescent="0.2">
      <c r="A38" s="2"/>
      <c r="B38" s="2" t="s">
        <v>36</v>
      </c>
      <c r="C38" s="24">
        <v>3000</v>
      </c>
      <c r="D38" s="24" t="s">
        <v>109</v>
      </c>
      <c r="E38" s="23">
        <v>3</v>
      </c>
      <c r="F38" s="23" t="str">
        <f t="shared" si="4"/>
        <v/>
      </c>
      <c r="G38" s="35"/>
      <c r="H38" s="49" t="s">
        <v>116</v>
      </c>
      <c r="I38" s="29"/>
      <c r="J38" s="29"/>
      <c r="K38" s="29"/>
      <c r="L38" s="33"/>
      <c r="M38" s="23"/>
    </row>
    <row r="39" spans="1:16" ht="12" customHeight="1" x14ac:dyDescent="0.25">
      <c r="A39" s="22"/>
      <c r="B39" s="2" t="s">
        <v>36</v>
      </c>
      <c r="C39" s="24">
        <v>1600</v>
      </c>
      <c r="D39" s="24" t="s">
        <v>110</v>
      </c>
      <c r="E39" s="23">
        <v>3</v>
      </c>
      <c r="F39" s="23" t="str">
        <f t="shared" si="4"/>
        <v/>
      </c>
      <c r="G39" s="35"/>
      <c r="H39" s="49" t="s">
        <v>104</v>
      </c>
      <c r="I39" s="29"/>
      <c r="J39" s="29"/>
      <c r="K39" s="29"/>
      <c r="L39" s="33"/>
      <c r="M39" s="23"/>
    </row>
    <row r="40" spans="1:16" ht="12.75" customHeight="1" x14ac:dyDescent="0.2">
      <c r="A40" s="24"/>
      <c r="B40" s="2" t="s">
        <v>36</v>
      </c>
      <c r="C40" s="24">
        <v>2600</v>
      </c>
      <c r="D40" s="24" t="s">
        <v>111</v>
      </c>
      <c r="E40" s="23">
        <v>3</v>
      </c>
      <c r="F40" s="23" t="str">
        <f t="shared" si="4"/>
        <v/>
      </c>
      <c r="G40" s="35"/>
      <c r="H40" s="49" t="s">
        <v>105</v>
      </c>
      <c r="I40" s="29"/>
      <c r="J40" s="29"/>
      <c r="K40" s="29"/>
      <c r="L40" s="33"/>
      <c r="M40" s="23"/>
    </row>
    <row r="41" spans="1:16" ht="12.75" customHeight="1" x14ac:dyDescent="0.2">
      <c r="A41" s="2"/>
      <c r="B41" s="2" t="s">
        <v>36</v>
      </c>
      <c r="C41" s="24">
        <v>3600</v>
      </c>
      <c r="D41" s="24" t="s">
        <v>112</v>
      </c>
      <c r="E41" s="23">
        <v>3</v>
      </c>
      <c r="F41" s="23" t="str">
        <f t="shared" si="4"/>
        <v/>
      </c>
      <c r="G41" s="35"/>
      <c r="H41" s="49" t="s">
        <v>141</v>
      </c>
      <c r="I41" s="29"/>
      <c r="J41" s="29"/>
      <c r="K41" s="29"/>
      <c r="L41" s="33"/>
      <c r="M41" s="23"/>
    </row>
    <row r="42" spans="1:16" ht="12.75" customHeight="1" x14ac:dyDescent="0.2">
      <c r="A42" s="2" t="s">
        <v>117</v>
      </c>
      <c r="B42" s="2" t="s">
        <v>36</v>
      </c>
      <c r="C42" s="24">
        <v>4600</v>
      </c>
      <c r="D42" s="24" t="s">
        <v>113</v>
      </c>
      <c r="E42" s="23">
        <v>3</v>
      </c>
      <c r="F42" s="23" t="str">
        <f t="shared" si="4"/>
        <v/>
      </c>
      <c r="G42" s="35"/>
      <c r="H42" s="49" t="s">
        <v>106</v>
      </c>
      <c r="I42" s="29"/>
      <c r="J42" s="29"/>
      <c r="K42" s="29"/>
      <c r="L42" s="33"/>
      <c r="M42" s="23"/>
    </row>
    <row r="43" spans="1:16" ht="12.75" customHeight="1" x14ac:dyDescent="0.2">
      <c r="B43" s="2" t="s">
        <v>36</v>
      </c>
      <c r="C43" s="24">
        <v>2410</v>
      </c>
      <c r="D43" s="24" t="s">
        <v>59</v>
      </c>
      <c r="E43" s="23">
        <v>3</v>
      </c>
      <c r="F43" s="23" t="str">
        <f t="shared" si="4"/>
        <v/>
      </c>
      <c r="G43" s="35"/>
      <c r="H43" s="49" t="s">
        <v>33</v>
      </c>
      <c r="I43" s="29"/>
      <c r="J43" s="29"/>
      <c r="K43" s="29"/>
      <c r="L43" s="33"/>
      <c r="M43" s="23"/>
    </row>
    <row r="44" spans="1:16" ht="12.75" customHeight="1" x14ac:dyDescent="0.2">
      <c r="B44" s="2" t="s">
        <v>36</v>
      </c>
      <c r="C44" s="24">
        <v>3200</v>
      </c>
      <c r="D44" s="24" t="s">
        <v>46</v>
      </c>
      <c r="E44" s="23">
        <v>3</v>
      </c>
      <c r="F44" s="23" t="str">
        <f t="shared" si="4"/>
        <v/>
      </c>
      <c r="G44" s="35"/>
      <c r="H44" s="49" t="s">
        <v>142</v>
      </c>
      <c r="I44" s="29"/>
      <c r="J44" s="29"/>
      <c r="K44" s="29"/>
      <c r="L44" s="33"/>
      <c r="M44" s="23"/>
    </row>
    <row r="45" spans="1:16" ht="12.75" customHeight="1" x14ac:dyDescent="0.2">
      <c r="A45" s="2"/>
      <c r="B45" s="2" t="s">
        <v>36</v>
      </c>
      <c r="C45" s="24">
        <v>3210</v>
      </c>
      <c r="D45" s="24" t="s">
        <v>47</v>
      </c>
      <c r="E45" s="23">
        <v>3</v>
      </c>
      <c r="F45" s="23" t="str">
        <f>IF(OR(G45="A", G45="A-",G45="B+",G45="B", G45="B-",G45="C+",G45="C", G45="C-",G45="D+",G45="D", G45="S", G45="T", G45="TR", G45="TA", G45="TB", G45="TC",G45="AP"),E45,"")</f>
        <v/>
      </c>
      <c r="G45" s="35"/>
      <c r="H45" s="49" t="s">
        <v>143</v>
      </c>
      <c r="I45" s="29"/>
      <c r="J45" s="29"/>
      <c r="K45" s="29"/>
      <c r="L45" s="33"/>
      <c r="M45" s="23"/>
    </row>
    <row r="46" spans="1:16" ht="12.75" customHeight="1" x14ac:dyDescent="0.2">
      <c r="A46" s="2" t="s">
        <v>61</v>
      </c>
      <c r="B46" s="54"/>
      <c r="C46" s="28"/>
      <c r="D46" s="9" t="s">
        <v>56</v>
      </c>
      <c r="E46" s="13">
        <v>3</v>
      </c>
      <c r="F46" s="23" t="str">
        <f>IF(OR(G46="A", G46="A-",G46="B+",G46="B", G46="B-",G46="C+",G46="C", G46="C-",G46="D+",G46="D", G46="S", G46="T", G46="TR", G46="TA", G46="TB", G46="TC",G46="AP"),E46,"")</f>
        <v/>
      </c>
      <c r="G46" s="35"/>
      <c r="H46" s="57" t="s">
        <v>38</v>
      </c>
      <c r="I46" s="28"/>
      <c r="J46" s="29"/>
      <c r="K46" s="29"/>
      <c r="L46" s="33"/>
      <c r="M46" s="23"/>
    </row>
    <row r="47" spans="1:16" ht="12.75" customHeight="1" thickBot="1" x14ac:dyDescent="0.25">
      <c r="A47" s="2" t="s">
        <v>65</v>
      </c>
      <c r="B47" s="54" t="s">
        <v>66</v>
      </c>
      <c r="C47" s="28"/>
      <c r="D47" s="9" t="s">
        <v>67</v>
      </c>
      <c r="E47" s="16">
        <v>3</v>
      </c>
      <c r="F47" s="37" t="str">
        <f>IF(OR(G47="A", G47="A-",G47="B+",G47="B", G47="B-",G47="C+",G47="C", G47="C-",G47="D+",G47="D", G47="S", G47="T", G47="TR", G47="TA", G47="TB", G47="TC",G47="AP"),E47,"")</f>
        <v/>
      </c>
      <c r="G47" s="38"/>
      <c r="H47" s="57" t="s">
        <v>38</v>
      </c>
      <c r="I47" s="28"/>
      <c r="J47" s="29"/>
      <c r="K47" s="29"/>
      <c r="L47" s="33" t="s">
        <v>68</v>
      </c>
      <c r="M47" s="23"/>
    </row>
    <row r="48" spans="1:16" ht="12.75" customHeight="1" thickBot="1" x14ac:dyDescent="0.25">
      <c r="A48" s="16"/>
      <c r="B48" s="17"/>
      <c r="C48" s="19"/>
      <c r="D48" s="74" t="s">
        <v>21</v>
      </c>
      <c r="E48" s="19">
        <f>SUM(E36:E47)</f>
        <v>35</v>
      </c>
      <c r="F48" s="16">
        <f>SUM(F36:F47)</f>
        <v>0</v>
      </c>
      <c r="G48" s="41" t="str">
        <f>IF(F48&gt;=E48, "OK","")</f>
        <v/>
      </c>
      <c r="H48" s="19"/>
      <c r="I48" s="19"/>
      <c r="J48" s="16"/>
      <c r="K48" s="16"/>
      <c r="L48" s="56"/>
      <c r="M48" s="46"/>
    </row>
    <row r="49" spans="1:13" ht="15" customHeight="1" x14ac:dyDescent="0.25">
      <c r="A49" s="22" t="s">
        <v>64</v>
      </c>
      <c r="F49" s="23"/>
      <c r="G49" s="47"/>
      <c r="H49" s="1" t="s">
        <v>39</v>
      </c>
      <c r="K49" s="46"/>
      <c r="L49" s="48"/>
      <c r="M49" s="23"/>
    </row>
    <row r="50" spans="1:13" s="106" customFormat="1" ht="12" customHeight="1" x14ac:dyDescent="0.2">
      <c r="A50" s="126" t="s">
        <v>87</v>
      </c>
      <c r="B50" s="98" t="s">
        <v>36</v>
      </c>
      <c r="C50" s="99">
        <v>3300</v>
      </c>
      <c r="D50" s="99" t="s">
        <v>37</v>
      </c>
      <c r="E50" s="100">
        <v>3</v>
      </c>
      <c r="F50" s="101" t="str">
        <f t="shared" ref="F50:F52" si="5">IF(OR(G50="A", G50="A-",G50="B+",G50="B", G50="B-",G50="C+",G50="C", G50="C-",G50="D+",G50="D", G50="S", G50="T", G50="TR", G50="TA", G50="TB", G50="TC",G50="AP"),E50,"")</f>
        <v/>
      </c>
      <c r="G50" s="102"/>
      <c r="H50" s="103" t="s">
        <v>144</v>
      </c>
      <c r="I50" s="104"/>
      <c r="J50" s="104"/>
      <c r="K50" s="100"/>
      <c r="L50" s="105"/>
    </row>
    <row r="51" spans="1:13" s="106" customFormat="1" ht="12" customHeight="1" x14ac:dyDescent="0.2">
      <c r="A51" s="126" t="s">
        <v>87</v>
      </c>
      <c r="B51" s="98" t="s">
        <v>36</v>
      </c>
      <c r="C51" s="99">
        <v>3400</v>
      </c>
      <c r="D51" s="99" t="s">
        <v>54</v>
      </c>
      <c r="E51" s="100">
        <v>3</v>
      </c>
      <c r="F51" s="101" t="str">
        <f t="shared" si="5"/>
        <v/>
      </c>
      <c r="G51" s="102"/>
      <c r="H51" s="103" t="s">
        <v>145</v>
      </c>
      <c r="I51" s="107"/>
      <c r="J51" s="107"/>
      <c r="K51" s="100"/>
      <c r="L51" s="105"/>
    </row>
    <row r="52" spans="1:13" s="106" customFormat="1" ht="12.75" customHeight="1" x14ac:dyDescent="0.2">
      <c r="A52" s="126" t="s">
        <v>86</v>
      </c>
      <c r="B52" s="108" t="s">
        <v>48</v>
      </c>
      <c r="C52" s="109">
        <v>3600</v>
      </c>
      <c r="D52" s="109" t="s">
        <v>52</v>
      </c>
      <c r="E52" s="100">
        <v>3</v>
      </c>
      <c r="F52" s="101" t="str">
        <f t="shared" si="5"/>
        <v/>
      </c>
      <c r="G52" s="102"/>
      <c r="H52" s="103" t="s">
        <v>142</v>
      </c>
      <c r="I52" s="110"/>
      <c r="J52" s="111"/>
      <c r="K52" s="107"/>
      <c r="L52" s="105"/>
      <c r="M52" s="101"/>
    </row>
    <row r="53" spans="1:13" ht="12.75" customHeight="1" thickBot="1" x14ac:dyDescent="0.25">
      <c r="A53" s="16"/>
      <c r="B53" s="17"/>
      <c r="C53" s="19"/>
      <c r="D53" s="74" t="s">
        <v>21</v>
      </c>
      <c r="E53" s="19">
        <v>6</v>
      </c>
      <c r="F53" s="16">
        <f>SUM(F50:F52)</f>
        <v>0</v>
      </c>
      <c r="G53" s="41" t="str">
        <f>IF(F53&gt;=E53, "OK","")</f>
        <v/>
      </c>
      <c r="H53" s="19"/>
      <c r="I53" s="19"/>
      <c r="J53" s="16"/>
      <c r="K53" s="16"/>
      <c r="L53" s="56"/>
      <c r="M53" s="46"/>
    </row>
    <row r="54" spans="1:13" s="106" customFormat="1" ht="15" customHeight="1" x14ac:dyDescent="0.25">
      <c r="A54" s="97" t="s">
        <v>84</v>
      </c>
      <c r="B54" s="112"/>
      <c r="C54" s="113"/>
      <c r="F54" s="101"/>
      <c r="G54" s="114"/>
      <c r="H54" s="115" t="s">
        <v>39</v>
      </c>
      <c r="I54" s="116"/>
      <c r="J54" s="116"/>
      <c r="K54" s="117"/>
      <c r="L54" s="118"/>
    </row>
    <row r="55" spans="1:13" s="106" customFormat="1" ht="12.75" customHeight="1" x14ac:dyDescent="0.2">
      <c r="A55" s="126" t="s">
        <v>86</v>
      </c>
      <c r="B55" s="98" t="s">
        <v>36</v>
      </c>
      <c r="C55" s="99">
        <v>4200</v>
      </c>
      <c r="D55" s="99" t="s">
        <v>49</v>
      </c>
      <c r="E55" s="100">
        <v>3</v>
      </c>
      <c r="F55" s="23" t="str">
        <f t="shared" ref="F55:F57" si="6">IF(OR(G55="A", G55="A-",G55="B+",G55="B", G55="B-",G55="C+",G55="C", G55="S", G55="T", G55="TR", G55="TA", G55="TB", G55="TC",G55="AP"),E55,"")</f>
        <v/>
      </c>
      <c r="G55" s="102"/>
      <c r="H55" s="119" t="s">
        <v>40</v>
      </c>
      <c r="I55" s="120"/>
      <c r="J55" s="100"/>
      <c r="K55" s="100"/>
      <c r="L55" s="105"/>
      <c r="M55" s="101"/>
    </row>
    <row r="56" spans="1:13" s="106" customFormat="1" ht="12.75" customHeight="1" x14ac:dyDescent="0.2">
      <c r="A56" s="126" t="s">
        <v>86</v>
      </c>
      <c r="B56" s="108" t="s">
        <v>36</v>
      </c>
      <c r="C56" s="109">
        <v>4250</v>
      </c>
      <c r="D56" s="109" t="s">
        <v>50</v>
      </c>
      <c r="E56" s="100">
        <v>3</v>
      </c>
      <c r="F56" s="23" t="str">
        <f t="shared" si="6"/>
        <v/>
      </c>
      <c r="G56" s="102"/>
      <c r="H56" s="103" t="s">
        <v>34</v>
      </c>
      <c r="I56" s="121"/>
      <c r="J56" s="110"/>
      <c r="K56" s="107"/>
      <c r="L56" s="105"/>
      <c r="M56" s="101"/>
    </row>
    <row r="57" spans="1:13" s="106" customFormat="1" ht="12.75" customHeight="1" x14ac:dyDescent="0.2">
      <c r="A57" s="126" t="s">
        <v>86</v>
      </c>
      <c r="B57" s="108" t="s">
        <v>36</v>
      </c>
      <c r="C57" s="109">
        <v>4260</v>
      </c>
      <c r="D57" s="109" t="s">
        <v>51</v>
      </c>
      <c r="E57" s="100">
        <v>3</v>
      </c>
      <c r="F57" s="23" t="str">
        <f t="shared" si="6"/>
        <v/>
      </c>
      <c r="G57" s="102"/>
      <c r="H57" s="103" t="s">
        <v>40</v>
      </c>
      <c r="I57" s="110"/>
      <c r="J57" s="111"/>
      <c r="K57" s="107"/>
      <c r="L57" s="105"/>
      <c r="M57" s="101"/>
    </row>
    <row r="58" spans="1:13" s="106" customFormat="1" ht="12.75" customHeight="1" x14ac:dyDescent="0.2">
      <c r="A58" s="126" t="s">
        <v>86</v>
      </c>
      <c r="B58" s="108" t="s">
        <v>36</v>
      </c>
      <c r="C58" s="109">
        <v>4280</v>
      </c>
      <c r="D58" s="109" t="s">
        <v>69</v>
      </c>
      <c r="E58" s="100">
        <v>3</v>
      </c>
      <c r="F58" s="101" t="str">
        <f t="shared" ref="F58:F64" si="7">IF(OR(G58="A", G58="A-",G58="B+",G58="B", G58="B-",G58="C+",G58="C", G58="C-",G58="D+",G58="D", G58="S", G58="T", G58="TR", G58="TA", G58="TB", G58="TC",G58="AP"),E58,"")</f>
        <v/>
      </c>
      <c r="G58" s="102"/>
      <c r="H58" s="103" t="s">
        <v>78</v>
      </c>
      <c r="I58" s="110"/>
      <c r="J58" s="111"/>
      <c r="K58" s="107"/>
      <c r="L58" s="105"/>
      <c r="M58" s="101"/>
    </row>
    <row r="59" spans="1:13" s="106" customFormat="1" ht="12.75" customHeight="1" x14ac:dyDescent="0.2">
      <c r="A59" s="126" t="s">
        <v>86</v>
      </c>
      <c r="B59" s="108" t="s">
        <v>36</v>
      </c>
      <c r="C59" s="109">
        <v>4290</v>
      </c>
      <c r="D59" s="109" t="s">
        <v>70</v>
      </c>
      <c r="E59" s="100">
        <v>3</v>
      </c>
      <c r="F59" s="101" t="str">
        <f t="shared" si="7"/>
        <v/>
      </c>
      <c r="G59" s="122"/>
      <c r="H59" s="57" t="s">
        <v>34</v>
      </c>
      <c r="I59" s="111"/>
      <c r="J59" s="111"/>
      <c r="K59" s="107"/>
      <c r="L59" s="105"/>
      <c r="M59" s="101"/>
    </row>
    <row r="60" spans="1:13" s="106" customFormat="1" ht="12.75" customHeight="1" x14ac:dyDescent="0.2">
      <c r="B60" s="108" t="s">
        <v>48</v>
      </c>
      <c r="C60" s="109">
        <v>4610</v>
      </c>
      <c r="D60" s="109" t="s">
        <v>71</v>
      </c>
      <c r="E60" s="100">
        <v>3</v>
      </c>
      <c r="F60" s="101" t="str">
        <f t="shared" si="7"/>
        <v/>
      </c>
      <c r="G60" s="122"/>
      <c r="H60" s="57" t="s">
        <v>79</v>
      </c>
      <c r="I60" s="111"/>
      <c r="J60" s="111"/>
      <c r="K60" s="107"/>
      <c r="L60" s="105"/>
      <c r="M60" s="101"/>
    </row>
    <row r="61" spans="1:13" s="106" customFormat="1" ht="12" customHeight="1" x14ac:dyDescent="0.2">
      <c r="A61" s="126" t="s">
        <v>87</v>
      </c>
      <c r="B61" s="98" t="s">
        <v>36</v>
      </c>
      <c r="C61" s="99">
        <v>3360</v>
      </c>
      <c r="D61" s="99" t="s">
        <v>53</v>
      </c>
      <c r="E61" s="100">
        <v>3</v>
      </c>
      <c r="F61" s="101" t="str">
        <f t="shared" si="7"/>
        <v/>
      </c>
      <c r="G61" s="102"/>
      <c r="H61" s="123" t="s">
        <v>125</v>
      </c>
      <c r="I61" s="124"/>
      <c r="J61" s="125"/>
      <c r="K61" s="100"/>
      <c r="L61" s="105"/>
    </row>
    <row r="62" spans="1:13" s="106" customFormat="1" ht="12" customHeight="1" x14ac:dyDescent="0.2">
      <c r="A62" s="126" t="s">
        <v>87</v>
      </c>
      <c r="B62" s="98" t="s">
        <v>36</v>
      </c>
      <c r="C62" s="99">
        <v>4330</v>
      </c>
      <c r="D62" s="99" t="s">
        <v>72</v>
      </c>
      <c r="E62" s="100">
        <v>3</v>
      </c>
      <c r="F62" s="101" t="str">
        <f t="shared" si="7"/>
        <v/>
      </c>
      <c r="G62" s="102"/>
      <c r="H62" s="123" t="s">
        <v>80</v>
      </c>
      <c r="I62" s="125"/>
      <c r="J62" s="107"/>
      <c r="K62" s="100"/>
      <c r="L62" s="105"/>
    </row>
    <row r="63" spans="1:13" s="106" customFormat="1" ht="12" customHeight="1" x14ac:dyDescent="0.2">
      <c r="A63" s="126" t="s">
        <v>87</v>
      </c>
      <c r="B63" s="98" t="s">
        <v>36</v>
      </c>
      <c r="C63" s="99">
        <v>4430</v>
      </c>
      <c r="D63" s="99" t="s">
        <v>73</v>
      </c>
      <c r="E63" s="100">
        <v>3</v>
      </c>
      <c r="F63" s="101" t="str">
        <f t="shared" si="7"/>
        <v/>
      </c>
      <c r="G63" s="102"/>
      <c r="H63" s="123" t="s">
        <v>81</v>
      </c>
      <c r="I63" s="125"/>
      <c r="J63" s="107"/>
      <c r="K63" s="100"/>
      <c r="L63" s="105"/>
    </row>
    <row r="64" spans="1:13" s="106" customFormat="1" ht="12" customHeight="1" x14ac:dyDescent="0.2">
      <c r="A64" s="126" t="s">
        <v>87</v>
      </c>
      <c r="B64" s="98" t="s">
        <v>36</v>
      </c>
      <c r="C64" s="99">
        <v>4490</v>
      </c>
      <c r="D64" s="148" t="s">
        <v>74</v>
      </c>
      <c r="E64" s="100">
        <v>3</v>
      </c>
      <c r="F64" s="101" t="str">
        <f t="shared" si="7"/>
        <v/>
      </c>
      <c r="G64" s="102"/>
      <c r="H64" s="123" t="s">
        <v>81</v>
      </c>
      <c r="I64" s="125"/>
      <c r="J64" s="107"/>
      <c r="K64" s="100"/>
      <c r="L64" s="105"/>
    </row>
    <row r="65" spans="1:13" s="106" customFormat="1" ht="12.75" customHeight="1" thickBot="1" x14ac:dyDescent="0.25">
      <c r="A65" s="126"/>
      <c r="B65" s="98"/>
      <c r="C65" s="99"/>
      <c r="D65" s="99" t="s">
        <v>75</v>
      </c>
      <c r="E65" s="16" t="s">
        <v>88</v>
      </c>
      <c r="F65" s="128" t="str">
        <f>IF(OR(G65="A", G65="B", G65="C", G65="D", G65="S", G65="T", G65="TR", G65="TA", G65="TB", G65="TC",G65="AP"),E65,"")</f>
        <v/>
      </c>
      <c r="G65" s="129"/>
      <c r="H65" s="57" t="s">
        <v>38</v>
      </c>
      <c r="I65" s="99"/>
      <c r="J65" s="100"/>
      <c r="K65" s="100"/>
      <c r="L65" s="105"/>
      <c r="M65" s="101"/>
    </row>
    <row r="66" spans="1:13" s="106" customFormat="1" ht="12.75" customHeight="1" thickBot="1" x14ac:dyDescent="0.25">
      <c r="A66" s="127"/>
      <c r="B66" s="130"/>
      <c r="C66" s="131"/>
      <c r="D66" s="132" t="s">
        <v>21</v>
      </c>
      <c r="E66" s="149" t="s">
        <v>85</v>
      </c>
      <c r="F66" s="127">
        <f>SUM(F55:F65)</f>
        <v>0</v>
      </c>
      <c r="G66" s="41" t="str">
        <f>IF(F72+F79&gt;=18, "OK","")</f>
        <v/>
      </c>
      <c r="H66" s="133"/>
      <c r="I66" s="134"/>
      <c r="J66" s="127"/>
      <c r="K66" s="135"/>
      <c r="L66" s="136"/>
      <c r="M66" s="104"/>
    </row>
    <row r="67" spans="1:13" s="106" customFormat="1" ht="15" customHeight="1" x14ac:dyDescent="0.25">
      <c r="A67" s="97" t="s">
        <v>89</v>
      </c>
      <c r="B67" s="112"/>
      <c r="C67" s="113"/>
      <c r="F67" s="101"/>
      <c r="G67" s="114"/>
      <c r="H67" s="115" t="s">
        <v>39</v>
      </c>
      <c r="I67" s="116"/>
      <c r="J67" s="116"/>
      <c r="K67" s="117"/>
      <c r="L67" s="118"/>
    </row>
    <row r="68" spans="1:13" s="106" customFormat="1" ht="12.75" customHeight="1" x14ac:dyDescent="0.2">
      <c r="B68" s="98" t="s">
        <v>36</v>
      </c>
      <c r="C68" s="99">
        <v>4920</v>
      </c>
      <c r="D68" s="99" t="s">
        <v>118</v>
      </c>
      <c r="E68" s="100">
        <v>3</v>
      </c>
      <c r="F68" s="101" t="str">
        <f t="shared" ref="F68:F71" si="8">IF(OR(G68="A", G68="A-",G68="B+",G68="B", G68="B-",G68="C+",G68="C", G68="C-",G68="D+",G68="D", G68="S", G68="T", G68="TR", G68="TA", G68="TB", G68="TC",G68="AP"),E68,"")</f>
        <v/>
      </c>
      <c r="G68" s="102"/>
      <c r="H68" s="119" t="s">
        <v>82</v>
      </c>
      <c r="I68" s="120"/>
      <c r="J68" s="100"/>
      <c r="K68" s="100"/>
      <c r="L68" s="105"/>
      <c r="M68" s="101"/>
    </row>
    <row r="69" spans="1:13" s="106" customFormat="1" ht="12.75" customHeight="1" x14ac:dyDescent="0.2">
      <c r="B69" s="108" t="s">
        <v>36</v>
      </c>
      <c r="C69" s="109">
        <v>5600</v>
      </c>
      <c r="D69" s="109" t="s">
        <v>76</v>
      </c>
      <c r="E69" s="100">
        <v>3</v>
      </c>
      <c r="F69" s="101" t="str">
        <f t="shared" si="8"/>
        <v/>
      </c>
      <c r="G69" s="102"/>
      <c r="H69" s="103" t="s">
        <v>83</v>
      </c>
      <c r="I69" s="110"/>
      <c r="J69" s="111"/>
      <c r="K69" s="107"/>
      <c r="L69" s="105"/>
      <c r="M69" s="101"/>
    </row>
    <row r="70" spans="1:13" s="106" customFormat="1" ht="12.75" customHeight="1" x14ac:dyDescent="0.2">
      <c r="B70" s="108" t="s">
        <v>48</v>
      </c>
      <c r="C70" s="109">
        <v>4975</v>
      </c>
      <c r="D70" s="109" t="s">
        <v>77</v>
      </c>
      <c r="E70" s="100">
        <v>3</v>
      </c>
      <c r="F70" s="101" t="str">
        <f t="shared" si="8"/>
        <v/>
      </c>
      <c r="G70" s="102"/>
      <c r="H70" s="57"/>
      <c r="I70" s="111"/>
      <c r="J70" s="111"/>
      <c r="K70" s="107"/>
      <c r="L70" s="105"/>
      <c r="M70" s="101"/>
    </row>
    <row r="71" spans="1:13" s="106" customFormat="1" ht="12.75" customHeight="1" thickBot="1" x14ac:dyDescent="0.25">
      <c r="A71" s="126"/>
      <c r="B71" s="98"/>
      <c r="C71" s="99"/>
      <c r="D71" s="99" t="s">
        <v>75</v>
      </c>
      <c r="E71" s="16" t="s">
        <v>88</v>
      </c>
      <c r="F71" s="128" t="str">
        <f t="shared" si="8"/>
        <v/>
      </c>
      <c r="G71" s="129"/>
      <c r="H71" s="57" t="s">
        <v>38</v>
      </c>
      <c r="I71" s="99"/>
      <c r="J71" s="100"/>
      <c r="K71" s="100"/>
      <c r="L71" s="105"/>
      <c r="M71" s="101"/>
    </row>
    <row r="72" spans="1:13" s="106" customFormat="1" ht="12.75" customHeight="1" thickBot="1" x14ac:dyDescent="0.25">
      <c r="A72" s="127"/>
      <c r="B72" s="130"/>
      <c r="C72" s="131"/>
      <c r="D72" s="132" t="s">
        <v>21</v>
      </c>
      <c r="E72" s="149" t="s">
        <v>90</v>
      </c>
      <c r="F72" s="127">
        <f>SUM(F68:F71)</f>
        <v>0</v>
      </c>
      <c r="G72" s="41" t="str">
        <f>IF(F72+F79&gt;=18, "OK","")</f>
        <v/>
      </c>
      <c r="H72" s="133"/>
      <c r="I72" s="134"/>
      <c r="J72" s="127"/>
      <c r="K72" s="135"/>
      <c r="L72" s="136"/>
      <c r="M72" s="104"/>
    </row>
    <row r="73" spans="1:13" s="106" customFormat="1" ht="15" customHeight="1" thickBot="1" x14ac:dyDescent="0.3">
      <c r="A73" s="137" t="s">
        <v>14</v>
      </c>
      <c r="B73" s="138"/>
      <c r="C73" s="139"/>
      <c r="D73" s="140"/>
      <c r="E73" s="139"/>
      <c r="F73" s="141">
        <f>F72+F66+F53+F48+F31+F23+F12</f>
        <v>0</v>
      </c>
      <c r="G73" s="142"/>
      <c r="H73" s="143"/>
      <c r="K73" s="139"/>
      <c r="L73" s="144"/>
      <c r="M73" s="104"/>
    </row>
    <row r="74" spans="1:13" s="106" customFormat="1" ht="15" customHeight="1" thickBot="1" x14ac:dyDescent="0.3">
      <c r="A74" s="137" t="s">
        <v>22</v>
      </c>
      <c r="B74" s="126"/>
      <c r="F74" s="145">
        <f>129-F73</f>
        <v>129</v>
      </c>
      <c r="G74" s="142"/>
      <c r="K74" s="144"/>
    </row>
    <row r="75" spans="1:13" s="106" customFormat="1" ht="15" customHeight="1" thickBot="1" x14ac:dyDescent="0.3">
      <c r="A75" s="146" t="s">
        <v>15</v>
      </c>
      <c r="B75" s="130"/>
      <c r="C75" s="136"/>
      <c r="D75" s="136"/>
      <c r="E75" s="131">
        <v>129</v>
      </c>
      <c r="F75" s="127">
        <f>SUM(F73:F74)</f>
        <v>129</v>
      </c>
      <c r="G75" s="127"/>
      <c r="H75" s="147"/>
      <c r="I75" s="127"/>
      <c r="J75" s="136"/>
      <c r="K75" s="131"/>
      <c r="L75" s="136"/>
    </row>
    <row r="76" spans="1:13" hidden="1" x14ac:dyDescent="0.2">
      <c r="A76" s="58" t="s">
        <v>5</v>
      </c>
      <c r="B76" s="59"/>
      <c r="C76" s="60"/>
      <c r="D76" s="60"/>
      <c r="E76" s="61"/>
      <c r="F76" s="55"/>
      <c r="G76" s="60"/>
      <c r="H76" s="62"/>
      <c r="I76" s="63"/>
      <c r="J76" s="13"/>
      <c r="K76" s="64"/>
    </row>
    <row r="77" spans="1:13" hidden="1" x14ac:dyDescent="0.2">
      <c r="A77" s="65"/>
      <c r="B77" s="59"/>
      <c r="C77" s="60"/>
      <c r="D77" s="60"/>
      <c r="E77" s="61"/>
      <c r="F77" s="55"/>
      <c r="G77" s="60"/>
      <c r="H77" s="62"/>
      <c r="I77" s="63"/>
      <c r="J77" s="13"/>
      <c r="K77" s="64"/>
    </row>
    <row r="78" spans="1:13" hidden="1" x14ac:dyDescent="0.2">
      <c r="A78" s="65"/>
      <c r="B78" s="59"/>
      <c r="C78" s="60"/>
      <c r="D78" s="60"/>
      <c r="E78" s="61"/>
      <c r="F78" s="55"/>
      <c r="G78" s="60"/>
      <c r="H78" s="62"/>
      <c r="I78" s="63"/>
      <c r="J78" s="13"/>
      <c r="K78" s="64"/>
    </row>
    <row r="79" spans="1:13" hidden="1" x14ac:dyDescent="0.2">
      <c r="A79" s="65"/>
      <c r="B79" s="59"/>
      <c r="C79" s="60"/>
      <c r="D79" s="60"/>
      <c r="E79" s="61"/>
      <c r="F79" s="55"/>
      <c r="G79" s="60"/>
      <c r="H79" s="62"/>
      <c r="I79" s="63"/>
      <c r="J79" s="13"/>
      <c r="K79" s="64"/>
    </row>
    <row r="80" spans="1:13" ht="13.5" hidden="1" thickBot="1" x14ac:dyDescent="0.25">
      <c r="A80" s="66"/>
      <c r="B80" s="39"/>
      <c r="C80" s="67"/>
      <c r="D80" s="67"/>
      <c r="E80" s="43"/>
      <c r="F80" s="44"/>
      <c r="G80" s="67"/>
      <c r="H80" s="68"/>
      <c r="I80" s="68"/>
      <c r="J80" s="16"/>
      <c r="K80" s="69"/>
    </row>
    <row r="81" spans="1:15" ht="36" hidden="1" customHeight="1" thickBot="1" x14ac:dyDescent="0.25">
      <c r="A81" s="21"/>
      <c r="B81" s="17"/>
      <c r="C81" s="18"/>
      <c r="D81" s="18"/>
      <c r="E81" s="18"/>
      <c r="F81" s="23"/>
      <c r="G81" s="16"/>
      <c r="H81" s="70"/>
      <c r="I81" s="71"/>
      <c r="J81" s="16"/>
      <c r="K81" s="21"/>
    </row>
    <row r="82" spans="1:15" ht="15.75" hidden="1" customHeight="1" x14ac:dyDescent="0.2">
      <c r="A82" s="72" t="s">
        <v>11</v>
      </c>
      <c r="C82" s="24"/>
      <c r="D82" s="24"/>
      <c r="E82" s="24" t="s">
        <v>0</v>
      </c>
      <c r="F82" s="23"/>
      <c r="G82" s="24" t="s">
        <v>16</v>
      </c>
      <c r="H82" s="24"/>
      <c r="I82" s="23"/>
      <c r="J82" s="23"/>
      <c r="K82" s="13" t="s">
        <v>0</v>
      </c>
    </row>
    <row r="83" spans="1:15" ht="30" hidden="1" customHeight="1" thickBot="1" x14ac:dyDescent="0.25">
      <c r="A83" s="73"/>
      <c r="B83" s="17"/>
      <c r="C83" s="18"/>
      <c r="D83" s="18"/>
      <c r="E83" s="18"/>
      <c r="F83" s="13"/>
      <c r="G83" s="16"/>
      <c r="H83" s="18"/>
      <c r="I83" s="16"/>
      <c r="J83" s="16"/>
      <c r="K83" s="21"/>
    </row>
    <row r="84" spans="1:15" ht="16.5" hidden="1" customHeight="1" x14ac:dyDescent="0.2">
      <c r="A84" s="72" t="s">
        <v>17</v>
      </c>
      <c r="C84" s="72"/>
      <c r="D84" s="24"/>
      <c r="E84" s="24" t="s">
        <v>0</v>
      </c>
      <c r="F84" s="23"/>
      <c r="G84" s="24" t="s">
        <v>18</v>
      </c>
      <c r="H84" s="24"/>
      <c r="I84" s="23"/>
      <c r="J84" s="23"/>
      <c r="K84" s="13" t="s">
        <v>0</v>
      </c>
    </row>
    <row r="85" spans="1:15" x14ac:dyDescent="0.2">
      <c r="A85" s="81" t="s">
        <v>5</v>
      </c>
      <c r="B85" s="82"/>
      <c r="C85" s="83"/>
      <c r="D85" s="83"/>
      <c r="E85" s="84"/>
      <c r="F85" s="85"/>
      <c r="G85" s="83"/>
      <c r="H85" s="83"/>
      <c r="I85" s="93"/>
      <c r="J85" s="84"/>
      <c r="K85" s="94"/>
      <c r="L85" s="84"/>
      <c r="M85" s="61"/>
      <c r="N85" s="55"/>
      <c r="O85" s="55"/>
    </row>
    <row r="86" spans="1:15" x14ac:dyDescent="0.2">
      <c r="A86" s="150" t="s">
        <v>140</v>
      </c>
      <c r="B86" s="59"/>
      <c r="C86" s="60"/>
      <c r="D86" s="60"/>
      <c r="E86" s="61"/>
      <c r="F86" s="55"/>
      <c r="G86" s="60"/>
      <c r="H86" s="60"/>
      <c r="I86" s="86"/>
      <c r="J86" s="61"/>
      <c r="K86" s="95"/>
      <c r="L86" s="61"/>
      <c r="M86" s="61"/>
      <c r="N86" s="55"/>
      <c r="O86" s="55"/>
    </row>
    <row r="87" spans="1:15" ht="13.5" thickBot="1" x14ac:dyDescent="0.25">
      <c r="A87" s="160"/>
      <c r="B87" s="39"/>
      <c r="C87" s="67"/>
      <c r="D87" s="67"/>
      <c r="E87" s="43"/>
      <c r="F87" s="44"/>
      <c r="G87" s="67"/>
      <c r="H87" s="67"/>
      <c r="I87" s="92"/>
      <c r="J87" s="43"/>
      <c r="K87" s="96"/>
      <c r="L87" s="61"/>
      <c r="M87" s="61"/>
      <c r="N87" s="55"/>
      <c r="O87" s="55"/>
    </row>
    <row r="88" spans="1:15" ht="36.75" customHeight="1" thickBot="1" x14ac:dyDescent="0.25">
      <c r="A88" s="44"/>
      <c r="B88" s="39"/>
      <c r="C88" s="67"/>
      <c r="D88" s="67"/>
      <c r="E88" s="67"/>
      <c r="F88" s="87"/>
      <c r="G88" s="43"/>
      <c r="H88" s="67"/>
      <c r="I88" s="43"/>
      <c r="J88" s="43"/>
      <c r="K88" s="44"/>
      <c r="L88" s="55"/>
      <c r="M88" s="55"/>
      <c r="N88" s="55"/>
      <c r="O88" s="55"/>
    </row>
    <row r="89" spans="1:15" x14ac:dyDescent="0.2">
      <c r="A89" s="88" t="s">
        <v>11</v>
      </c>
      <c r="B89" s="89"/>
      <c r="C89" s="90"/>
      <c r="D89" s="90"/>
      <c r="E89" s="90" t="s">
        <v>0</v>
      </c>
      <c r="F89" s="87"/>
      <c r="G89" s="90" t="s">
        <v>16</v>
      </c>
      <c r="H89" s="90"/>
      <c r="I89" s="87"/>
      <c r="J89" s="87"/>
      <c r="K89" s="61" t="s">
        <v>0</v>
      </c>
      <c r="L89" s="87"/>
      <c r="M89" s="91"/>
      <c r="N89" s="91"/>
    </row>
    <row r="90" spans="1:15" ht="30" customHeight="1" thickBot="1" x14ac:dyDescent="0.25">
      <c r="A90" s="92"/>
      <c r="B90" s="39"/>
      <c r="C90" s="67"/>
      <c r="D90" s="67"/>
      <c r="E90" s="67"/>
      <c r="F90" s="61"/>
      <c r="G90" s="43"/>
      <c r="H90" s="67"/>
      <c r="I90" s="43"/>
      <c r="J90" s="43"/>
      <c r="K90" s="44"/>
      <c r="L90" s="55"/>
      <c r="M90" s="55"/>
      <c r="N90" s="55"/>
    </row>
    <row r="91" spans="1:15" x14ac:dyDescent="0.2">
      <c r="A91" s="88" t="s">
        <v>17</v>
      </c>
      <c r="B91" s="89"/>
      <c r="C91" s="88"/>
      <c r="D91" s="90"/>
      <c r="E91" s="90" t="s">
        <v>0</v>
      </c>
      <c r="F91" s="87"/>
      <c r="G91" s="90" t="s">
        <v>18</v>
      </c>
      <c r="H91" s="90"/>
      <c r="I91" s="87"/>
      <c r="J91" s="87"/>
      <c r="K91" s="61" t="s">
        <v>0</v>
      </c>
      <c r="L91" s="87"/>
      <c r="M91" s="91"/>
      <c r="N91" s="91"/>
    </row>
    <row r="92" spans="1:15" x14ac:dyDescent="0.2">
      <c r="K92" s="4"/>
    </row>
    <row r="93" spans="1:15" x14ac:dyDescent="0.2">
      <c r="K93" s="4"/>
    </row>
    <row r="94" spans="1:15" x14ac:dyDescent="0.2">
      <c r="K94" s="4"/>
    </row>
    <row r="95" spans="1:15" x14ac:dyDescent="0.2">
      <c r="K95" s="4"/>
    </row>
    <row r="96" spans="1:15" x14ac:dyDescent="0.2">
      <c r="K96" s="4"/>
    </row>
    <row r="97" spans="11:11" x14ac:dyDescent="0.2">
      <c r="K97" s="4"/>
    </row>
    <row r="98" spans="11:11" x14ac:dyDescent="0.2">
      <c r="K98" s="4"/>
    </row>
    <row r="99" spans="11:11" x14ac:dyDescent="0.2">
      <c r="K99" s="4"/>
    </row>
    <row r="100" spans="11:11" x14ac:dyDescent="0.2">
      <c r="K100" s="4"/>
    </row>
    <row r="101" spans="11:11" x14ac:dyDescent="0.2">
      <c r="K101" s="4"/>
    </row>
    <row r="102" spans="11:11" x14ac:dyDescent="0.2">
      <c r="K102" s="4"/>
    </row>
    <row r="103" spans="11:11" x14ac:dyDescent="0.2">
      <c r="K103" s="4"/>
    </row>
    <row r="104" spans="11:11" x14ac:dyDescent="0.2">
      <c r="K104" s="4"/>
    </row>
    <row r="105" spans="11:11" x14ac:dyDescent="0.2">
      <c r="K105" s="4"/>
    </row>
    <row r="106" spans="11:11" x14ac:dyDescent="0.2">
      <c r="K106" s="4"/>
    </row>
    <row r="107" spans="11:11" x14ac:dyDescent="0.2">
      <c r="K107" s="4"/>
    </row>
    <row r="108" spans="11:11" x14ac:dyDescent="0.2">
      <c r="K108" s="4"/>
    </row>
    <row r="109" spans="11:11" x14ac:dyDescent="0.2">
      <c r="K109" s="4"/>
    </row>
    <row r="110" spans="11:11" x14ac:dyDescent="0.2">
      <c r="K110" s="4"/>
    </row>
    <row r="111" spans="11:11" x14ac:dyDescent="0.2">
      <c r="K111" s="4"/>
    </row>
    <row r="112" spans="11:11" x14ac:dyDescent="0.2">
      <c r="K112" s="4"/>
    </row>
    <row r="113" spans="11:11" x14ac:dyDescent="0.2">
      <c r="K113" s="4"/>
    </row>
    <row r="114" spans="11:11" x14ac:dyDescent="0.2">
      <c r="K114" s="4"/>
    </row>
    <row r="115" spans="11:11" x14ac:dyDescent="0.2">
      <c r="K115" s="4"/>
    </row>
    <row r="116" spans="11:11" x14ac:dyDescent="0.2">
      <c r="K116" s="4"/>
    </row>
    <row r="117" spans="11:11" x14ac:dyDescent="0.2">
      <c r="K117" s="4"/>
    </row>
    <row r="118" spans="11:11" x14ac:dyDescent="0.2">
      <c r="K118" s="4"/>
    </row>
    <row r="119" spans="11:11" x14ac:dyDescent="0.2">
      <c r="K119" s="4"/>
    </row>
    <row r="120" spans="11:11" x14ac:dyDescent="0.2">
      <c r="K120" s="4"/>
    </row>
    <row r="121" spans="11:11" x14ac:dyDescent="0.2">
      <c r="K121" s="4"/>
    </row>
    <row r="122" spans="11:11" x14ac:dyDescent="0.2">
      <c r="K122" s="4"/>
    </row>
    <row r="123" spans="11:11" x14ac:dyDescent="0.2">
      <c r="K123" s="4"/>
    </row>
    <row r="124" spans="11:11" x14ac:dyDescent="0.2">
      <c r="K124" s="4"/>
    </row>
    <row r="125" spans="11:11" x14ac:dyDescent="0.2">
      <c r="K125" s="4"/>
    </row>
    <row r="126" spans="11:11" x14ac:dyDescent="0.2">
      <c r="K126" s="4"/>
    </row>
    <row r="127" spans="11:11" x14ac:dyDescent="0.2">
      <c r="K127" s="4"/>
    </row>
    <row r="128" spans="11:11" x14ac:dyDescent="0.2">
      <c r="K128" s="4"/>
    </row>
    <row r="129" spans="11:11" x14ac:dyDescent="0.2">
      <c r="K129" s="4"/>
    </row>
    <row r="130" spans="11:11" x14ac:dyDescent="0.2">
      <c r="K130" s="4"/>
    </row>
    <row r="131" spans="11:11" x14ac:dyDescent="0.2">
      <c r="K131" s="4"/>
    </row>
    <row r="132" spans="11:11" x14ac:dyDescent="0.2">
      <c r="K132" s="4"/>
    </row>
    <row r="133" spans="11:11" x14ac:dyDescent="0.2">
      <c r="K133" s="4"/>
    </row>
    <row r="134" spans="11:11" x14ac:dyDescent="0.2">
      <c r="K134" s="4"/>
    </row>
    <row r="135" spans="11:11" x14ac:dyDescent="0.2">
      <c r="K135" s="4"/>
    </row>
    <row r="136" spans="11:11" x14ac:dyDescent="0.2">
      <c r="K136" s="4"/>
    </row>
    <row r="137" spans="11:11" x14ac:dyDescent="0.2">
      <c r="K137" s="4"/>
    </row>
    <row r="138" spans="11:11" x14ac:dyDescent="0.2">
      <c r="K138" s="4"/>
    </row>
    <row r="139" spans="11:11" x14ac:dyDescent="0.2">
      <c r="K139" s="4"/>
    </row>
    <row r="140" spans="11:11" x14ac:dyDescent="0.2">
      <c r="K140" s="4"/>
    </row>
    <row r="141" spans="11:11" x14ac:dyDescent="0.2">
      <c r="K141" s="4"/>
    </row>
    <row r="142" spans="11:11" x14ac:dyDescent="0.2">
      <c r="K142" s="4"/>
    </row>
    <row r="143" spans="11:11" x14ac:dyDescent="0.2">
      <c r="K143" s="4"/>
    </row>
    <row r="144" spans="11:11" x14ac:dyDescent="0.2">
      <c r="K144" s="4"/>
    </row>
    <row r="145" spans="11:11" x14ac:dyDescent="0.2">
      <c r="K145" s="4"/>
    </row>
    <row r="146" spans="11:11" x14ac:dyDescent="0.2">
      <c r="K146" s="4"/>
    </row>
    <row r="147" spans="11:11" x14ac:dyDescent="0.2">
      <c r="K147" s="4"/>
    </row>
    <row r="148" spans="11:11" x14ac:dyDescent="0.2">
      <c r="K148" s="4"/>
    </row>
    <row r="149" spans="11:11" x14ac:dyDescent="0.2">
      <c r="K149" s="4"/>
    </row>
    <row r="150" spans="11:11" x14ac:dyDescent="0.2">
      <c r="K150" s="4"/>
    </row>
    <row r="151" spans="11:11" x14ac:dyDescent="0.2">
      <c r="K151" s="4"/>
    </row>
    <row r="152" spans="11:11" x14ac:dyDescent="0.2">
      <c r="K152" s="4"/>
    </row>
    <row r="153" spans="11:11" x14ac:dyDescent="0.2">
      <c r="K153" s="4"/>
    </row>
    <row r="154" spans="11:11" x14ac:dyDescent="0.2">
      <c r="K154" s="4"/>
    </row>
    <row r="155" spans="11:11" x14ac:dyDescent="0.2">
      <c r="K155" s="4"/>
    </row>
    <row r="156" spans="11:11" x14ac:dyDescent="0.2">
      <c r="K156" s="4"/>
    </row>
    <row r="157" spans="11:11" x14ac:dyDescent="0.2">
      <c r="K157" s="4"/>
    </row>
    <row r="158" spans="11:11" x14ac:dyDescent="0.2">
      <c r="K158" s="4"/>
    </row>
    <row r="159" spans="11:11" x14ac:dyDescent="0.2">
      <c r="K159" s="4"/>
    </row>
    <row r="160" spans="11:11" x14ac:dyDescent="0.2">
      <c r="K160" s="4"/>
    </row>
    <row r="161" spans="11:11" x14ac:dyDescent="0.2">
      <c r="K161" s="4"/>
    </row>
    <row r="162" spans="11:11" x14ac:dyDescent="0.2">
      <c r="K162" s="4"/>
    </row>
    <row r="163" spans="11:11" x14ac:dyDescent="0.2">
      <c r="K163" s="4"/>
    </row>
    <row r="164" spans="11:11" x14ac:dyDescent="0.2">
      <c r="K164" s="4"/>
    </row>
    <row r="165" spans="11:11" x14ac:dyDescent="0.2">
      <c r="K165" s="4"/>
    </row>
    <row r="166" spans="11:11" x14ac:dyDescent="0.2">
      <c r="K166" s="4"/>
    </row>
    <row r="167" spans="11:11" x14ac:dyDescent="0.2">
      <c r="K167" s="4"/>
    </row>
    <row r="168" spans="11:11" x14ac:dyDescent="0.2">
      <c r="K168" s="4"/>
    </row>
    <row r="169" spans="11:11" x14ac:dyDescent="0.2">
      <c r="K169" s="4"/>
    </row>
    <row r="170" spans="11:11" x14ac:dyDescent="0.2">
      <c r="K170" s="4"/>
    </row>
    <row r="171" spans="11:11" x14ac:dyDescent="0.2">
      <c r="K171" s="4"/>
    </row>
    <row r="172" spans="11:11" x14ac:dyDescent="0.2">
      <c r="K172" s="4"/>
    </row>
    <row r="173" spans="11:11" x14ac:dyDescent="0.2">
      <c r="K173" s="4"/>
    </row>
    <row r="174" spans="11:11" x14ac:dyDescent="0.2">
      <c r="K174" s="4"/>
    </row>
    <row r="175" spans="11:11" x14ac:dyDescent="0.2">
      <c r="K175" s="4"/>
    </row>
    <row r="176" spans="11:11" x14ac:dyDescent="0.2">
      <c r="K176" s="4"/>
    </row>
    <row r="177" spans="11:11" x14ac:dyDescent="0.2">
      <c r="K177" s="4"/>
    </row>
    <row r="178" spans="11:11" x14ac:dyDescent="0.2">
      <c r="K178" s="4"/>
    </row>
    <row r="179" spans="11:11" x14ac:dyDescent="0.2">
      <c r="K179" s="4"/>
    </row>
    <row r="180" spans="11:11" x14ac:dyDescent="0.2">
      <c r="K180" s="4"/>
    </row>
    <row r="181" spans="11:11" x14ac:dyDescent="0.2">
      <c r="K181" s="4"/>
    </row>
    <row r="182" spans="11:11" x14ac:dyDescent="0.2">
      <c r="K182" s="4"/>
    </row>
    <row r="183" spans="11:11" x14ac:dyDescent="0.2">
      <c r="K183" s="4"/>
    </row>
    <row r="184" spans="11:11" x14ac:dyDescent="0.2">
      <c r="K184" s="4"/>
    </row>
    <row r="185" spans="11:11" x14ac:dyDescent="0.2">
      <c r="K185" s="4"/>
    </row>
    <row r="186" spans="11:11" x14ac:dyDescent="0.2">
      <c r="K186" s="4"/>
    </row>
    <row r="187" spans="11:11" x14ac:dyDescent="0.2">
      <c r="K187" s="4"/>
    </row>
    <row r="188" spans="11:11" x14ac:dyDescent="0.2">
      <c r="K188" s="4"/>
    </row>
    <row r="189" spans="11:11" x14ac:dyDescent="0.2">
      <c r="K189" s="4"/>
    </row>
    <row r="190" spans="11:11" x14ac:dyDescent="0.2">
      <c r="K190" s="4"/>
    </row>
    <row r="191" spans="11:11" x14ac:dyDescent="0.2">
      <c r="K191" s="4"/>
    </row>
    <row r="192" spans="11:11" x14ac:dyDescent="0.2">
      <c r="K192" s="4"/>
    </row>
    <row r="193" spans="11:11" x14ac:dyDescent="0.2">
      <c r="K193" s="4"/>
    </row>
    <row r="194" spans="11:11" x14ac:dyDescent="0.2">
      <c r="K194" s="4"/>
    </row>
    <row r="195" spans="11:11" x14ac:dyDescent="0.2">
      <c r="K195" s="4"/>
    </row>
    <row r="196" spans="11:11" x14ac:dyDescent="0.2">
      <c r="K196" s="4"/>
    </row>
    <row r="197" spans="11:11" x14ac:dyDescent="0.2">
      <c r="K197" s="4"/>
    </row>
    <row r="198" spans="11:11" x14ac:dyDescent="0.2">
      <c r="K198" s="4"/>
    </row>
    <row r="199" spans="11:11" x14ac:dyDescent="0.2">
      <c r="K199" s="4"/>
    </row>
    <row r="200" spans="11:11" x14ac:dyDescent="0.2">
      <c r="K200" s="4"/>
    </row>
    <row r="201" spans="11:11" x14ac:dyDescent="0.2">
      <c r="K201" s="4"/>
    </row>
    <row r="202" spans="11:11" x14ac:dyDescent="0.2">
      <c r="K202" s="4"/>
    </row>
    <row r="203" spans="11:11" x14ac:dyDescent="0.2">
      <c r="K203" s="4"/>
    </row>
    <row r="204" spans="11:11" x14ac:dyDescent="0.2">
      <c r="K204" s="4"/>
    </row>
    <row r="205" spans="11:11" x14ac:dyDescent="0.2">
      <c r="K205" s="4"/>
    </row>
    <row r="206" spans="11:11" x14ac:dyDescent="0.2">
      <c r="K206" s="4"/>
    </row>
    <row r="207" spans="11:11" x14ac:dyDescent="0.2">
      <c r="K207" s="4"/>
    </row>
    <row r="208" spans="11:11" x14ac:dyDescent="0.2">
      <c r="K208" s="4"/>
    </row>
    <row r="209" spans="11:11" x14ac:dyDescent="0.2">
      <c r="K209" s="4"/>
    </row>
    <row r="210" spans="11:11" x14ac:dyDescent="0.2">
      <c r="K210" s="4"/>
    </row>
    <row r="211" spans="11:11" x14ac:dyDescent="0.2">
      <c r="K211" s="4"/>
    </row>
    <row r="212" spans="11:11" x14ac:dyDescent="0.2">
      <c r="K212" s="4"/>
    </row>
    <row r="213" spans="11:11" x14ac:dyDescent="0.2">
      <c r="K213" s="4"/>
    </row>
    <row r="214" spans="11:11" x14ac:dyDescent="0.2">
      <c r="K214" s="4"/>
    </row>
    <row r="215" spans="11:11" x14ac:dyDescent="0.2">
      <c r="K215" s="4"/>
    </row>
    <row r="216" spans="11:11" x14ac:dyDescent="0.2">
      <c r="K216" s="4"/>
    </row>
    <row r="217" spans="11:11" x14ac:dyDescent="0.2">
      <c r="K217" s="4"/>
    </row>
    <row r="218" spans="11:11" x14ac:dyDescent="0.2">
      <c r="K218" s="4"/>
    </row>
    <row r="219" spans="11:11" x14ac:dyDescent="0.2">
      <c r="K219" s="4"/>
    </row>
    <row r="220" spans="11:11" x14ac:dyDescent="0.2">
      <c r="K220" s="4"/>
    </row>
    <row r="221" spans="11:11" x14ac:dyDescent="0.2">
      <c r="K221" s="4"/>
    </row>
    <row r="222" spans="11:11" x14ac:dyDescent="0.2">
      <c r="K222" s="4"/>
    </row>
    <row r="223" spans="11:11" x14ac:dyDescent="0.2">
      <c r="K223" s="4"/>
    </row>
    <row r="224" spans="11:11" x14ac:dyDescent="0.2">
      <c r="K224" s="4"/>
    </row>
    <row r="225" spans="11:11" x14ac:dyDescent="0.2">
      <c r="K225" s="4"/>
    </row>
    <row r="226" spans="11:11" x14ac:dyDescent="0.2">
      <c r="K226" s="4"/>
    </row>
    <row r="227" spans="11:11" x14ac:dyDescent="0.2">
      <c r="K227" s="4"/>
    </row>
    <row r="228" spans="11:11" x14ac:dyDescent="0.2">
      <c r="K228" s="4"/>
    </row>
    <row r="229" spans="11:11" x14ac:dyDescent="0.2">
      <c r="K229" s="4"/>
    </row>
    <row r="230" spans="11:11" x14ac:dyDescent="0.2">
      <c r="K230" s="4"/>
    </row>
    <row r="231" spans="11:11" x14ac:dyDescent="0.2">
      <c r="K231" s="4"/>
    </row>
    <row r="232" spans="11:11" x14ac:dyDescent="0.2">
      <c r="K232" s="4"/>
    </row>
    <row r="233" spans="11:11" x14ac:dyDescent="0.2">
      <c r="K233" s="4"/>
    </row>
    <row r="234" spans="11:11" x14ac:dyDescent="0.2">
      <c r="K234" s="4"/>
    </row>
    <row r="235" spans="11:11" x14ac:dyDescent="0.2">
      <c r="K235" s="4"/>
    </row>
    <row r="236" spans="11:11" x14ac:dyDescent="0.2">
      <c r="K236" s="4"/>
    </row>
    <row r="237" spans="11:11" x14ac:dyDescent="0.2">
      <c r="K237" s="4"/>
    </row>
    <row r="238" spans="11:11" x14ac:dyDescent="0.2">
      <c r="K238" s="4"/>
    </row>
    <row r="239" spans="11:11" x14ac:dyDescent="0.2">
      <c r="K239" s="4"/>
    </row>
    <row r="240" spans="11:11" x14ac:dyDescent="0.2">
      <c r="K240" s="4"/>
    </row>
    <row r="241" spans="11:11" x14ac:dyDescent="0.2">
      <c r="K241" s="4"/>
    </row>
    <row r="242" spans="11:11" x14ac:dyDescent="0.2">
      <c r="K242" s="4"/>
    </row>
    <row r="243" spans="11:11" x14ac:dyDescent="0.2">
      <c r="K243" s="4"/>
    </row>
    <row r="244" spans="11:11" x14ac:dyDescent="0.2">
      <c r="K244" s="4"/>
    </row>
    <row r="245" spans="11:11" x14ac:dyDescent="0.2">
      <c r="K245" s="4"/>
    </row>
    <row r="246" spans="11:11" x14ac:dyDescent="0.2">
      <c r="K246" s="4"/>
    </row>
    <row r="247" spans="11:11" x14ac:dyDescent="0.2">
      <c r="K247" s="4"/>
    </row>
    <row r="248" spans="11:11" x14ac:dyDescent="0.2">
      <c r="K248" s="4"/>
    </row>
    <row r="249" spans="11:11" x14ac:dyDescent="0.2">
      <c r="K249" s="4"/>
    </row>
    <row r="250" spans="11:11" x14ac:dyDescent="0.2">
      <c r="K250" s="4"/>
    </row>
    <row r="251" spans="11:11" x14ac:dyDescent="0.2">
      <c r="K251" s="4"/>
    </row>
    <row r="252" spans="11:11" x14ac:dyDescent="0.2">
      <c r="K252" s="4"/>
    </row>
    <row r="253" spans="11:11" x14ac:dyDescent="0.2">
      <c r="K253" s="4"/>
    </row>
    <row r="254" spans="11:11" x14ac:dyDescent="0.2">
      <c r="K254" s="4"/>
    </row>
    <row r="255" spans="11:11" x14ac:dyDescent="0.2">
      <c r="K255" s="4"/>
    </row>
    <row r="256" spans="11:11" x14ac:dyDescent="0.2">
      <c r="K256" s="4"/>
    </row>
    <row r="257" spans="11:11" x14ac:dyDescent="0.2">
      <c r="K257" s="4"/>
    </row>
    <row r="258" spans="11:11" x14ac:dyDescent="0.2">
      <c r="K258" s="4"/>
    </row>
    <row r="259" spans="11:11" x14ac:dyDescent="0.2">
      <c r="K259" s="4"/>
    </row>
    <row r="260" spans="11:11" x14ac:dyDescent="0.2">
      <c r="K260" s="4"/>
    </row>
    <row r="261" spans="11:11" x14ac:dyDescent="0.2">
      <c r="K261" s="4"/>
    </row>
    <row r="262" spans="11:11" x14ac:dyDescent="0.2">
      <c r="K262" s="4"/>
    </row>
    <row r="263" spans="11:11" x14ac:dyDescent="0.2">
      <c r="K263" s="4"/>
    </row>
    <row r="264" spans="11:11" x14ac:dyDescent="0.2">
      <c r="K264" s="4"/>
    </row>
    <row r="265" spans="11:11" x14ac:dyDescent="0.2">
      <c r="K265" s="4"/>
    </row>
    <row r="266" spans="11:11" x14ac:dyDescent="0.2">
      <c r="K266" s="4"/>
    </row>
    <row r="267" spans="11:11" x14ac:dyDescent="0.2">
      <c r="K267" s="4"/>
    </row>
    <row r="268" spans="11:11" x14ac:dyDescent="0.2">
      <c r="K268" s="4"/>
    </row>
    <row r="269" spans="11:11" x14ac:dyDescent="0.2">
      <c r="K269" s="4"/>
    </row>
    <row r="270" spans="11:11" x14ac:dyDescent="0.2">
      <c r="K270" s="4"/>
    </row>
    <row r="271" spans="11:11" x14ac:dyDescent="0.2">
      <c r="K271" s="4"/>
    </row>
    <row r="272" spans="11:11" x14ac:dyDescent="0.2">
      <c r="K272" s="4"/>
    </row>
    <row r="273" spans="11:11" x14ac:dyDescent="0.2">
      <c r="K273" s="4"/>
    </row>
    <row r="274" spans="11:11" x14ac:dyDescent="0.2">
      <c r="K274" s="4"/>
    </row>
    <row r="275" spans="11:11" x14ac:dyDescent="0.2">
      <c r="K275" s="4"/>
    </row>
    <row r="276" spans="11:11" x14ac:dyDescent="0.2">
      <c r="K276" s="4"/>
    </row>
    <row r="277" spans="11:11" x14ac:dyDescent="0.2">
      <c r="K277" s="4"/>
    </row>
    <row r="278" spans="11:11" x14ac:dyDescent="0.2">
      <c r="K278" s="4"/>
    </row>
    <row r="279" spans="11:11" x14ac:dyDescent="0.2">
      <c r="K279" s="4"/>
    </row>
    <row r="280" spans="11:11" x14ac:dyDescent="0.2">
      <c r="K280" s="4"/>
    </row>
    <row r="281" spans="11:11" x14ac:dyDescent="0.2">
      <c r="K281" s="4"/>
    </row>
    <row r="282" spans="11:11" x14ac:dyDescent="0.2">
      <c r="K282" s="4"/>
    </row>
    <row r="283" spans="11:11" x14ac:dyDescent="0.2">
      <c r="K283" s="4"/>
    </row>
    <row r="284" spans="11:11" x14ac:dyDescent="0.2">
      <c r="K284" s="4"/>
    </row>
    <row r="285" spans="11:11" x14ac:dyDescent="0.2">
      <c r="K285" s="4"/>
    </row>
    <row r="286" spans="11:11" x14ac:dyDescent="0.2">
      <c r="K286" s="4"/>
    </row>
    <row r="287" spans="11:11" x14ac:dyDescent="0.2">
      <c r="K287" s="4"/>
    </row>
    <row r="288" spans="11:11" x14ac:dyDescent="0.2">
      <c r="K288" s="4"/>
    </row>
    <row r="289" spans="11:11" x14ac:dyDescent="0.2">
      <c r="K289" s="4"/>
    </row>
    <row r="290" spans="11:11" x14ac:dyDescent="0.2">
      <c r="K290" s="4"/>
    </row>
    <row r="291" spans="11:11" x14ac:dyDescent="0.2">
      <c r="K291" s="4"/>
    </row>
    <row r="292" spans="11:11" x14ac:dyDescent="0.2">
      <c r="K292" s="4"/>
    </row>
    <row r="293" spans="11:11" x14ac:dyDescent="0.2">
      <c r="K293" s="4"/>
    </row>
    <row r="294" spans="11:11" x14ac:dyDescent="0.2">
      <c r="K294" s="4"/>
    </row>
    <row r="295" spans="11:11" x14ac:dyDescent="0.2">
      <c r="K295" s="4"/>
    </row>
    <row r="296" spans="11:11" x14ac:dyDescent="0.2">
      <c r="K296" s="4"/>
    </row>
    <row r="297" spans="11:11" x14ac:dyDescent="0.2">
      <c r="K297" s="4"/>
    </row>
    <row r="298" spans="11:11" x14ac:dyDescent="0.2">
      <c r="K298" s="4"/>
    </row>
    <row r="299" spans="11:11" x14ac:dyDescent="0.2">
      <c r="K299" s="4"/>
    </row>
    <row r="300" spans="11:11" x14ac:dyDescent="0.2">
      <c r="K300" s="4"/>
    </row>
    <row r="301" spans="11:11" x14ac:dyDescent="0.2">
      <c r="K301" s="4"/>
    </row>
    <row r="302" spans="11:11" x14ac:dyDescent="0.2">
      <c r="K302" s="4"/>
    </row>
    <row r="303" spans="11:11" x14ac:dyDescent="0.2">
      <c r="K303" s="4"/>
    </row>
    <row r="304" spans="11:11" x14ac:dyDescent="0.2">
      <c r="K304" s="4"/>
    </row>
    <row r="305" spans="11:11" x14ac:dyDescent="0.2">
      <c r="K305" s="4"/>
    </row>
    <row r="306" spans="11:11" x14ac:dyDescent="0.2">
      <c r="K306" s="4"/>
    </row>
    <row r="307" spans="11:11" x14ac:dyDescent="0.2">
      <c r="K307" s="4"/>
    </row>
    <row r="308" spans="11:11" x14ac:dyDescent="0.2">
      <c r="K308" s="4"/>
    </row>
    <row r="309" spans="11:11" x14ac:dyDescent="0.2">
      <c r="K309" s="4"/>
    </row>
    <row r="310" spans="11:11" x14ac:dyDescent="0.2">
      <c r="K310" s="4"/>
    </row>
    <row r="311" spans="11:11" x14ac:dyDescent="0.2">
      <c r="K311" s="4"/>
    </row>
    <row r="312" spans="11:11" x14ac:dyDescent="0.2">
      <c r="K312" s="4"/>
    </row>
    <row r="313" spans="11:11" x14ac:dyDescent="0.2">
      <c r="K313" s="4"/>
    </row>
    <row r="314" spans="11:11" x14ac:dyDescent="0.2">
      <c r="K314" s="4"/>
    </row>
    <row r="315" spans="11:11" x14ac:dyDescent="0.2">
      <c r="K315" s="4"/>
    </row>
    <row r="316" spans="11:11" x14ac:dyDescent="0.2">
      <c r="K316" s="4"/>
    </row>
    <row r="317" spans="11:11" x14ac:dyDescent="0.2">
      <c r="K317" s="4"/>
    </row>
    <row r="318" spans="11:11" x14ac:dyDescent="0.2">
      <c r="K318" s="4"/>
    </row>
    <row r="319" spans="11:11" x14ac:dyDescent="0.2">
      <c r="K319" s="4"/>
    </row>
    <row r="320" spans="11:11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  <row r="374" spans="11:11" x14ac:dyDescent="0.2">
      <c r="K374" s="4"/>
    </row>
    <row r="375" spans="11:11" x14ac:dyDescent="0.2">
      <c r="K375" s="4"/>
    </row>
    <row r="376" spans="11:11" x14ac:dyDescent="0.2">
      <c r="K376" s="4"/>
    </row>
    <row r="377" spans="11:11" x14ac:dyDescent="0.2">
      <c r="K377" s="4"/>
    </row>
    <row r="378" spans="11:11" x14ac:dyDescent="0.2">
      <c r="K378" s="4"/>
    </row>
    <row r="379" spans="11:11" x14ac:dyDescent="0.2">
      <c r="K379" s="4"/>
    </row>
    <row r="380" spans="11:11" x14ac:dyDescent="0.2">
      <c r="K380" s="4"/>
    </row>
    <row r="381" spans="11:11" x14ac:dyDescent="0.2">
      <c r="K381" s="4"/>
    </row>
    <row r="382" spans="11:11" x14ac:dyDescent="0.2">
      <c r="K382" s="4"/>
    </row>
    <row r="383" spans="11:11" x14ac:dyDescent="0.2">
      <c r="K383" s="4"/>
    </row>
    <row r="384" spans="11:11" x14ac:dyDescent="0.2">
      <c r="K384" s="4"/>
    </row>
    <row r="385" spans="11:11" x14ac:dyDescent="0.2">
      <c r="K385" s="4"/>
    </row>
    <row r="386" spans="11:11" x14ac:dyDescent="0.2">
      <c r="K386" s="4"/>
    </row>
    <row r="387" spans="11:11" x14ac:dyDescent="0.2">
      <c r="K387" s="4"/>
    </row>
    <row r="388" spans="11:11" x14ac:dyDescent="0.2">
      <c r="K388" s="4"/>
    </row>
    <row r="389" spans="11:11" x14ac:dyDescent="0.2">
      <c r="K389" s="4"/>
    </row>
    <row r="390" spans="11:11" x14ac:dyDescent="0.2">
      <c r="K390" s="4"/>
    </row>
    <row r="391" spans="11:11" x14ac:dyDescent="0.2">
      <c r="K391" s="4"/>
    </row>
    <row r="392" spans="11:11" x14ac:dyDescent="0.2">
      <c r="K392" s="4"/>
    </row>
    <row r="393" spans="11:11" x14ac:dyDescent="0.2">
      <c r="K393" s="4"/>
    </row>
    <row r="394" spans="11:11" x14ac:dyDescent="0.2">
      <c r="K394" s="4"/>
    </row>
    <row r="395" spans="11:11" x14ac:dyDescent="0.2">
      <c r="K395" s="4"/>
    </row>
    <row r="396" spans="11:11" x14ac:dyDescent="0.2">
      <c r="K396" s="4"/>
    </row>
    <row r="397" spans="11:11" x14ac:dyDescent="0.2">
      <c r="K397" s="4"/>
    </row>
    <row r="398" spans="11:11" x14ac:dyDescent="0.2">
      <c r="K398" s="4"/>
    </row>
    <row r="399" spans="11:11" x14ac:dyDescent="0.2">
      <c r="K399" s="4"/>
    </row>
    <row r="400" spans="11:11" x14ac:dyDescent="0.2">
      <c r="K400" s="4"/>
    </row>
    <row r="401" spans="11:11" x14ac:dyDescent="0.2">
      <c r="K401" s="4"/>
    </row>
    <row r="402" spans="11:11" x14ac:dyDescent="0.2">
      <c r="K402" s="4"/>
    </row>
    <row r="403" spans="11:11" x14ac:dyDescent="0.2">
      <c r="K403" s="4"/>
    </row>
    <row r="404" spans="11:11" x14ac:dyDescent="0.2">
      <c r="K404" s="4"/>
    </row>
    <row r="405" spans="11:11" x14ac:dyDescent="0.2">
      <c r="K405" s="4"/>
    </row>
    <row r="406" spans="11:11" x14ac:dyDescent="0.2">
      <c r="K406" s="4"/>
    </row>
    <row r="407" spans="11:11" x14ac:dyDescent="0.2">
      <c r="K407" s="4"/>
    </row>
    <row r="408" spans="11:11" x14ac:dyDescent="0.2">
      <c r="K408" s="4"/>
    </row>
    <row r="409" spans="11:11" x14ac:dyDescent="0.2">
      <c r="K409" s="4"/>
    </row>
    <row r="410" spans="11:11" x14ac:dyDescent="0.2">
      <c r="K410" s="4"/>
    </row>
    <row r="411" spans="11:11" x14ac:dyDescent="0.2">
      <c r="K411" s="4"/>
    </row>
    <row r="412" spans="11:11" x14ac:dyDescent="0.2">
      <c r="K412" s="4"/>
    </row>
    <row r="413" spans="11:11" x14ac:dyDescent="0.2">
      <c r="K413" s="4"/>
    </row>
    <row r="414" spans="11:11" x14ac:dyDescent="0.2">
      <c r="K414" s="4"/>
    </row>
    <row r="415" spans="11:11" x14ac:dyDescent="0.2">
      <c r="K415" s="4"/>
    </row>
    <row r="416" spans="11:11" x14ac:dyDescent="0.2">
      <c r="K416" s="4"/>
    </row>
    <row r="417" spans="11:11" x14ac:dyDescent="0.2">
      <c r="K417" s="4"/>
    </row>
    <row r="418" spans="11:11" x14ac:dyDescent="0.2">
      <c r="K418" s="4"/>
    </row>
    <row r="419" spans="11:11" x14ac:dyDescent="0.2">
      <c r="K419" s="4"/>
    </row>
    <row r="420" spans="11:11" x14ac:dyDescent="0.2">
      <c r="K420" s="4"/>
    </row>
    <row r="421" spans="11:11" x14ac:dyDescent="0.2">
      <c r="K421" s="4"/>
    </row>
    <row r="422" spans="11:11" x14ac:dyDescent="0.2">
      <c r="K422" s="4"/>
    </row>
    <row r="423" spans="11:11" x14ac:dyDescent="0.2">
      <c r="K423" s="4"/>
    </row>
    <row r="424" spans="11:11" x14ac:dyDescent="0.2">
      <c r="K424" s="4"/>
    </row>
    <row r="425" spans="11:11" x14ac:dyDescent="0.2">
      <c r="K425" s="4"/>
    </row>
    <row r="426" spans="11:11" x14ac:dyDescent="0.2">
      <c r="K426" s="4"/>
    </row>
    <row r="427" spans="11:11" x14ac:dyDescent="0.2">
      <c r="K427" s="4"/>
    </row>
    <row r="428" spans="11:11" x14ac:dyDescent="0.2">
      <c r="K428" s="4"/>
    </row>
    <row r="429" spans="11:11" x14ac:dyDescent="0.2">
      <c r="K429" s="4"/>
    </row>
    <row r="430" spans="11:11" x14ac:dyDescent="0.2">
      <c r="K430" s="4"/>
    </row>
    <row r="431" spans="11:11" x14ac:dyDescent="0.2">
      <c r="K431" s="4"/>
    </row>
    <row r="432" spans="11:11" x14ac:dyDescent="0.2">
      <c r="K432" s="4"/>
    </row>
  </sheetData>
  <phoneticPr fontId="0" type="noConversion"/>
  <conditionalFormatting sqref="F34">
    <cfRule type="cellIs" dxfId="0" priority="1" operator="equal">
      <formula>"NO"</formula>
    </cfRule>
  </conditionalFormatting>
  <pageMargins left="0" right="0" top="0.18" bottom="0" header="0.38" footer="0.28000000000000003"/>
  <pageSetup scale="77" orientation="portrait" horizontalDpi="300" r:id="rId1"/>
  <headerFooter alignWithMargins="0"/>
  <ignoredErrors>
    <ignoredError sqref="E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Check</vt:lpstr>
      <vt:lpstr>'Degree Check'!Print_Area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Anthony Denzer</cp:lastModifiedBy>
  <cp:lastPrinted>2015-01-08T23:43:21Z</cp:lastPrinted>
  <dcterms:created xsi:type="dcterms:W3CDTF">1998-01-21T19:15:10Z</dcterms:created>
  <dcterms:modified xsi:type="dcterms:W3CDTF">2015-01-09T20:57:19Z</dcterms:modified>
</cp:coreProperties>
</file>