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3290" windowHeight="11640" tabRatio="653" activeTab="0"/>
  </bookViews>
  <sheets>
    <sheet name="DGCK06-07" sheetId="1" r:id="rId1"/>
  </sheets>
  <definedNames>
    <definedName name="_xlnm.Print_Area" localSheetId="0">'DGCK06-07'!$A$1:$P$78</definedName>
  </definedNames>
  <calcPr fullCalcOnLoad="1"/>
</workbook>
</file>

<file path=xl/sharedStrings.xml><?xml version="1.0" encoding="utf-8"?>
<sst xmlns="http://schemas.openxmlformats.org/spreadsheetml/2006/main" count="202" uniqueCount="152">
  <si>
    <t>WA</t>
  </si>
  <si>
    <t>WC</t>
  </si>
  <si>
    <t>CH/C</t>
  </si>
  <si>
    <t>CS/C</t>
  </si>
  <si>
    <t>CA/C</t>
  </si>
  <si>
    <t>O</t>
  </si>
  <si>
    <t>P</t>
  </si>
  <si>
    <t>(taken from 4 areas for breadth)</t>
  </si>
  <si>
    <t>(Arts)</t>
  </si>
  <si>
    <t>[ECON 1200, HIST 1211, 1221, or 1251, or POLS 1000]</t>
  </si>
  <si>
    <t>Transfer Work:</t>
  </si>
  <si>
    <t>from Cultural Context or MSTP</t>
  </si>
  <si>
    <t>Additional Design Hours Required</t>
  </si>
  <si>
    <t>(Need one D and one G)</t>
  </si>
  <si>
    <t>QA/QB</t>
  </si>
  <si>
    <t>SP</t>
  </si>
  <si>
    <t>STAT</t>
  </si>
  <si>
    <t>Basic Engineering Statistics</t>
  </si>
  <si>
    <t>11-13</t>
  </si>
  <si>
    <t>PROFESSIONAL DEVELOPMENT</t>
  </si>
  <si>
    <t>CHEM 1020</t>
  </si>
  <si>
    <t>C in Math 1405 or 1450, Math Placement Exam = 5, Math ACT of 26,</t>
  </si>
  <si>
    <t>or Math SAT of 600</t>
  </si>
  <si>
    <r>
      <t>ES 1060</t>
    </r>
    <r>
      <rPr>
        <sz val="10"/>
        <rFont val="Helv"/>
        <family val="2"/>
      </rPr>
      <t>, Fall only</t>
    </r>
  </si>
  <si>
    <t>WB</t>
  </si>
  <si>
    <t>STUDENT</t>
  </si>
  <si>
    <t>Hrs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</si>
  <si>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</si>
  <si>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</si>
  <si>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</si>
  <si>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</si>
  <si>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</si>
  <si>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</si>
  <si>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</si>
  <si>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</si>
  <si>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</si>
  <si>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</si>
  <si>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</si>
  <si>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</si>
  <si>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</si>
  <si>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</si>
  <si>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</si>
  <si>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</si>
  <si>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</si>
  <si>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Engr. Computing</t>
  </si>
  <si>
    <t>Statics</t>
  </si>
  <si>
    <t>Dynamics</t>
  </si>
  <si>
    <t>Thermodynamics I</t>
  </si>
  <si>
    <t>Fluid Dynamics</t>
  </si>
  <si>
    <t>Mech. of Materials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</si>
  <si>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</si>
  <si>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</si>
  <si>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</si>
  <si>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</si>
  <si>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</si>
  <si>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</si>
  <si>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</si>
  <si>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</si>
  <si>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</si>
  <si>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</si>
  <si>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</si>
  <si>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</si>
  <si>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 xml:space="preserve">  Advisor approval</t>
  </si>
  <si>
    <t xml:space="preserve">  Department  approval</t>
  </si>
  <si>
    <t xml:space="preserve">  College  approval</t>
  </si>
  <si>
    <t>SCIENCE</t>
  </si>
  <si>
    <t>USP 2003</t>
  </si>
  <si>
    <t>ADVISER</t>
  </si>
  <si>
    <t>GRAD DATE:</t>
  </si>
  <si>
    <t>[Minimum Required]</t>
  </si>
  <si>
    <t>TOTAL HOURS REMAINING</t>
  </si>
  <si>
    <t>ES 2110</t>
  </si>
  <si>
    <t>Math 2200</t>
  </si>
  <si>
    <t>Math 2205</t>
  </si>
  <si>
    <t>Math 2210</t>
  </si>
  <si>
    <t>ES 2120, Math 2210, Chem 1020</t>
  </si>
  <si>
    <t>ES 1060, Junior standing</t>
  </si>
  <si>
    <t>ES 2410</t>
  </si>
  <si>
    <t>ES 2330</t>
  </si>
  <si>
    <t>ES2410</t>
  </si>
  <si>
    <t>Math 2200 (concurrent )</t>
  </si>
  <si>
    <t>ES 1060 (concurrent ), Math 2205 (concurrent )</t>
  </si>
  <si>
    <t>ES 2310  (concurrent )</t>
  </si>
  <si>
    <t>Date</t>
  </si>
  <si>
    <t>(Humanities)</t>
  </si>
  <si>
    <t>(Social and behavior)</t>
  </si>
  <si>
    <t>Prerequisites</t>
  </si>
  <si>
    <t>Junior standing   ES 1060</t>
  </si>
  <si>
    <t>Notes/School</t>
  </si>
  <si>
    <t>Engineering Surveying</t>
  </si>
  <si>
    <t>Hydraulics Engineering</t>
  </si>
  <si>
    <t>Environmental Engineering</t>
  </si>
  <si>
    <t>Engineering Economics</t>
  </si>
  <si>
    <t>Structural Concrete Design</t>
  </si>
  <si>
    <t>Math Placement Exam &gt;= 3</t>
  </si>
  <si>
    <t>Design Hrs</t>
  </si>
  <si>
    <t>STUDENT  e-mail:</t>
  </si>
  <si>
    <t>Hours to go to PD or MSTP Electives</t>
  </si>
  <si>
    <t>Credit</t>
  </si>
  <si>
    <t>Design Hours Taken</t>
  </si>
  <si>
    <t>Transportation</t>
  </si>
  <si>
    <t>TOTAL HOURS FOR DEGREE</t>
  </si>
  <si>
    <t>TOTAL (check)</t>
  </si>
  <si>
    <t>Prof Practice, Specs and Est.</t>
  </si>
  <si>
    <t>CE Materials</t>
  </si>
  <si>
    <t>Notes:</t>
  </si>
  <si>
    <t>E =</t>
  </si>
  <si>
    <t>Environmental</t>
  </si>
  <si>
    <t>G =</t>
  </si>
  <si>
    <t>Geotechnical</t>
  </si>
  <si>
    <t>S =</t>
  </si>
  <si>
    <t>Structural</t>
  </si>
  <si>
    <t>T =</t>
  </si>
  <si>
    <t>Phys. Activity &amp; Your Health</t>
  </si>
  <si>
    <t>WR =</t>
  </si>
  <si>
    <t>Water Resources</t>
  </si>
  <si>
    <t>ES 2410 (Concurrent)</t>
  </si>
  <si>
    <t xml:space="preserve"> </t>
  </si>
  <si>
    <t>Engr. Physics II</t>
  </si>
  <si>
    <t>Math 2210 (Concurrent)</t>
  </si>
  <si>
    <t>[Note: Two credits hours must be selected</t>
  </si>
  <si>
    <t xml:space="preserve"> from the Math or Science elective list,</t>
  </si>
  <si>
    <t>M/S</t>
  </si>
  <si>
    <t xml:space="preserve"> to equal 32 hour of Math and Science]</t>
  </si>
  <si>
    <t>MATH/SCIENCE/TECHNICAL/PROFESSIONAL ELECTIVES</t>
  </si>
  <si>
    <t>ES 2110, Math 2205</t>
  </si>
  <si>
    <t>Unspec.</t>
  </si>
  <si>
    <t>V</t>
  </si>
  <si>
    <t>Junior standing</t>
  </si>
  <si>
    <t>I,L,O</t>
  </si>
  <si>
    <t>O,CDE</t>
  </si>
  <si>
    <t>CE Systems</t>
  </si>
  <si>
    <t>(Requires "C" or better)</t>
  </si>
  <si>
    <t>Transportation Engineering</t>
  </si>
  <si>
    <t>STUDENT ID:</t>
  </si>
  <si>
    <t>W</t>
  </si>
  <si>
    <t>CIVIL ENGINEERING DEGREE CHECK  (2006-2007)</t>
  </si>
  <si>
    <t>[ES 1002 for transfer students - 0.5 hrs]</t>
  </si>
  <si>
    <t xml:space="preserve">[ES 3070, ES 3075, EE4075, GR 4200 or CE4100] </t>
  </si>
  <si>
    <t>[or ENGL 1210, HP 1020]</t>
  </si>
  <si>
    <t xml:space="preserve"> [or PHYS 1320]</t>
  </si>
  <si>
    <r>
      <t>Options: [CHEM 1030, PHYS 1210(</t>
    </r>
    <r>
      <rPr>
        <i/>
        <sz val="10"/>
        <rFont val="Helv"/>
        <family val="0"/>
      </rPr>
      <t>w/ MATH 2205 Concurrent),</t>
    </r>
  </si>
  <si>
    <t xml:space="preserve"> PHYS 1310, GEOL 1100 or MOLB 2210]</t>
  </si>
  <si>
    <t>CE 2070 (Concurrent), ES 2410 (Concurrent)</t>
  </si>
  <si>
    <t>for All Civil Courses)</t>
  </si>
  <si>
    <t>(Requires "C" or better\</t>
  </si>
  <si>
    <t>ECON</t>
  </si>
  <si>
    <r>
      <t xml:space="preserve">(if "O" is embedded, 3 hrs. may be </t>
    </r>
    <r>
      <rPr>
        <b/>
        <sz val="8"/>
        <rFont val="Helv"/>
        <family val="0"/>
      </rPr>
      <t>any</t>
    </r>
    <r>
      <rPr>
        <sz val="8"/>
        <rFont val="Helv"/>
        <family val="2"/>
      </rPr>
      <t xml:space="preserve"> course)</t>
    </r>
  </si>
  <si>
    <t>2-0</t>
  </si>
  <si>
    <t>Science Elective</t>
  </si>
  <si>
    <t>Computing Elective</t>
  </si>
  <si>
    <t>(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</si>
</sst>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sz val="9"/>
      <name val="Helv"/>
      <family val="2"/>
    </font>
    <font>
      <i/>
      <sz val="10"/>
      <name val="Helv"/>
      <family val="0"/>
    </font>
    <font>
      <b/>
      <sz val="11"/>
      <name val="Helv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9" xfId="0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12" fillId="0" borderId="1" xfId="20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49" fontId="4" fillId="0" borderId="1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14" fontId="4" fillId="0" borderId="2" xfId="0" applyNumberFormat="1" applyFont="1" applyBorder="1" applyAlignment="1" applyProtection="1" quotePrefix="1">
      <alignment horizontal="left"/>
      <protection locked="0"/>
    </xf>
    <xf numFmtId="17" fontId="4" fillId="0" borderId="0" xfId="0" applyNumberFormat="1" applyFont="1" applyBorder="1" applyAlignment="1" quotePrefix="1">
      <alignment horizontal="center"/>
    </xf>
    <xf numFmtId="0" fontId="9" fillId="0" borderId="2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tabSelected="1" workbookViewId="0" topLeftCell="A5">
      <selection activeCell="F14" activeCellId="4" sqref="F48 F36 F27 F21 F14"/>
    </sheetView>
  </sheetViews>
  <sheetFormatPr defaultColWidth="9.140625" defaultRowHeight="12.75"/>
  <cols>
    <col min="1" max="1" width="6.28125" style="22" customWidth="1"/>
    <col min="2" max="2" width="7.140625" style="1" customWidth="1"/>
    <col min="3" max="3" width="8.140625" style="2" bestFit="1" customWidth="1"/>
    <col min="4" max="4" width="26.140625" style="2" customWidth="1"/>
    <col min="5" max="5" width="7.00390625" style="3" bestFit="1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  <col min="17" max="16384" width="8.7109375" style="0" customWidth="1"/>
  </cols>
  <sheetData>
    <row r="1" spans="1:16" ht="15" customHeight="1" thickBot="1">
      <c r="A1" s="79" t="s">
        <v>136</v>
      </c>
      <c r="G1" s="63" t="s">
        <v>134</v>
      </c>
      <c r="J1" s="128" t="s">
        <v>135</v>
      </c>
      <c r="K1" s="128"/>
      <c r="L1" s="128"/>
      <c r="M1" s="128"/>
      <c r="N1" s="128"/>
      <c r="O1" s="128"/>
      <c r="P1" s="131"/>
    </row>
    <row r="2" spans="1:16" ht="15" customHeight="1" thickBot="1">
      <c r="A2" s="5" t="s">
        <v>25</v>
      </c>
      <c r="C2" s="135"/>
      <c r="D2" s="135"/>
      <c r="E2" s="135"/>
      <c r="F2" s="135"/>
      <c r="G2" s="63" t="s">
        <v>96</v>
      </c>
      <c r="H2" s="17"/>
      <c r="I2" s="6"/>
      <c r="J2" s="129"/>
      <c r="K2" s="129"/>
      <c r="L2" s="128"/>
      <c r="M2" s="128"/>
      <c r="N2" s="128"/>
      <c r="O2" s="128"/>
      <c r="P2" s="132"/>
    </row>
    <row r="3" spans="1:16" ht="5.25" customHeight="1">
      <c r="A3" s="5"/>
      <c r="C3" s="136"/>
      <c r="D3" s="136"/>
      <c r="E3" s="136"/>
      <c r="F3" s="136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67</v>
      </c>
      <c r="C4" s="135"/>
      <c r="D4" s="135"/>
      <c r="E4" s="135"/>
      <c r="F4" s="135"/>
      <c r="G4" s="27" t="s">
        <v>10</v>
      </c>
      <c r="H4" s="17"/>
      <c r="I4" s="7"/>
      <c r="J4" s="135"/>
      <c r="K4" s="135"/>
      <c r="L4" s="135"/>
      <c r="M4" s="135"/>
      <c r="N4" s="130"/>
      <c r="O4" s="25" t="s">
        <v>68</v>
      </c>
      <c r="P4" s="135"/>
      <c r="Q4" s="124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66</v>
      </c>
      <c r="E6" s="19" t="s">
        <v>26</v>
      </c>
      <c r="F6" s="21" t="s">
        <v>98</v>
      </c>
      <c r="G6" s="55" t="s">
        <v>27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127</v>
      </c>
      <c r="B7" s="105" t="s">
        <v>146</v>
      </c>
      <c r="C7" s="106">
        <v>1200</v>
      </c>
      <c r="D7" s="106"/>
      <c r="E7" s="3">
        <v>3</v>
      </c>
      <c r="F7" s="3">
        <f>IF(OR(G7="A",G7="B",G7="C",G7="D",G7="S",G7="T",G7="TR",G7="TA",G7="TB",G7="TC",G7="AP"),E7,"")</f>
      </c>
      <c r="G7" s="91"/>
      <c r="H7" s="30" t="s">
        <v>9</v>
      </c>
      <c r="I7" s="13"/>
      <c r="J7" s="13"/>
      <c r="K7" s="13"/>
      <c r="L7" s="13"/>
      <c r="M7" s="13"/>
      <c r="N7" s="12"/>
      <c r="O7" s="12"/>
      <c r="P7" s="45" t="s">
        <v>88</v>
      </c>
      <c r="Q7" s="22"/>
    </row>
    <row r="8" spans="1:17" ht="12.75" customHeight="1">
      <c r="A8" s="24" t="s">
        <v>0</v>
      </c>
      <c r="B8" s="1" t="s">
        <v>28</v>
      </c>
      <c r="C8" s="2">
        <v>1010</v>
      </c>
      <c r="D8" s="2" t="s">
        <v>29</v>
      </c>
      <c r="E8" s="3">
        <v>3</v>
      </c>
      <c r="F8" s="3">
        <f aca="true" t="shared" si="0" ref="F8:F14">IF(OR(G8="A",G8="B",G8="C",G8="D",G8="S",G8="T",G8="TR",G8="TA",G8="TB",G8="TC",G8="AP"),E8,"")</f>
      </c>
      <c r="G8" s="92"/>
      <c r="H8" s="30" t="s">
        <v>139</v>
      </c>
      <c r="I8" s="13"/>
      <c r="J8" s="13"/>
      <c r="K8" s="13"/>
      <c r="L8" s="13"/>
      <c r="M8" s="13"/>
      <c r="N8" s="12"/>
      <c r="O8" s="12"/>
      <c r="P8" s="98"/>
      <c r="Q8" s="22"/>
    </row>
    <row r="9" spans="1:17" ht="12.75" customHeight="1" thickBot="1">
      <c r="A9" s="24" t="s">
        <v>1</v>
      </c>
      <c r="B9" s="1" t="s">
        <v>28</v>
      </c>
      <c r="C9" s="2">
        <v>4010</v>
      </c>
      <c r="D9" s="89" t="s">
        <v>30</v>
      </c>
      <c r="E9" s="3">
        <v>3</v>
      </c>
      <c r="F9" s="3">
        <f t="shared" si="0"/>
      </c>
      <c r="G9" s="93"/>
      <c r="H9" s="47" t="str">
        <f>IF(NOT(AND(H10="",H11="",H12="",H13="")),"D√","D")</f>
        <v>D</v>
      </c>
      <c r="I9" s="47" t="str">
        <f>IF(NOT(AND(I10="",I11="",I12="",I13="")),"G√","G")</f>
        <v>G</v>
      </c>
      <c r="J9" s="15" t="s">
        <v>13</v>
      </c>
      <c r="K9" s="13"/>
      <c r="L9" s="13"/>
      <c r="M9" s="13"/>
      <c r="N9" s="12"/>
      <c r="O9" s="12"/>
      <c r="P9" s="98"/>
      <c r="Q9" s="22"/>
    </row>
    <row r="10" spans="1:17" ht="12.75" customHeight="1">
      <c r="A10" s="24" t="s">
        <v>2</v>
      </c>
      <c r="B10" s="106"/>
      <c r="C10" s="106"/>
      <c r="D10" s="106"/>
      <c r="E10" s="3">
        <v>3</v>
      </c>
      <c r="F10" s="3">
        <f t="shared" si="0"/>
      </c>
      <c r="G10" s="93"/>
      <c r="H10" s="95"/>
      <c r="I10" s="95"/>
      <c r="J10" s="15" t="s">
        <v>84</v>
      </c>
      <c r="K10" s="13"/>
      <c r="L10" s="13"/>
      <c r="M10" s="13"/>
      <c r="N10" s="12"/>
      <c r="O10" s="12"/>
      <c r="P10" s="119"/>
      <c r="Q10" s="22"/>
    </row>
    <row r="11" spans="1:17" ht="12.75" customHeight="1">
      <c r="A11" s="24" t="s">
        <v>3</v>
      </c>
      <c r="B11" s="106"/>
      <c r="C11" s="106"/>
      <c r="D11" s="106"/>
      <c r="E11" s="3">
        <v>3</v>
      </c>
      <c r="F11" s="3">
        <f t="shared" si="0"/>
      </c>
      <c r="G11" s="93"/>
      <c r="H11" s="96"/>
      <c r="I11" s="96"/>
      <c r="J11" s="15" t="s">
        <v>85</v>
      </c>
      <c r="K11" s="13"/>
      <c r="L11" s="13"/>
      <c r="M11" s="13"/>
      <c r="N11" s="12"/>
      <c r="O11" s="12"/>
      <c r="P11" s="98"/>
      <c r="Q11" s="22"/>
    </row>
    <row r="12" spans="1:17" ht="12.75" customHeight="1">
      <c r="A12" s="24" t="s">
        <v>4</v>
      </c>
      <c r="B12" s="106"/>
      <c r="C12" s="106"/>
      <c r="D12" s="106"/>
      <c r="E12" s="3">
        <v>3</v>
      </c>
      <c r="F12" s="3">
        <f t="shared" si="0"/>
      </c>
      <c r="G12" s="93"/>
      <c r="H12" s="96"/>
      <c r="I12" s="96"/>
      <c r="J12" s="15" t="s">
        <v>8</v>
      </c>
      <c r="K12" s="13"/>
      <c r="L12" s="13"/>
      <c r="M12" s="13"/>
      <c r="N12" s="12"/>
      <c r="O12" s="12"/>
      <c r="P12" s="98"/>
      <c r="Q12" s="22"/>
    </row>
    <row r="13" spans="1:17" ht="12.75" customHeight="1" thickBot="1">
      <c r="A13" s="24" t="s">
        <v>5</v>
      </c>
      <c r="B13" s="106"/>
      <c r="C13" s="106"/>
      <c r="D13" s="106"/>
      <c r="E13" s="3">
        <v>3</v>
      </c>
      <c r="F13" s="3">
        <f t="shared" si="0"/>
      </c>
      <c r="G13" s="93"/>
      <c r="H13" s="97"/>
      <c r="I13" s="97"/>
      <c r="J13" s="127" t="s">
        <v>147</v>
      </c>
      <c r="K13" s="13"/>
      <c r="L13" s="13"/>
      <c r="M13" s="13"/>
      <c r="N13" s="12"/>
      <c r="O13" s="12"/>
      <c r="P13" s="98"/>
      <c r="Q13" s="22"/>
    </row>
    <row r="14" spans="1:17" ht="12.75" customHeight="1" thickBot="1">
      <c r="A14" s="24" t="s">
        <v>6</v>
      </c>
      <c r="B14" s="1" t="s">
        <v>31</v>
      </c>
      <c r="C14" s="17">
        <v>1001</v>
      </c>
      <c r="D14" s="17" t="s">
        <v>113</v>
      </c>
      <c r="E14" s="11">
        <v>1</v>
      </c>
      <c r="F14" s="60">
        <f t="shared" si="0"/>
      </c>
      <c r="G14" s="94"/>
      <c r="H14" s="15"/>
      <c r="I14" s="13"/>
      <c r="J14" s="13"/>
      <c r="K14" s="13"/>
      <c r="L14" s="13"/>
      <c r="M14" s="13"/>
      <c r="N14" s="12"/>
      <c r="O14" s="12"/>
      <c r="P14" s="98"/>
      <c r="Q14" s="22"/>
    </row>
    <row r="15" spans="1:17" ht="12.75" customHeight="1" thickBot="1">
      <c r="A15" s="34"/>
      <c r="B15" s="99"/>
      <c r="C15" s="100"/>
      <c r="D15" s="35" t="s">
        <v>69</v>
      </c>
      <c r="E15" s="10">
        <f>SUM(E7:E14)</f>
        <v>22</v>
      </c>
      <c r="F15" s="11">
        <f>SUM(F7:F14)</f>
        <v>0</v>
      </c>
      <c r="G15" s="101"/>
      <c r="H15" s="102"/>
      <c r="I15" s="103"/>
      <c r="J15" s="103"/>
      <c r="K15" s="103"/>
      <c r="L15" s="103"/>
      <c r="M15" s="103"/>
      <c r="N15" s="99"/>
      <c r="O15" s="99"/>
      <c r="P15" s="104"/>
      <c r="Q15" s="52"/>
    </row>
    <row r="16" spans="1:17" ht="15" customHeight="1">
      <c r="A16" s="40" t="s">
        <v>32</v>
      </c>
      <c r="F16" s="3">
        <f>IF(OR(G16="A",G16="B",G16="C",G16="D",G16="S",G16="T",G16="TR",G16="TA",G16="TB",G16="TC"),E16,"")</f>
      </c>
      <c r="G16" s="43"/>
      <c r="H16" s="46" t="s">
        <v>86</v>
      </c>
      <c r="O16" s="1"/>
      <c r="P16" s="39"/>
      <c r="Q16" s="22"/>
    </row>
    <row r="17" spans="1:17" ht="12.75" customHeight="1">
      <c r="A17" s="24" t="s">
        <v>14</v>
      </c>
      <c r="B17" s="1" t="s">
        <v>32</v>
      </c>
      <c r="C17" s="2">
        <v>2200</v>
      </c>
      <c r="D17" s="2" t="s">
        <v>33</v>
      </c>
      <c r="E17" s="3">
        <v>4</v>
      </c>
      <c r="F17" s="3">
        <f>IF(OR(G17="A",G17="B",G17="C",G17="D",G17="S",G17="T",G17="TR",G17="TA",G17="TB",G17="TC",G17="AP"),E17,"")</f>
      </c>
      <c r="G17" s="93"/>
      <c r="H17" s="29" t="s">
        <v>21</v>
      </c>
      <c r="I17" s="13"/>
      <c r="J17" s="13"/>
      <c r="K17" s="13"/>
      <c r="L17" s="13"/>
      <c r="M17" s="13"/>
      <c r="N17" s="12"/>
      <c r="O17" s="12"/>
      <c r="P17" s="98"/>
      <c r="Q17" s="22"/>
    </row>
    <row r="18" spans="1:17" ht="12.75" customHeight="1">
      <c r="A18" s="24"/>
      <c r="B18" s="1" t="s">
        <v>32</v>
      </c>
      <c r="C18" s="2">
        <v>2205</v>
      </c>
      <c r="D18" s="89" t="s">
        <v>34</v>
      </c>
      <c r="E18" s="3">
        <v>4</v>
      </c>
      <c r="F18" s="3">
        <f>IF(OR(G18="A",G18="B",G18="C",G18="D",G18="S",G18="T",G18="TR",G18="TA",G18="TB",G18="TC",G18="AP"),E18,"")</f>
      </c>
      <c r="G18" s="92"/>
      <c r="H18" s="88" t="s">
        <v>72</v>
      </c>
      <c r="I18" s="13"/>
      <c r="J18" s="13"/>
      <c r="K18" s="13"/>
      <c r="L18" s="13"/>
      <c r="M18" s="88" t="s">
        <v>22</v>
      </c>
      <c r="N18" s="12"/>
      <c r="O18" s="12"/>
      <c r="P18" s="98"/>
      <c r="Q18" s="22"/>
    </row>
    <row r="19" spans="1:17" ht="12.75" customHeight="1">
      <c r="A19" s="24"/>
      <c r="B19" s="1" t="s">
        <v>32</v>
      </c>
      <c r="C19" s="2">
        <v>2210</v>
      </c>
      <c r="D19" s="89" t="s">
        <v>35</v>
      </c>
      <c r="E19" s="3">
        <v>4</v>
      </c>
      <c r="F19" s="3">
        <f>IF(OR(G19="A",G19="B",G19="C",G19="D",G19="S",G19="T",G19="TR",G19="TA",G19="TB",G19="TC",G19="AP"),E19,"")</f>
      </c>
      <c r="G19" s="92"/>
      <c r="H19" s="88" t="s">
        <v>73</v>
      </c>
      <c r="I19" s="13"/>
      <c r="J19" s="13"/>
      <c r="K19" s="13"/>
      <c r="L19" s="13"/>
      <c r="M19" s="13"/>
      <c r="N19" s="12"/>
      <c r="O19" s="12"/>
      <c r="P19" s="98"/>
      <c r="Q19" s="22"/>
    </row>
    <row r="20" spans="1:17" ht="12.75" customHeight="1">
      <c r="A20" s="24"/>
      <c r="B20" s="1" t="s">
        <v>32</v>
      </c>
      <c r="C20" s="2">
        <v>2310</v>
      </c>
      <c r="D20" s="89" t="s">
        <v>36</v>
      </c>
      <c r="E20" s="3">
        <v>3</v>
      </c>
      <c r="F20" s="3">
        <f>IF(OR(G20="A",G20="B",G20="C",G20="D",G20="S",G20="T",G20="TR",G20="TA",G20="TB",G20="TC",G20="AP"),E20,"")</f>
      </c>
      <c r="G20" s="92"/>
      <c r="H20" s="88" t="s">
        <v>74</v>
      </c>
      <c r="I20" s="13"/>
      <c r="J20" s="13"/>
      <c r="K20" s="13"/>
      <c r="L20" s="13"/>
      <c r="M20" s="13"/>
      <c r="N20" s="12"/>
      <c r="O20" s="12"/>
      <c r="P20" s="98"/>
      <c r="Q20" s="22"/>
    </row>
    <row r="21" spans="2:17" ht="12.75" customHeight="1" thickBot="1">
      <c r="B21" s="15" t="s">
        <v>16</v>
      </c>
      <c r="C21" s="15">
        <v>4220</v>
      </c>
      <c r="D21" s="15" t="s">
        <v>17</v>
      </c>
      <c r="E21" s="11">
        <v>3</v>
      </c>
      <c r="F21" s="60">
        <f>IF(OR(G21="A",G21="B",G21="C",G21="D",G21="S",G21="T",G21="TR",G21="TA",G21="TB",G21="TC",G21="AP"),E21,"")</f>
      </c>
      <c r="G21" s="94"/>
      <c r="H21" s="88" t="s">
        <v>73</v>
      </c>
      <c r="I21" s="13"/>
      <c r="J21" s="13"/>
      <c r="K21" s="30"/>
      <c r="L21" s="13"/>
      <c r="M21" s="13"/>
      <c r="N21" s="12"/>
      <c r="O21" s="12"/>
      <c r="P21" s="120"/>
      <c r="Q21" s="22"/>
    </row>
    <row r="22" spans="1:17" ht="12.75" customHeight="1" thickBot="1">
      <c r="A22" s="34"/>
      <c r="B22" s="8"/>
      <c r="C22" s="10"/>
      <c r="D22" s="35" t="s">
        <v>69</v>
      </c>
      <c r="E22" s="10">
        <f>SUM(E17:E21)</f>
        <v>18</v>
      </c>
      <c r="F22" s="11">
        <f>SUM(F17:F21)</f>
        <v>0</v>
      </c>
      <c r="G22" s="56"/>
      <c r="H22" s="9"/>
      <c r="I22" s="11"/>
      <c r="J22" s="11"/>
      <c r="K22" s="11"/>
      <c r="L22" s="11"/>
      <c r="M22" s="11"/>
      <c r="N22" s="8"/>
      <c r="O22" s="8"/>
      <c r="P22" s="38"/>
      <c r="Q22" s="52"/>
    </row>
    <row r="23" spans="1:17" ht="15" customHeight="1">
      <c r="A23" s="40" t="s">
        <v>65</v>
      </c>
      <c r="B23" s="14"/>
      <c r="C23" s="17"/>
      <c r="D23" s="17"/>
      <c r="F23" s="7"/>
      <c r="G23" s="43"/>
      <c r="H23" s="29" t="s">
        <v>86</v>
      </c>
      <c r="I23" s="7"/>
      <c r="J23" s="7"/>
      <c r="K23" s="7"/>
      <c r="L23" s="7"/>
      <c r="M23" s="7"/>
      <c r="N23" s="14"/>
      <c r="O23" s="14"/>
      <c r="P23" s="39"/>
      <c r="Q23" s="22"/>
    </row>
    <row r="24" spans="1:17" ht="12.75" customHeight="1">
      <c r="A24" s="24" t="s">
        <v>15</v>
      </c>
      <c r="B24" s="1" t="s">
        <v>37</v>
      </c>
      <c r="C24" s="2">
        <v>1220</v>
      </c>
      <c r="D24" s="2" t="s">
        <v>118</v>
      </c>
      <c r="E24" s="3">
        <v>4</v>
      </c>
      <c r="F24" s="3">
        <f>IF(OR(G24="A",G24="B",G24="C",G24="D",G24="S",G24="T",G24="TR",G24="TA",G24="TB",G24="TC",G24="AP"),E24,"")</f>
      </c>
      <c r="G24" s="93"/>
      <c r="H24" s="88" t="s">
        <v>119</v>
      </c>
      <c r="I24" s="13"/>
      <c r="J24" s="13"/>
      <c r="K24" s="13"/>
      <c r="L24" s="13"/>
      <c r="M24" s="15" t="s">
        <v>140</v>
      </c>
      <c r="N24" s="12"/>
      <c r="O24" s="12"/>
      <c r="P24" s="98"/>
      <c r="Q24" s="22"/>
    </row>
    <row r="25" spans="1:17" ht="12.75" customHeight="1">
      <c r="A25" s="24" t="s">
        <v>15</v>
      </c>
      <c r="B25" s="1" t="s">
        <v>38</v>
      </c>
      <c r="C25" s="2">
        <v>1020</v>
      </c>
      <c r="D25" s="2" t="s">
        <v>39</v>
      </c>
      <c r="E25" s="3">
        <v>4</v>
      </c>
      <c r="F25" s="3">
        <f>IF(OR(G25="A",G25="B",G25="C",G25="D",G25="S",G25="T",G25="TR",G25="TA",G25="TB",G25="TC",G25="AP"),E25,"")</f>
      </c>
      <c r="G25" s="93"/>
      <c r="H25" s="88" t="s">
        <v>94</v>
      </c>
      <c r="I25" s="13"/>
      <c r="J25" s="13"/>
      <c r="K25" s="13"/>
      <c r="L25" s="13"/>
      <c r="M25" s="13"/>
      <c r="N25" s="12"/>
      <c r="O25" s="12"/>
      <c r="P25" s="98"/>
      <c r="Q25" s="22"/>
    </row>
    <row r="26" spans="1:17" ht="12.75" customHeight="1">
      <c r="A26" s="24"/>
      <c r="B26" s="107"/>
      <c r="C26" s="106" t="s">
        <v>117</v>
      </c>
      <c r="D26" s="107" t="s">
        <v>149</v>
      </c>
      <c r="E26" s="3">
        <v>4</v>
      </c>
      <c r="F26" s="3">
        <f>IF(OR(G26="A",G26="B",G26="C",G26="D",G26="S",G26="T",G26="TR",G26="TA",G26="TB",G26="TC",G26="AP"),E26,"")</f>
      </c>
      <c r="G26" s="93"/>
      <c r="H26" s="30" t="s">
        <v>141</v>
      </c>
      <c r="J26" s="13"/>
      <c r="K26" s="13"/>
      <c r="L26" s="13"/>
      <c r="M26" s="13"/>
      <c r="N26" s="12"/>
      <c r="O26" s="12"/>
      <c r="P26" s="98"/>
      <c r="Q26" s="22"/>
    </row>
    <row r="27" spans="2:17" ht="12.75" customHeight="1" thickBot="1">
      <c r="B27" s="125"/>
      <c r="C27" s="126"/>
      <c r="D27" s="126"/>
      <c r="E27" s="11"/>
      <c r="F27" s="60">
        <f>IF(OR(G27="A",G27="B",G27="C",G27="D",G27="S",G27="T",G27="TR",G27="TA",G27="TB",G27="TC",G27="AP"),E27,"")</f>
      </c>
      <c r="G27" s="101"/>
      <c r="H27" s="30" t="s">
        <v>142</v>
      </c>
      <c r="I27" s="13"/>
      <c r="J27" s="13"/>
      <c r="K27" s="13"/>
      <c r="L27" s="13"/>
      <c r="M27" s="13"/>
      <c r="N27" s="12"/>
      <c r="O27" s="12"/>
      <c r="P27" s="98"/>
      <c r="Q27" s="22"/>
    </row>
    <row r="28" spans="1:17" ht="12.75" customHeight="1" thickBot="1">
      <c r="A28" s="34"/>
      <c r="B28" s="8"/>
      <c r="C28" s="10"/>
      <c r="D28" s="35" t="s">
        <v>69</v>
      </c>
      <c r="E28" s="10">
        <f>SUM(E24:E27)</f>
        <v>12</v>
      </c>
      <c r="F28" s="11">
        <f>SUM(F24:F27)</f>
        <v>0</v>
      </c>
      <c r="G28" s="56"/>
      <c r="H28" s="9"/>
      <c r="I28" s="11"/>
      <c r="J28" s="11"/>
      <c r="K28" s="11"/>
      <c r="L28" s="11"/>
      <c r="M28" s="11"/>
      <c r="N28" s="8"/>
      <c r="O28" s="8"/>
      <c r="P28" s="38"/>
      <c r="Q28" s="52"/>
    </row>
    <row r="29" spans="1:17" ht="15" customHeight="1">
      <c r="A29" s="40" t="s">
        <v>41</v>
      </c>
      <c r="F29" s="3"/>
      <c r="G29" s="43"/>
      <c r="H29" s="29" t="s">
        <v>86</v>
      </c>
      <c r="K29" s="133" t="s">
        <v>132</v>
      </c>
      <c r="O29" s="1"/>
      <c r="P29" s="39"/>
      <c r="Q29" s="22"/>
    </row>
    <row r="30" spans="1:17" ht="12.75" customHeight="1">
      <c r="A30" s="24" t="s">
        <v>129</v>
      </c>
      <c r="B30" s="1" t="s">
        <v>42</v>
      </c>
      <c r="C30" s="2">
        <v>1000</v>
      </c>
      <c r="D30" s="2" t="s">
        <v>43</v>
      </c>
      <c r="E30" s="26">
        <v>1</v>
      </c>
      <c r="F30" s="3">
        <f aca="true" t="shared" si="1" ref="F30:F36">IF(OR(G30="A",G30="B",G30="C",G30="D",G30="S",G30="T",G30="TR",G30="TA",G30="TB",G30="TC",G30="AP"),E30,"")</f>
      </c>
      <c r="G30" s="93"/>
      <c r="H30" s="88" t="s">
        <v>137</v>
      </c>
      <c r="I30" s="13"/>
      <c r="J30" s="13"/>
      <c r="K30" s="13"/>
      <c r="L30" s="13"/>
      <c r="M30" s="13"/>
      <c r="N30" s="12"/>
      <c r="O30" s="12"/>
      <c r="P30" s="98"/>
      <c r="Q30" s="22"/>
    </row>
    <row r="31" spans="2:17" ht="12.75" customHeight="1">
      <c r="B31" s="1" t="s">
        <v>42</v>
      </c>
      <c r="C31" s="2">
        <v>1060</v>
      </c>
      <c r="D31" s="2" t="s">
        <v>44</v>
      </c>
      <c r="E31" s="3">
        <v>3</v>
      </c>
      <c r="F31" s="3">
        <f t="shared" si="1"/>
      </c>
      <c r="G31" s="93"/>
      <c r="H31" s="88" t="s">
        <v>80</v>
      </c>
      <c r="I31" s="13"/>
      <c r="J31" s="13"/>
      <c r="K31" s="13"/>
      <c r="L31" s="13"/>
      <c r="M31" s="13"/>
      <c r="N31" s="12"/>
      <c r="O31" s="12"/>
      <c r="P31" s="98"/>
      <c r="Q31" s="22"/>
    </row>
    <row r="32" spans="1:17" ht="12.75" customHeight="1">
      <c r="A32" s="24"/>
      <c r="B32" s="1" t="s">
        <v>42</v>
      </c>
      <c r="C32" s="2">
        <v>2110</v>
      </c>
      <c r="D32" s="2" t="s">
        <v>45</v>
      </c>
      <c r="E32" s="3">
        <v>3</v>
      </c>
      <c r="F32" s="3">
        <f t="shared" si="1"/>
      </c>
      <c r="G32" s="93"/>
      <c r="H32" s="88" t="s">
        <v>81</v>
      </c>
      <c r="I32" s="13"/>
      <c r="J32" s="13"/>
      <c r="K32" s="13"/>
      <c r="L32" s="13"/>
      <c r="M32" s="13"/>
      <c r="N32" s="12"/>
      <c r="O32" s="12"/>
      <c r="P32" s="98"/>
      <c r="Q32" s="22"/>
    </row>
    <row r="33" spans="2:17" ht="12.75" customHeight="1">
      <c r="B33" s="1" t="s">
        <v>42</v>
      </c>
      <c r="C33" s="2">
        <v>2120</v>
      </c>
      <c r="D33" s="2" t="s">
        <v>46</v>
      </c>
      <c r="E33" s="3">
        <v>3</v>
      </c>
      <c r="F33" s="3">
        <f t="shared" si="1"/>
      </c>
      <c r="G33" s="93"/>
      <c r="H33" s="88" t="s">
        <v>125</v>
      </c>
      <c r="I33" s="13"/>
      <c r="J33" s="13"/>
      <c r="K33" s="13"/>
      <c r="L33" s="13"/>
      <c r="M33" s="13"/>
      <c r="N33" s="12"/>
      <c r="O33" s="12"/>
      <c r="P33" s="98"/>
      <c r="Q33" s="22"/>
    </row>
    <row r="34" spans="2:17" ht="12.75" customHeight="1">
      <c r="B34" s="1" t="s">
        <v>42</v>
      </c>
      <c r="C34" s="2">
        <v>2310</v>
      </c>
      <c r="D34" s="2" t="s">
        <v>47</v>
      </c>
      <c r="E34" s="3">
        <v>3</v>
      </c>
      <c r="F34" s="3">
        <f t="shared" si="1"/>
      </c>
      <c r="G34" s="93"/>
      <c r="H34" s="88" t="s">
        <v>75</v>
      </c>
      <c r="I34" s="13"/>
      <c r="J34" s="13"/>
      <c r="K34" s="13"/>
      <c r="L34" s="13"/>
      <c r="M34" s="13"/>
      <c r="N34" s="12"/>
      <c r="O34" s="12"/>
      <c r="P34" s="98"/>
      <c r="Q34" s="22"/>
    </row>
    <row r="35" spans="2:17" ht="12.75" customHeight="1">
      <c r="B35" s="1" t="s">
        <v>42</v>
      </c>
      <c r="C35" s="2">
        <v>2330</v>
      </c>
      <c r="D35" s="2" t="s">
        <v>48</v>
      </c>
      <c r="E35" s="3">
        <v>3</v>
      </c>
      <c r="F35" s="3">
        <f t="shared" si="1"/>
      </c>
      <c r="G35" s="93"/>
      <c r="H35" s="88" t="s">
        <v>82</v>
      </c>
      <c r="I35" s="13"/>
      <c r="J35" s="13"/>
      <c r="K35" s="13"/>
      <c r="L35" s="13"/>
      <c r="M35" s="13"/>
      <c r="N35" s="12"/>
      <c r="O35" s="12"/>
      <c r="P35" s="98"/>
      <c r="Q35" s="22"/>
    </row>
    <row r="36" spans="2:17" ht="12.75" customHeight="1" thickBot="1">
      <c r="B36" s="1" t="s">
        <v>42</v>
      </c>
      <c r="C36" s="17">
        <v>2410</v>
      </c>
      <c r="D36" s="17" t="s">
        <v>49</v>
      </c>
      <c r="E36" s="11">
        <v>3</v>
      </c>
      <c r="F36" s="60">
        <f t="shared" si="1"/>
      </c>
      <c r="G36" s="94"/>
      <c r="H36" s="88" t="s">
        <v>71</v>
      </c>
      <c r="I36" s="13"/>
      <c r="J36" s="13"/>
      <c r="K36" s="13"/>
      <c r="L36" s="13"/>
      <c r="M36" s="13"/>
      <c r="N36" s="12"/>
      <c r="O36" s="12"/>
      <c r="P36" s="98"/>
      <c r="Q36" s="22"/>
    </row>
    <row r="37" spans="1:17" ht="12.75" customHeight="1" thickBot="1">
      <c r="A37" s="34"/>
      <c r="B37" s="8"/>
      <c r="C37" s="10"/>
      <c r="D37" s="35" t="s">
        <v>69</v>
      </c>
      <c r="E37" s="10">
        <f>SUM(E30:E36)</f>
        <v>19</v>
      </c>
      <c r="F37" s="11">
        <f>SUM(F30:F36)</f>
        <v>0</v>
      </c>
      <c r="G37" s="56"/>
      <c r="H37" s="9"/>
      <c r="I37" s="9"/>
      <c r="J37" s="9"/>
      <c r="K37" s="11"/>
      <c r="L37" s="11"/>
      <c r="M37" s="11"/>
      <c r="N37" s="8"/>
      <c r="O37" s="8"/>
      <c r="P37" s="38"/>
      <c r="Q37" s="52"/>
    </row>
    <row r="38" spans="1:17" ht="15" customHeight="1">
      <c r="A38" s="40" t="s">
        <v>50</v>
      </c>
      <c r="F38" s="3"/>
      <c r="G38" s="43"/>
      <c r="H38" s="29" t="s">
        <v>86</v>
      </c>
      <c r="K38" s="133" t="s">
        <v>145</v>
      </c>
      <c r="O38" s="4" t="s">
        <v>95</v>
      </c>
      <c r="P38" s="39"/>
      <c r="Q38" s="22"/>
    </row>
    <row r="39" spans="1:17" ht="15" customHeight="1">
      <c r="A39" s="40"/>
      <c r="B39" s="1" t="s">
        <v>51</v>
      </c>
      <c r="C39" s="2">
        <v>2070</v>
      </c>
      <c r="D39" s="2" t="s">
        <v>89</v>
      </c>
      <c r="E39" s="3">
        <v>3</v>
      </c>
      <c r="F39" s="3">
        <f aca="true" t="shared" si="2" ref="F39:F48">IF(OR(G39="A",G39="B",G39="C",G39="D",G39="S",G39="T",G39="TR",G39="TA",G39="TB",G39="TC",G39="AP"),E39,"")</f>
      </c>
      <c r="G39" s="93"/>
      <c r="H39" s="88" t="s">
        <v>23</v>
      </c>
      <c r="I39" s="13"/>
      <c r="J39" s="13"/>
      <c r="K39" s="13"/>
      <c r="L39" s="13"/>
      <c r="M39" s="134" t="s">
        <v>144</v>
      </c>
      <c r="N39" s="12"/>
      <c r="O39" s="13"/>
      <c r="P39" s="98"/>
      <c r="Q39" s="22"/>
    </row>
    <row r="40" spans="1:17" ht="12.75" customHeight="1">
      <c r="A40" s="22" t="s">
        <v>5</v>
      </c>
      <c r="B40" s="1" t="s">
        <v>51</v>
      </c>
      <c r="C40" s="2">
        <v>2100</v>
      </c>
      <c r="D40" s="2" t="s">
        <v>131</v>
      </c>
      <c r="E40" s="3">
        <v>3</v>
      </c>
      <c r="F40" s="3">
        <f t="shared" si="2"/>
      </c>
      <c r="G40" s="93"/>
      <c r="H40" s="88" t="s">
        <v>143</v>
      </c>
      <c r="I40" s="13"/>
      <c r="J40" s="13"/>
      <c r="K40" s="13"/>
      <c r="L40" s="13"/>
      <c r="M40" s="13"/>
      <c r="N40" s="12"/>
      <c r="O40" s="13"/>
      <c r="P40" s="98"/>
      <c r="Q40" s="22"/>
    </row>
    <row r="41" spans="2:17" ht="12.75" customHeight="1">
      <c r="B41" s="1" t="s">
        <v>51</v>
      </c>
      <c r="C41" s="2">
        <v>3100</v>
      </c>
      <c r="D41" s="2" t="s">
        <v>103</v>
      </c>
      <c r="E41" s="3">
        <v>3</v>
      </c>
      <c r="F41" s="3">
        <f t="shared" si="2"/>
      </c>
      <c r="G41" s="93"/>
      <c r="H41" s="88" t="s">
        <v>76</v>
      </c>
      <c r="I41" s="13"/>
      <c r="J41" s="13"/>
      <c r="K41" s="13"/>
      <c r="L41" s="13"/>
      <c r="M41" s="13"/>
      <c r="N41" s="12"/>
      <c r="O41" s="13"/>
      <c r="P41" s="98"/>
      <c r="Q41" s="22"/>
    </row>
    <row r="42" spans="2:17" ht="12.75" customHeight="1">
      <c r="B42" s="1" t="s">
        <v>51</v>
      </c>
      <c r="C42" s="2">
        <v>3200</v>
      </c>
      <c r="D42" s="2" t="s">
        <v>52</v>
      </c>
      <c r="E42" s="3">
        <v>3</v>
      </c>
      <c r="F42" s="3">
        <f t="shared" si="2"/>
      </c>
      <c r="G42" s="93"/>
      <c r="H42" s="88" t="s">
        <v>77</v>
      </c>
      <c r="I42" s="13"/>
      <c r="J42" s="13"/>
      <c r="K42" s="13"/>
      <c r="L42" s="13"/>
      <c r="M42" s="13"/>
      <c r="N42" s="12"/>
      <c r="O42" s="13">
        <v>1</v>
      </c>
      <c r="P42" s="98"/>
      <c r="Q42" s="22"/>
    </row>
    <row r="43" spans="1:17" ht="12.75" customHeight="1">
      <c r="A43" s="24" t="s">
        <v>24</v>
      </c>
      <c r="B43" s="1" t="s">
        <v>51</v>
      </c>
      <c r="C43" s="2">
        <v>3210</v>
      </c>
      <c r="D43" s="2" t="s">
        <v>104</v>
      </c>
      <c r="E43" s="3">
        <v>3</v>
      </c>
      <c r="F43" s="3">
        <f t="shared" si="2"/>
      </c>
      <c r="G43" s="93"/>
      <c r="H43" s="88" t="s">
        <v>116</v>
      </c>
      <c r="I43" s="13"/>
      <c r="J43" s="13"/>
      <c r="K43" s="13"/>
      <c r="L43" s="13"/>
      <c r="M43" s="13"/>
      <c r="N43" s="12"/>
      <c r="O43" s="13"/>
      <c r="P43" s="98"/>
      <c r="Q43" s="22"/>
    </row>
    <row r="44" spans="2:17" ht="12.75" customHeight="1">
      <c r="B44" s="1" t="s">
        <v>51</v>
      </c>
      <c r="C44" s="2">
        <v>3300</v>
      </c>
      <c r="D44" s="2" t="s">
        <v>90</v>
      </c>
      <c r="E44" s="3">
        <v>3</v>
      </c>
      <c r="F44" s="3">
        <f t="shared" si="2"/>
      </c>
      <c r="G44" s="93"/>
      <c r="H44" s="88" t="s">
        <v>78</v>
      </c>
      <c r="I44" s="13"/>
      <c r="J44" s="13"/>
      <c r="K44" s="13"/>
      <c r="L44" s="13"/>
      <c r="M44" s="13"/>
      <c r="N44" s="12"/>
      <c r="O44" s="13">
        <v>1</v>
      </c>
      <c r="P44" s="98"/>
      <c r="Q44" s="22"/>
    </row>
    <row r="45" spans="2:17" ht="12.75" customHeight="1">
      <c r="B45" s="1" t="s">
        <v>51</v>
      </c>
      <c r="C45" s="2">
        <v>3400</v>
      </c>
      <c r="D45" s="2" t="s">
        <v>91</v>
      </c>
      <c r="E45" s="3">
        <v>3</v>
      </c>
      <c r="F45" s="3">
        <f t="shared" si="2"/>
      </c>
      <c r="G45" s="93"/>
      <c r="H45" s="88" t="s">
        <v>20</v>
      </c>
      <c r="I45" s="13"/>
      <c r="J45" s="13"/>
      <c r="K45" s="13"/>
      <c r="L45" s="13"/>
      <c r="M45" s="13"/>
      <c r="N45" s="12"/>
      <c r="O45" s="13"/>
      <c r="P45" s="98"/>
      <c r="Q45" s="22"/>
    </row>
    <row r="46" spans="2:17" ht="12.75" customHeight="1">
      <c r="B46" s="1" t="s">
        <v>51</v>
      </c>
      <c r="C46" s="2">
        <v>3500</v>
      </c>
      <c r="D46" s="2" t="s">
        <v>133</v>
      </c>
      <c r="E46" s="3">
        <v>3</v>
      </c>
      <c r="F46" s="3">
        <f t="shared" si="2"/>
      </c>
      <c r="G46" s="93"/>
      <c r="H46" s="88" t="s">
        <v>128</v>
      </c>
      <c r="I46" s="13"/>
      <c r="J46" s="13"/>
      <c r="K46" s="13"/>
      <c r="L46" s="13"/>
      <c r="M46" s="13"/>
      <c r="N46" s="12"/>
      <c r="O46" s="13">
        <v>1</v>
      </c>
      <c r="P46" s="98"/>
      <c r="Q46" s="22"/>
    </row>
    <row r="47" spans="2:17" ht="12.75" customHeight="1">
      <c r="B47" s="1" t="s">
        <v>51</v>
      </c>
      <c r="C47" s="2">
        <v>3600</v>
      </c>
      <c r="D47" s="2" t="s">
        <v>53</v>
      </c>
      <c r="E47" s="3">
        <v>3</v>
      </c>
      <c r="F47" s="3">
        <f t="shared" si="2"/>
      </c>
      <c r="G47" s="93"/>
      <c r="H47" s="88" t="s">
        <v>79</v>
      </c>
      <c r="I47" s="13"/>
      <c r="J47" s="13"/>
      <c r="K47" s="13"/>
      <c r="L47" s="13"/>
      <c r="M47" s="13"/>
      <c r="N47" s="12"/>
      <c r="O47" s="13">
        <v>1</v>
      </c>
      <c r="P47" s="98"/>
      <c r="Q47" s="22"/>
    </row>
    <row r="48" spans="2:17" ht="12.75" customHeight="1" thickBot="1">
      <c r="B48" s="1" t="s">
        <v>51</v>
      </c>
      <c r="C48" s="17">
        <v>3900</v>
      </c>
      <c r="D48" s="17" t="s">
        <v>92</v>
      </c>
      <c r="E48" s="11">
        <v>3</v>
      </c>
      <c r="F48" s="60">
        <f t="shared" si="2"/>
      </c>
      <c r="G48" s="94"/>
      <c r="H48" s="88" t="s">
        <v>87</v>
      </c>
      <c r="I48" s="13"/>
      <c r="J48" s="13"/>
      <c r="K48" s="13"/>
      <c r="L48" s="13"/>
      <c r="M48" s="13"/>
      <c r="N48" s="12"/>
      <c r="O48" s="13"/>
      <c r="P48" s="98"/>
      <c r="Q48" s="22"/>
    </row>
    <row r="49" spans="1:17" ht="12.75" customHeight="1" thickBot="1">
      <c r="A49" s="34"/>
      <c r="B49" s="8"/>
      <c r="C49" s="10"/>
      <c r="D49" s="35" t="s">
        <v>69</v>
      </c>
      <c r="E49" s="10">
        <v>30</v>
      </c>
      <c r="F49" s="11">
        <f>SUM(F39:F48)</f>
        <v>0</v>
      </c>
      <c r="G49" s="56"/>
      <c r="H49" s="9"/>
      <c r="I49" s="10"/>
      <c r="J49" s="11"/>
      <c r="K49" s="11"/>
      <c r="L49" s="11"/>
      <c r="M49" s="11"/>
      <c r="N49" s="8"/>
      <c r="O49" s="11"/>
      <c r="P49" s="38"/>
      <c r="Q49" s="52"/>
    </row>
    <row r="50" spans="1:17" ht="15" customHeight="1">
      <c r="A50" s="40" t="s">
        <v>124</v>
      </c>
      <c r="F50" s="3"/>
      <c r="G50" s="43"/>
      <c r="J50" s="4"/>
      <c r="K50" s="4"/>
      <c r="L50" s="4"/>
      <c r="M50" s="4"/>
      <c r="N50" s="4"/>
      <c r="O50" s="4" t="s">
        <v>95</v>
      </c>
      <c r="P50" s="39"/>
      <c r="Q50" s="22"/>
    </row>
    <row r="51" spans="1:17" ht="12.75" customHeight="1">
      <c r="A51" s="24" t="s">
        <v>122</v>
      </c>
      <c r="B51" s="107"/>
      <c r="C51" s="106"/>
      <c r="D51" s="106"/>
      <c r="E51" s="13" t="s">
        <v>151</v>
      </c>
      <c r="F51" s="3">
        <f>IF(OR(G51="A",G51="B",G51="C",G51="D",G51="S",G51="T",G51="TR",G51="TA",G51="TB",G51="TC",G51="AP"),E51,"")</f>
      </c>
      <c r="G51" s="93"/>
      <c r="H51" s="78" t="s">
        <v>120</v>
      </c>
      <c r="I51" s="13"/>
      <c r="J51" s="13"/>
      <c r="K51" s="13"/>
      <c r="L51" s="13"/>
      <c r="M51" s="13"/>
      <c r="N51" s="13"/>
      <c r="O51" s="123"/>
      <c r="P51" s="98"/>
      <c r="Q51" s="22"/>
    </row>
    <row r="52" spans="2:17" ht="12.75" customHeight="1">
      <c r="B52" s="107"/>
      <c r="C52" s="137"/>
      <c r="D52" s="106"/>
      <c r="E52" s="13" t="s">
        <v>151</v>
      </c>
      <c r="F52" s="3">
        <f>IF(OR(G52="A",G52="B",G52="C",G52="D",G52="S",G52="T",G52="TR",G52="TA",G52="TB",G52="TC",G52="AP"),E52,"")</f>
      </c>
      <c r="G52" s="93"/>
      <c r="H52" s="79" t="s">
        <v>121</v>
      </c>
      <c r="I52" s="13"/>
      <c r="J52" s="13"/>
      <c r="K52" s="13"/>
      <c r="L52" s="13"/>
      <c r="M52" s="13"/>
      <c r="N52" s="13"/>
      <c r="O52" s="123"/>
      <c r="P52" s="98"/>
      <c r="Q52" s="22"/>
    </row>
    <row r="53" spans="2:17" ht="12.75" customHeight="1">
      <c r="B53" s="107"/>
      <c r="C53" s="106"/>
      <c r="D53" s="106"/>
      <c r="E53" s="13" t="s">
        <v>151</v>
      </c>
      <c r="F53" s="3">
        <f>IF(OR(G53="A",G53="B",G53="C",G53="D",G53="S",G53="T",G53="TR",G53="TA",G53="TB",G53="TC",G53="AP"),E53,"")</f>
      </c>
      <c r="G53" s="93"/>
      <c r="H53" s="78" t="s">
        <v>123</v>
      </c>
      <c r="I53" s="13"/>
      <c r="J53" s="13"/>
      <c r="K53" s="13"/>
      <c r="L53" s="13"/>
      <c r="M53" s="13"/>
      <c r="N53" s="12"/>
      <c r="O53" s="123"/>
      <c r="P53" s="98"/>
      <c r="Q53" s="22"/>
    </row>
    <row r="54" spans="2:17" ht="12.75" customHeight="1" thickBot="1">
      <c r="B54" s="106"/>
      <c r="C54" s="106"/>
      <c r="D54" s="139" t="s">
        <v>150</v>
      </c>
      <c r="E54" s="13" t="s">
        <v>151</v>
      </c>
      <c r="F54" s="60">
        <f>IF(OR(G54="A",G54="B",G54="C",G54="D",G54="S",G54="T",G54="TR",G54="TA",G54="TB",G54="TC",G54="AP"),E54,"")</f>
      </c>
      <c r="G54" s="94"/>
      <c r="H54" s="15" t="s">
        <v>138</v>
      </c>
      <c r="I54" s="13"/>
      <c r="J54" s="13"/>
      <c r="K54" s="13"/>
      <c r="L54" s="13"/>
      <c r="M54" s="13"/>
      <c r="N54" s="12"/>
      <c r="O54" s="123"/>
      <c r="P54" s="98"/>
      <c r="Q54" s="22"/>
    </row>
    <row r="55" spans="1:17" ht="12.75" customHeight="1" thickBot="1">
      <c r="A55" s="34"/>
      <c r="B55" s="8"/>
      <c r="C55" s="10"/>
      <c r="D55" s="35" t="s">
        <v>69</v>
      </c>
      <c r="E55" s="84" t="s">
        <v>18</v>
      </c>
      <c r="F55" s="11">
        <f>SUM(F51:F54)</f>
        <v>0</v>
      </c>
      <c r="G55" s="57"/>
      <c r="H55" s="9"/>
      <c r="I55" s="11"/>
      <c r="J55" s="9"/>
      <c r="K55" s="11"/>
      <c r="L55" s="11"/>
      <c r="M55" s="11"/>
      <c r="N55" s="8"/>
      <c r="O55" s="32"/>
      <c r="P55" s="38"/>
      <c r="Q55" s="52"/>
    </row>
    <row r="56" spans="1:16" ht="15" customHeight="1">
      <c r="A56" s="40" t="s">
        <v>19</v>
      </c>
      <c r="F56" s="3"/>
      <c r="G56" s="43"/>
      <c r="H56" s="4" t="s">
        <v>59</v>
      </c>
      <c r="I56" s="4" t="s">
        <v>54</v>
      </c>
      <c r="J56" s="4" t="s">
        <v>55</v>
      </c>
      <c r="K56" s="4" t="s">
        <v>56</v>
      </c>
      <c r="L56" s="4" t="s">
        <v>57</v>
      </c>
      <c r="M56" s="4" t="s">
        <v>58</v>
      </c>
      <c r="O56" s="4" t="s">
        <v>95</v>
      </c>
      <c r="P56" s="90"/>
    </row>
    <row r="57" spans="1:17" ht="12.75" customHeight="1">
      <c r="A57" s="50" t="s">
        <v>7</v>
      </c>
      <c r="F57" s="3"/>
      <c r="G57" s="43"/>
      <c r="H57" s="27"/>
      <c r="I57" s="4"/>
      <c r="J57" s="4"/>
      <c r="K57" s="4"/>
      <c r="L57" s="4"/>
      <c r="M57" s="4"/>
      <c r="N57" s="4"/>
      <c r="O57" s="4"/>
      <c r="P57" s="37"/>
      <c r="Q57" s="22"/>
    </row>
    <row r="58" spans="2:17" ht="12.75" customHeight="1">
      <c r="B58" s="1" t="s">
        <v>51</v>
      </c>
      <c r="C58" s="17">
        <v>4260</v>
      </c>
      <c r="D58" s="17" t="s">
        <v>93</v>
      </c>
      <c r="E58" s="3">
        <v>3</v>
      </c>
      <c r="F58" s="3">
        <f aca="true" t="shared" si="3" ref="F58:F63">IF(OR(G58="A",G58="B",G58="C",G58="D",G58="S",G58="T",G58="TR",G58="TA",G58="TB",G58="TC",G58="AP"),E58,"")</f>
      </c>
      <c r="G58" s="93"/>
      <c r="H58" s="16"/>
      <c r="I58" s="16"/>
      <c r="J58" s="16"/>
      <c r="K58" s="16" t="s">
        <v>60</v>
      </c>
      <c r="L58" s="16"/>
      <c r="M58" s="16"/>
      <c r="N58" s="53"/>
      <c r="O58" s="53">
        <v>3</v>
      </c>
      <c r="P58" s="98"/>
      <c r="Q58" s="22"/>
    </row>
    <row r="59" spans="2:17" ht="12.75" customHeight="1">
      <c r="B59" s="107"/>
      <c r="C59" s="106"/>
      <c r="D59" s="106"/>
      <c r="E59" s="13" t="s">
        <v>40</v>
      </c>
      <c r="F59" s="3">
        <f t="shared" si="3"/>
      </c>
      <c r="G59" s="93"/>
      <c r="H59" s="16"/>
      <c r="I59" s="111"/>
      <c r="J59" s="111"/>
      <c r="K59" s="111"/>
      <c r="L59" s="111"/>
      <c r="M59" s="111"/>
      <c r="N59" s="53"/>
      <c r="O59" s="53"/>
      <c r="P59" s="98"/>
      <c r="Q59" s="22"/>
    </row>
    <row r="60" spans="2:17" ht="12.75" customHeight="1">
      <c r="B60" s="107"/>
      <c r="C60" s="106"/>
      <c r="D60" s="106"/>
      <c r="E60" s="13" t="s">
        <v>40</v>
      </c>
      <c r="F60" s="3">
        <f t="shared" si="3"/>
      </c>
      <c r="G60" s="93"/>
      <c r="H60" s="16"/>
      <c r="I60" s="111"/>
      <c r="J60" s="111"/>
      <c r="K60" s="111"/>
      <c r="L60" s="111"/>
      <c r="M60" s="111"/>
      <c r="N60" s="53"/>
      <c r="O60" s="53"/>
      <c r="P60" s="98"/>
      <c r="Q60" s="22"/>
    </row>
    <row r="61" spans="2:17" ht="12.75" customHeight="1">
      <c r="B61" s="107"/>
      <c r="C61" s="106"/>
      <c r="D61" s="106"/>
      <c r="E61" s="13" t="s">
        <v>40</v>
      </c>
      <c r="F61" s="3">
        <f t="shared" si="3"/>
      </c>
      <c r="G61" s="93"/>
      <c r="H61" s="16"/>
      <c r="I61" s="111"/>
      <c r="J61" s="111"/>
      <c r="K61" s="111"/>
      <c r="L61" s="111"/>
      <c r="M61" s="111"/>
      <c r="N61" s="53"/>
      <c r="O61" s="53"/>
      <c r="P61" s="98"/>
      <c r="Q61" s="22"/>
    </row>
    <row r="62" spans="2:17" ht="12.75" customHeight="1">
      <c r="B62" s="107"/>
      <c r="C62" s="106"/>
      <c r="D62" s="106"/>
      <c r="E62" s="13" t="s">
        <v>40</v>
      </c>
      <c r="F62" s="3">
        <f t="shared" si="3"/>
      </c>
      <c r="G62" s="93"/>
      <c r="H62" s="16"/>
      <c r="I62" s="111"/>
      <c r="J62" s="111"/>
      <c r="K62" s="111"/>
      <c r="L62" s="111"/>
      <c r="M62" s="111"/>
      <c r="N62" s="53"/>
      <c r="O62" s="53"/>
      <c r="P62" s="98"/>
      <c r="Q62" s="22"/>
    </row>
    <row r="63" spans="2:17" ht="12.75" customHeight="1">
      <c r="B63" s="107"/>
      <c r="C63" s="106"/>
      <c r="D63" s="106"/>
      <c r="E63" s="13" t="s">
        <v>40</v>
      </c>
      <c r="F63" s="3">
        <f t="shared" si="3"/>
      </c>
      <c r="G63" s="93"/>
      <c r="H63" s="16"/>
      <c r="I63" s="111"/>
      <c r="J63" s="111"/>
      <c r="K63" s="111"/>
      <c r="L63" s="111"/>
      <c r="M63" s="111"/>
      <c r="N63" s="53"/>
      <c r="O63" s="53"/>
      <c r="P63" s="98"/>
      <c r="Q63" s="22"/>
    </row>
    <row r="64" spans="1:17" ht="12.75" customHeight="1" thickBot="1">
      <c r="A64" s="22" t="s">
        <v>130</v>
      </c>
      <c r="B64" s="109" t="s">
        <v>117</v>
      </c>
      <c r="C64" s="105" t="s">
        <v>117</v>
      </c>
      <c r="D64" s="105" t="s">
        <v>117</v>
      </c>
      <c r="E64" s="11" t="s">
        <v>60</v>
      </c>
      <c r="F64" s="60">
        <f>IF(OR(G64="A",G64="B",G64="C",G64="D",G64="S",G64="T",G64="TR",G64="TA",G64="TB",G64="TC"),E64,"")</f>
      </c>
      <c r="G64" s="110"/>
      <c r="H64" s="51" t="s">
        <v>60</v>
      </c>
      <c r="I64" s="80" t="s">
        <v>97</v>
      </c>
      <c r="J64" s="16"/>
      <c r="K64" s="16"/>
      <c r="L64" s="16"/>
      <c r="M64" s="18"/>
      <c r="N64" s="33"/>
      <c r="O64" s="54"/>
      <c r="P64" s="98"/>
      <c r="Q64" s="22"/>
    </row>
    <row r="65" spans="1:17" ht="12.75" customHeight="1" thickBot="1" thickTop="1">
      <c r="A65" s="34"/>
      <c r="B65" s="8"/>
      <c r="C65" s="10"/>
      <c r="D65" s="35" t="s">
        <v>69</v>
      </c>
      <c r="E65" s="10">
        <v>18</v>
      </c>
      <c r="F65" s="11">
        <f>SUM(F58:F64)</f>
        <v>0</v>
      </c>
      <c r="G65" s="38"/>
      <c r="H65" s="44"/>
      <c r="I65" s="31"/>
      <c r="J65" s="11"/>
      <c r="K65" s="11"/>
      <c r="L65" s="66" t="s">
        <v>99</v>
      </c>
      <c r="M65" s="67"/>
      <c r="N65" s="8"/>
      <c r="O65" s="68">
        <f>SUM(O51:O55,O57:O64)</f>
        <v>3</v>
      </c>
      <c r="P65" s="36"/>
      <c r="Q65" s="52"/>
    </row>
    <row r="66" spans="1:17" ht="12.75" customHeight="1" thickBot="1">
      <c r="A66" s="83" t="s">
        <v>126</v>
      </c>
      <c r="B66" s="109"/>
      <c r="C66" s="122"/>
      <c r="D66" s="121"/>
      <c r="E66" s="138" t="s">
        <v>148</v>
      </c>
      <c r="F66" s="11"/>
      <c r="G66" s="101"/>
      <c r="H66" s="63" t="s">
        <v>11</v>
      </c>
      <c r="I66" s="7"/>
      <c r="J66" s="7"/>
      <c r="K66" s="7"/>
      <c r="L66" s="59"/>
      <c r="M66" s="14"/>
      <c r="N66" s="14"/>
      <c r="O66" s="82"/>
      <c r="P66" s="112"/>
      <c r="Q66" s="52"/>
    </row>
    <row r="67" spans="1:17" ht="15" customHeight="1" thickBot="1">
      <c r="A67" s="41" t="s">
        <v>101</v>
      </c>
      <c r="B67" s="14"/>
      <c r="C67" s="61"/>
      <c r="D67" s="62"/>
      <c r="E67" s="61"/>
      <c r="F67" s="65">
        <f>F66+F65+F55+F49+F37+F28+F22+F15</f>
        <v>0</v>
      </c>
      <c r="G67" s="49"/>
      <c r="H67" s="63" t="s">
        <v>12</v>
      </c>
      <c r="L67" s="58"/>
      <c r="M67" s="14"/>
      <c r="O67" s="59">
        <f>16-(SUM(O39:O48)+SUM(O51:O55)+O65)</f>
        <v>9</v>
      </c>
      <c r="P67" s="64"/>
      <c r="Q67" s="52"/>
    </row>
    <row r="68" spans="1:16" ht="15" customHeight="1" thickBot="1">
      <c r="A68" s="41" t="s">
        <v>70</v>
      </c>
      <c r="E68"/>
      <c r="F68" s="81">
        <f>132-F15-F22-F28-F37-F49-F55-F65-F66</f>
        <v>132</v>
      </c>
      <c r="G68" s="49"/>
      <c r="M68" s="1"/>
      <c r="O68" s="14"/>
      <c r="P68"/>
    </row>
    <row r="69" spans="1:16" ht="15" customHeight="1" thickBot="1">
      <c r="A69" s="41" t="s">
        <v>102</v>
      </c>
      <c r="E69" s="85">
        <f>SUM(E15,E22,E28,E37,E49,E65)+13</f>
        <v>132</v>
      </c>
      <c r="F69" s="7">
        <f>SUM(F67:F68)</f>
        <v>132</v>
      </c>
      <c r="G69" s="7"/>
      <c r="H69" s="9"/>
      <c r="I69" s="11"/>
      <c r="K69" s="59"/>
      <c r="M69" s="1"/>
      <c r="O69" s="59"/>
      <c r="P69"/>
    </row>
    <row r="70" spans="1:15" ht="12.75">
      <c r="A70" s="69" t="s">
        <v>105</v>
      </c>
      <c r="B70" s="113"/>
      <c r="C70" s="114"/>
      <c r="D70" s="114"/>
      <c r="E70" s="115"/>
      <c r="F70" s="113"/>
      <c r="G70" s="114"/>
      <c r="H70" s="73" t="s">
        <v>106</v>
      </c>
      <c r="I70" s="74" t="s">
        <v>107</v>
      </c>
      <c r="J70" s="71"/>
      <c r="K70" s="71"/>
      <c r="L70" s="71"/>
      <c r="M70" s="71"/>
      <c r="N70" s="70"/>
      <c r="O70" s="72"/>
    </row>
    <row r="71" spans="1:15" ht="12.75">
      <c r="A71" s="117"/>
      <c r="B71" s="109"/>
      <c r="C71" s="105"/>
      <c r="D71" s="105"/>
      <c r="E71" s="116"/>
      <c r="F71" s="109"/>
      <c r="G71" s="105"/>
      <c r="H71" s="73" t="s">
        <v>108</v>
      </c>
      <c r="I71" s="74" t="s">
        <v>109</v>
      </c>
      <c r="J71" s="7"/>
      <c r="K71" s="7"/>
      <c r="L71" s="7"/>
      <c r="M71" s="7"/>
      <c r="N71" s="14"/>
      <c r="O71" s="75"/>
    </row>
    <row r="72" spans="1:15" ht="12.75">
      <c r="A72" s="117"/>
      <c r="B72" s="109"/>
      <c r="C72" s="105"/>
      <c r="D72" s="105"/>
      <c r="E72" s="116"/>
      <c r="F72" s="109"/>
      <c r="G72" s="105"/>
      <c r="H72" s="73" t="s">
        <v>110</v>
      </c>
      <c r="I72" s="74" t="s">
        <v>111</v>
      </c>
      <c r="J72" s="7"/>
      <c r="K72" s="7"/>
      <c r="L72" s="7"/>
      <c r="M72" s="7"/>
      <c r="N72" s="14"/>
      <c r="O72" s="75"/>
    </row>
    <row r="73" spans="1:15" ht="12.75">
      <c r="A73" s="117"/>
      <c r="B73" s="109"/>
      <c r="C73" s="105"/>
      <c r="D73" s="105"/>
      <c r="E73" s="116"/>
      <c r="F73" s="109"/>
      <c r="G73" s="105"/>
      <c r="H73" s="73" t="s">
        <v>112</v>
      </c>
      <c r="I73" s="74" t="s">
        <v>100</v>
      </c>
      <c r="J73" s="7"/>
      <c r="K73" s="7"/>
      <c r="L73" s="7"/>
      <c r="M73" s="7"/>
      <c r="N73" s="14"/>
      <c r="O73" s="75"/>
    </row>
    <row r="74" spans="1:15" ht="13.5" thickBot="1">
      <c r="A74" s="118"/>
      <c r="B74" s="99"/>
      <c r="C74" s="108"/>
      <c r="D74" s="108"/>
      <c r="E74" s="103"/>
      <c r="F74" s="99"/>
      <c r="G74" s="108"/>
      <c r="H74" s="76" t="s">
        <v>114</v>
      </c>
      <c r="I74" s="76" t="s">
        <v>115</v>
      </c>
      <c r="J74" s="60"/>
      <c r="K74" s="11"/>
      <c r="L74" s="11"/>
      <c r="M74" s="11"/>
      <c r="N74" s="8"/>
      <c r="O74" s="77"/>
    </row>
    <row r="75" spans="1:16" ht="36" customHeight="1" thickBot="1">
      <c r="A75" s="8"/>
      <c r="B75" s="8"/>
      <c r="C75" s="9"/>
      <c r="D75" s="9"/>
      <c r="E75" s="9"/>
      <c r="F75" s="3"/>
      <c r="G75" s="11"/>
      <c r="H75" s="86"/>
      <c r="I75" s="87"/>
      <c r="J75" s="11"/>
      <c r="K75" s="8"/>
      <c r="L75" s="8"/>
      <c r="M75" s="8"/>
      <c r="N75" s="36"/>
      <c r="O75" s="36"/>
      <c r="P75"/>
    </row>
    <row r="76" spans="1:15" s="42" customFormat="1" ht="15.75" customHeight="1">
      <c r="A76" s="23" t="s">
        <v>61</v>
      </c>
      <c r="B76" s="1"/>
      <c r="C76" s="2"/>
      <c r="D76" s="2"/>
      <c r="E76" s="2" t="s">
        <v>83</v>
      </c>
      <c r="F76" s="3"/>
      <c r="G76" s="2" t="s">
        <v>62</v>
      </c>
      <c r="H76" s="2"/>
      <c r="I76" s="3"/>
      <c r="J76" s="3"/>
      <c r="K76" s="1"/>
      <c r="L76" s="3"/>
      <c r="M76" s="1"/>
      <c r="O76" s="7" t="s">
        <v>83</v>
      </c>
    </row>
    <row r="77" spans="1:16" ht="30" customHeight="1" thickBot="1">
      <c r="A77" s="32"/>
      <c r="B77" s="8"/>
      <c r="C77" s="9"/>
      <c r="D77" s="9"/>
      <c r="E77" s="9"/>
      <c r="F77" s="7"/>
      <c r="G77" s="11"/>
      <c r="H77" s="9"/>
      <c r="I77" s="11"/>
      <c r="J77" s="11"/>
      <c r="K77" s="8"/>
      <c r="L77" s="8"/>
      <c r="M77" s="8"/>
      <c r="N77" s="36"/>
      <c r="O77" s="36"/>
      <c r="P77"/>
    </row>
    <row r="78" spans="1:15" s="42" customFormat="1" ht="16.5" customHeight="1">
      <c r="A78" s="23" t="s">
        <v>63</v>
      </c>
      <c r="B78" s="1"/>
      <c r="C78" s="23"/>
      <c r="D78" s="2"/>
      <c r="E78" s="2" t="s">
        <v>83</v>
      </c>
      <c r="F78" s="3"/>
      <c r="G78" s="2" t="s">
        <v>64</v>
      </c>
      <c r="H78" s="2"/>
      <c r="I78" s="3"/>
      <c r="J78" s="3"/>
      <c r="K78" s="1"/>
      <c r="L78" s="3"/>
      <c r="M78" s="1"/>
      <c r="O78" s="7" t="s">
        <v>83</v>
      </c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</sheetData>
  <sheetProtection/>
  <printOptions/>
  <pageMargins left="0" right="0" top="0.18" bottom="0" header="0.38" footer="0.28"/>
  <pageSetup fitToHeight="1" fitToWidth="1" horizontalDpi="300" verticalDpi="300" orientation="portrait" scale="74" r:id="rId1"/>
  <headerFooter alignWithMargins="0">
    <oddFooter xml:space="preserve">&amp;R&amp;"Arial,Regular"&amp;9Rev. 2 Nov. 18, 2002
Rev. 1 Nov 04, 2002
Rev. 0 May 24, 2002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Thomas Edgar</cp:lastModifiedBy>
  <cp:lastPrinted>2006-11-01T21:34:59Z</cp:lastPrinted>
  <dcterms:created xsi:type="dcterms:W3CDTF">1998-01-21T19:15:10Z</dcterms:created>
  <dcterms:modified xsi:type="dcterms:W3CDTF">2006-11-03T17:30:39Z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-1888732930</vt:i4>
  </property>
  <property fmtid="{D5CDD505-2E9C-101B-9397-08002B2CF9AE}" pid="3" name="_EmailSubject">
    <vt:lpwstr>CE 2003 Curriculum Checksheet v. 5</vt:lpwstr>
  </property>
  <property fmtid="{D5CDD505-2E9C-101B-9397-08002B2CF9AE}" pid="4" name="_AuthorEmail">
    <vt:lpwstr>Schmidt@uwyo.edu</vt:lpwstr>
  </property>
  <property fmtid="{D5CDD505-2E9C-101B-9397-08002B2CF9AE}" pid="5" name="_AuthorEmailDisplayName">
    <vt:lpwstr>Richard J. Schmidt</vt:lpwstr>
  </property>
  <property fmtid="{D5CDD505-2E9C-101B-9397-08002B2CF9AE}" pid="6" name="_PreviousAdHocReviewCycleID">
    <vt:i4>1897972912</vt:i4>
  </property>
  <property fmtid="{D5CDD505-2E9C-101B-9397-08002B2CF9AE}" pid="7" name="_ReviewingToolsShownOnce">
    <vt:lpwstr/>
  </property>
</Properties>
</file>