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880" yWindow="0" windowWidth="17010" windowHeight="8640"/>
  </bookViews>
  <sheets>
    <sheet name="DGCK95" sheetId="1" r:id="rId1"/>
  </sheets>
  <definedNames>
    <definedName name="_xlnm.Print_Area" localSheetId="0">DGCK95!$A$1:$AN$67</definedName>
  </definedNames>
  <calcPr calcId="162913"/>
</workbook>
</file>

<file path=xl/calcChain.xml><?xml version="1.0" encoding="utf-8"?>
<calcChain xmlns="http://schemas.openxmlformats.org/spreadsheetml/2006/main">
  <c r="AL49" i="1" l="1"/>
  <c r="AL46" i="1" l="1"/>
  <c r="AL47" i="1" l="1"/>
  <c r="AL50" i="1" s="1"/>
  <c r="AL48" i="1"/>
  <c r="M49" i="1"/>
  <c r="AL23" i="1"/>
  <c r="AL17" i="1"/>
  <c r="M22" i="1"/>
  <c r="M23" i="1"/>
  <c r="M17" i="1"/>
  <c r="AL39" i="1"/>
  <c r="AL38" i="1"/>
  <c r="M40" i="1"/>
  <c r="AL40" i="1"/>
  <c r="M39" i="1"/>
  <c r="M38" i="1"/>
  <c r="M43" i="1"/>
  <c r="M44" i="1"/>
  <c r="M45" i="1"/>
  <c r="M46" i="1"/>
  <c r="M47" i="1"/>
  <c r="M18" i="1"/>
  <c r="M19" i="1"/>
  <c r="M36" i="1"/>
  <c r="AL36" i="1"/>
  <c r="M37" i="1"/>
  <c r="AL37" i="1"/>
  <c r="M24" i="1"/>
  <c r="AL24" i="1"/>
  <c r="M20" i="1"/>
  <c r="AL20" i="1"/>
  <c r="M21" i="1"/>
  <c r="AL21" i="1"/>
  <c r="AL22" i="1"/>
  <c r="M8" i="1" l="1"/>
  <c r="M9" i="1"/>
  <c r="M10" i="1"/>
  <c r="M11" i="1"/>
  <c r="M12" i="1"/>
  <c r="M27" i="1"/>
  <c r="M13" i="1"/>
  <c r="M14" i="1"/>
  <c r="M15" i="1"/>
  <c r="M28" i="1"/>
  <c r="M29" i="1"/>
  <c r="M30" i="1"/>
  <c r="M31" i="1"/>
  <c r="M32" i="1"/>
  <c r="M33" i="1"/>
  <c r="M34" i="1"/>
  <c r="M35" i="1"/>
  <c r="M16" i="1"/>
  <c r="M48" i="1"/>
  <c r="M50" i="1" s="1"/>
  <c r="AL27" i="1"/>
  <c r="AL13" i="1"/>
  <c r="AL25" i="1" s="1"/>
  <c r="AL14" i="1"/>
  <c r="AL15" i="1"/>
  <c r="AL28" i="1"/>
  <c r="AL29" i="1"/>
  <c r="AL30" i="1"/>
  <c r="AL31" i="1"/>
  <c r="AL32" i="1"/>
  <c r="AL33" i="1"/>
  <c r="AL34" i="1"/>
  <c r="AL35" i="1"/>
  <c r="AL16" i="1"/>
  <c r="M25" i="1" l="1"/>
  <c r="M41" i="1"/>
  <c r="AL41" i="1"/>
  <c r="AL53" i="1"/>
  <c r="M53" i="1" l="1"/>
</calcChain>
</file>

<file path=xl/sharedStrings.xml><?xml version="1.0" encoding="utf-8"?>
<sst xmlns="http://schemas.openxmlformats.org/spreadsheetml/2006/main" count="131" uniqueCount="88">
  <si>
    <t>STUDENT</t>
  </si>
  <si>
    <t>STUDENT  ID:</t>
  </si>
  <si>
    <t>Hrs</t>
  </si>
  <si>
    <t>Grade</t>
  </si>
  <si>
    <t>To  Go</t>
  </si>
  <si>
    <t>Notations &amp; Substitutions</t>
  </si>
  <si>
    <t>MATH</t>
  </si>
  <si>
    <t>Calculus I</t>
  </si>
  <si>
    <t>Calculus II</t>
  </si>
  <si>
    <t>TOTAL HOURS REMAINING =</t>
  </si>
  <si>
    <t>Advisor approval</t>
  </si>
  <si>
    <t>date</t>
  </si>
  <si>
    <t xml:space="preserve">  </t>
  </si>
  <si>
    <t xml:space="preserve">date   </t>
  </si>
  <si>
    <t>GRAD DATE:</t>
  </si>
  <si>
    <t>Student Signature</t>
  </si>
  <si>
    <t>ADVISOR</t>
  </si>
  <si>
    <t>Department approval</t>
  </si>
  <si>
    <t>College approval</t>
  </si>
  <si>
    <t>STAT</t>
  </si>
  <si>
    <t>Minimum Required</t>
  </si>
  <si>
    <t>TRANSFER INSTITUTION:</t>
  </si>
  <si>
    <t>Math Elective</t>
  </si>
  <si>
    <t>COSC</t>
  </si>
  <si>
    <t>Computer Science I</t>
  </si>
  <si>
    <t>Computer Science II</t>
  </si>
  <si>
    <t>Discrete Structures</t>
  </si>
  <si>
    <t>Computer Organization</t>
  </si>
  <si>
    <t>Ethics in Comp Program</t>
  </si>
  <si>
    <t>Algor and Data Structures</t>
  </si>
  <si>
    <t>UPPER DIVISION HOURS REMAINING =</t>
  </si>
  <si>
    <t>(Must have 48 hours of upper division credit)</t>
  </si>
  <si>
    <t>Section UD hours:</t>
  </si>
  <si>
    <t>UD Hrs</t>
  </si>
  <si>
    <t>Science</t>
  </si>
  <si>
    <t>Functional Programming</t>
  </si>
  <si>
    <t xml:space="preserve"> COSC/MATH</t>
  </si>
  <si>
    <t>V</t>
  </si>
  <si>
    <t>Intro to Computer Science</t>
  </si>
  <si>
    <t>Must have a grade of C or better in this section</t>
  </si>
  <si>
    <t>Software Design</t>
  </si>
  <si>
    <t>Theory course</t>
  </si>
  <si>
    <t>[21]</t>
  </si>
  <si>
    <t>Cosc Elective</t>
  </si>
  <si>
    <t>4100 [Foundations] or 4200 [Computability]</t>
  </si>
  <si>
    <t>OS course</t>
  </si>
  <si>
    <t>PL course</t>
  </si>
  <si>
    <t>4780 [PPL], 4785 [Compiler]</t>
  </si>
  <si>
    <t>System course</t>
  </si>
  <si>
    <t>Senior Design II</t>
  </si>
  <si>
    <t>Senior Design I</t>
  </si>
  <si>
    <t>Government</t>
  </si>
  <si>
    <t>4740 [Operating Systems]</t>
  </si>
  <si>
    <t>4820 [Database], 4760 [Networks]</t>
  </si>
  <si>
    <t>COMPUTER SCIENCE CORE</t>
  </si>
  <si>
    <t>COMPUTER SCIENCE CONCENTRATION</t>
  </si>
  <si>
    <t>First Year Semiar</t>
  </si>
  <si>
    <t>FYS</t>
  </si>
  <si>
    <t>COM1</t>
  </si>
  <si>
    <t>COM2</t>
  </si>
  <si>
    <t>COM3</t>
  </si>
  <si>
    <t>Free Elective</t>
  </si>
  <si>
    <t>Upper Div Elective</t>
  </si>
  <si>
    <t xml:space="preserve">Upper Division Elective </t>
  </si>
  <si>
    <t xml:space="preserve">1000 level or higher Elective </t>
  </si>
  <si>
    <t>UNIVERSITY STUDIES PROGRAM</t>
  </si>
  <si>
    <t>Human Culture</t>
  </si>
  <si>
    <t>H</t>
  </si>
  <si>
    <t>PN</t>
  </si>
  <si>
    <t>Q</t>
  </si>
  <si>
    <t>[56]</t>
  </si>
  <si>
    <t>[43]</t>
  </si>
  <si>
    <t>See Note 2</t>
  </si>
  <si>
    <t>NOTES:</t>
  </si>
  <si>
    <t>COSC 3000+ electives cannot be use in any other spot and a total of 3 credits of COSC 3970 can be used.</t>
  </si>
  <si>
    <t>CHEM 1020 &amp; 1030 or CHEM 1050 &amp; 1060 or PHYS 1110 &amp; 1120 or PHYS 1210 &amp; 1220 or PHYS 1310 &amp; 1320 or LIFE 1010 &amp; (2022 or 2023)</t>
  </si>
  <si>
    <t xml:space="preserve">MATH courses above Calculus II or STAT courses 3000 and up. Exceptions: cannot count MATH 2350, MATH 2355, MATH 4000, </t>
  </si>
  <si>
    <t>or any variable credit courses toward this requirement.</t>
  </si>
  <si>
    <t>See Note 4</t>
  </si>
  <si>
    <t>3000+ COSC courses, See Note 3</t>
  </si>
  <si>
    <t>3000+ COSC courses or CPEN electives, See Note 3</t>
  </si>
  <si>
    <t>See Note 1</t>
  </si>
  <si>
    <t xml:space="preserve"> STAT 2010/2050/2070/4220</t>
  </si>
  <si>
    <t>Stat course</t>
  </si>
  <si>
    <t>Science Elective list: AECL 1000,ANTH 1100,ASTR 1050,ATSC 2000,CHEM 1020,CHEM 1030,CHEM 1050,CHEM 1060,ESS 2000,ENTO 1001,</t>
  </si>
  <si>
    <t>ENR 1500,GEOG 1010,GEOL 1100,GEOL 1500,GEOL 2000,LIFE 1010,LIFE 2022,LIFE 2023,PHYS 1110,PHYS 1120,PHYS 1210,PHYS 1220,</t>
  </si>
  <si>
    <t>PSYC 4080,SOIL 2010,EE 2390</t>
  </si>
  <si>
    <t>COMPUTER SCIENCE DEGREE CHECK  (2015 to 2017)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</si>
</sst>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name val="MS Sans Serif"/>
    </font>
    <font>
      <sz val="10"/>
      <name val="Helvetica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sz val="10"/>
      <name val="Helvetica"/>
      <family val="2"/>
    </font>
    <font>
      <b/>
      <sz val="8"/>
      <name val="Arial"/>
      <family val="2"/>
    </font>
    <font>
      <sz val="10"/>
      <color indexed="0"/>
      <name val="Helvetica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Border="1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2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right"/>
    </xf>
    <xf numFmtId="15" fontId="2" fillId="0" borderId="2" xfId="0" applyNumberFormat="1" applyFont="1" applyBorder="1" applyAlignment="1">
      <alignment horizontal="right"/>
    </xf>
    <xf numFmtId="0" fontId="5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6" fillId="0" borderId="0" xfId="0" applyFont="1" applyBorder="1"/>
    <xf numFmtId="0" fontId="5" fillId="0" borderId="0" xfId="0" applyFont="1" applyBorder="1" applyAlignment="1">
      <alignment horizontal="right" vertical="top"/>
    </xf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5" fillId="0" borderId="0" xfId="0" applyFont="1" applyAlignment="1">
      <alignment horizontal="right"/>
    </xf>
    <xf numFmtId="0" fontId="2" fillId="0" borderId="3" xfId="0" applyFont="1" applyBorder="1" applyAlignment="1">
      <alignment horizontal="left"/>
    </xf>
    <xf numFmtId="0" fontId="7" fillId="0" borderId="3" xfId="0" applyFont="1" applyBorder="1" applyAlignment="1">
      <alignment horizontal="right"/>
    </xf>
    <xf numFmtId="0" fontId="2" fillId="0" borderId="0" xfId="0" applyFont="1" applyBorder="1" applyAlignment="1">
      <alignment horizontal="left"/>
    </xf>
    <xf numFmtId="0" fontId="2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2" fillId="0" borderId="3" xfId="0" applyFont="1" applyBorder="1" applyAlignment="1">
      <alignment horizontal="right"/>
    </xf>
    <xf numFmtId="0" fontId="7" fillId="0" borderId="0" xfId="0" applyFont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3" xfId="0" applyFont="1" applyBorder="1"/>
    <xf numFmtId="0" fontId="7" fillId="0" borderId="0" xfId="0" applyFont="1" applyAlignment="1">
      <alignment horizontal="left"/>
    </xf>
    <xf numFmtId="0" fontId="2" fillId="0" borderId="4" xfId="0" applyFont="1" applyBorder="1"/>
    <xf numFmtId="0" fontId="2" fillId="0" borderId="4" xfId="0" applyFont="1" applyBorder="1" applyAlignment="1">
      <alignment horizontal="left"/>
    </xf>
    <xf numFmtId="0" fontId="4" fillId="0" borderId="0" xfId="0" applyFont="1" applyBorder="1"/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4" fillId="0" borderId="0" xfId="0" applyFont="1" applyBorder="1" applyAlignment="1">
      <alignment horizontal="center"/>
    </xf>
    <xf numFmtId="0" fontId="8" fillId="0" borderId="3" xfId="0" applyFont="1" applyBorder="1" applyAlignment="1">
      <alignment horizontal="right"/>
    </xf>
    <xf numFmtId="0" fontId="9" fillId="0" borderId="0" xfId="0" applyFont="1"/>
    <xf numFmtId="0" fontId="1" fillId="0" borderId="1" xfId="0" applyFont="1" applyBorder="1"/>
    <xf numFmtId="0" fontId="2" fillId="0" borderId="5" xfId="0" applyFont="1" applyBorder="1"/>
    <xf numFmtId="0" fontId="10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49" fontId="2" fillId="0" borderId="1" xfId="0" applyNumberFormat="1" applyFont="1" applyBorder="1"/>
    <xf numFmtId="0" fontId="11" fillId="0" borderId="0" xfId="0" applyFont="1" applyFill="1" applyAlignment="1" applyProtection="1">
      <alignment horizontal="left"/>
    </xf>
    <xf numFmtId="0" fontId="0" fillId="0" borderId="0" xfId="0" applyAlignment="1">
      <alignment horizontal="left"/>
    </xf>
    <xf numFmtId="0" fontId="0" fillId="0" borderId="0" xfId="0" applyBorder="1"/>
    <xf numFmtId="0" fontId="8" fillId="0" borderId="0" xfId="0" applyFont="1" applyBorder="1" applyAlignment="1">
      <alignment horizontal="left"/>
    </xf>
    <xf numFmtId="0" fontId="8" fillId="0" borderId="0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1048576"/>
  <sheetViews>
    <sheetView tabSelected="1" zoomScale="75" zoomScaleNormal="75" workbookViewId="0">
      <selection activeCell="M2" sqref="M2"/>
    </sheetView>
  </sheetViews>
  <sheetFormatPr defaultRowHeight="12.75" x14ac:dyDescent="0.2"/>
  <cols>
    <col min="1" max="1" width="5.28515625" style="5" customWidth="1"/>
    <col min="2" max="2" width="0.85546875" style="4" customWidth="1"/>
    <col min="3" max="3" width="7.7109375" style="4" customWidth="1"/>
    <col min="4" max="4" width="0.85546875" style="4" customWidth="1"/>
    <col min="5" max="5" width="7.5703125" style="3" customWidth="1"/>
    <col min="6" max="6" width="0.85546875" style="3" customWidth="1"/>
    <col min="7" max="7" width="22.140625" style="3" customWidth="1"/>
    <col min="8" max="8" width="0.85546875" style="3" customWidth="1"/>
    <col min="9" max="9" width="4.7109375" style="5" customWidth="1"/>
    <col min="10" max="10" width="0.85546875" style="5" customWidth="1"/>
    <col min="11" max="11" width="8.5703125" style="4" customWidth="1"/>
    <col min="12" max="12" width="0.85546875" style="4" customWidth="1"/>
    <col min="13" max="13" width="8" style="4" customWidth="1"/>
    <col min="14" max="14" width="0.85546875" style="4" customWidth="1"/>
    <col min="15" max="15" width="4.7109375" style="5" customWidth="1"/>
    <col min="16" max="16" width="0.85546875" style="5" customWidth="1"/>
    <col min="17" max="17" width="4.7109375" style="5" customWidth="1"/>
    <col min="18" max="18" width="0.85546875" style="5" customWidth="1"/>
    <col min="19" max="19" width="4.7109375" style="5" customWidth="1"/>
    <col min="20" max="20" width="0.85546875" style="5" customWidth="1"/>
    <col min="21" max="21" width="4.7109375" style="5" customWidth="1"/>
    <col min="22" max="22" width="0.85546875" style="5" customWidth="1"/>
    <col min="23" max="23" width="4.7109375" style="5" customWidth="1"/>
    <col min="24" max="24" width="0.85546875" style="5" customWidth="1"/>
    <col min="25" max="25" width="4.7109375" style="5" customWidth="1"/>
    <col min="26" max="26" width="0.85546875" style="5" customWidth="1"/>
    <col min="27" max="27" width="4.7109375" style="4" customWidth="1"/>
    <col min="28" max="28" width="0.85546875" style="4" customWidth="1"/>
    <col min="29" max="29" width="4.7109375" style="4" customWidth="1"/>
    <col min="30" max="30" width="0.85546875" style="4" customWidth="1"/>
    <col min="31" max="31" width="4.7109375" style="4" customWidth="1"/>
    <col min="32" max="32" width="0.85546875" style="4" customWidth="1"/>
    <col min="33" max="33" width="4.7109375" style="4" customWidth="1"/>
    <col min="34" max="34" width="0.85546875" style="4" customWidth="1"/>
    <col min="35" max="35" width="5.140625" style="4" customWidth="1"/>
    <col min="36" max="36" width="0.85546875" style="4" customWidth="1"/>
    <col min="37" max="37" width="0.85546875" style="1" customWidth="1"/>
    <col min="38" max="38" width="4.7109375" style="1" customWidth="1"/>
    <col min="39" max="39" width="0.85546875" style="1" customWidth="1"/>
    <col min="40" max="41" width="4.7109375" style="1" customWidth="1"/>
    <col min="42" max="44" width="4.7109375" customWidth="1"/>
  </cols>
  <sheetData>
    <row r="1" spans="1:38" ht="15" customHeight="1" x14ac:dyDescent="0.25">
      <c r="A1" s="3"/>
      <c r="M1" s="6" t="s">
        <v>87</v>
      </c>
      <c r="O1" s="7"/>
      <c r="P1" s="7"/>
      <c r="Q1" s="4"/>
    </row>
    <row r="2" spans="1:38" ht="5.0999999999999996" customHeight="1" x14ac:dyDescent="0.2">
      <c r="O2" s="7"/>
      <c r="P2" s="7"/>
    </row>
    <row r="3" spans="1:38" ht="15.75" customHeight="1" x14ac:dyDescent="0.2">
      <c r="A3" s="8" t="s">
        <v>0</v>
      </c>
      <c r="D3" s="9"/>
      <c r="E3" s="10"/>
      <c r="F3" s="10"/>
      <c r="G3" s="10"/>
      <c r="H3" s="10"/>
      <c r="I3" s="11"/>
      <c r="J3" s="11"/>
      <c r="K3" s="12"/>
      <c r="L3" s="12"/>
      <c r="M3" s="12"/>
      <c r="N3" s="12"/>
      <c r="O3" s="14" t="s">
        <v>1</v>
      </c>
      <c r="P3" s="13"/>
      <c r="Q3" s="10"/>
      <c r="R3" s="11"/>
      <c r="S3" s="9"/>
      <c r="T3" s="9"/>
      <c r="U3" s="9"/>
      <c r="V3" s="9"/>
      <c r="W3" s="9"/>
      <c r="X3" s="9"/>
      <c r="Y3" s="9"/>
      <c r="Z3" s="9"/>
      <c r="AA3" s="9"/>
      <c r="AI3" s="32"/>
    </row>
    <row r="4" spans="1:38" ht="15" customHeight="1" x14ac:dyDescent="0.2">
      <c r="A4" s="8" t="s">
        <v>16</v>
      </c>
      <c r="D4" s="39"/>
      <c r="E4" s="40"/>
      <c r="F4" s="40"/>
      <c r="G4" s="40"/>
      <c r="H4" s="31"/>
      <c r="I4" s="13"/>
      <c r="J4" s="13"/>
      <c r="K4" s="41"/>
      <c r="L4" s="12"/>
      <c r="M4" s="12"/>
      <c r="N4" s="12"/>
      <c r="O4" s="14" t="s">
        <v>21</v>
      </c>
      <c r="P4" s="13"/>
      <c r="Q4" s="42"/>
      <c r="R4" s="42"/>
      <c r="S4" s="39"/>
      <c r="T4" s="39"/>
      <c r="U4" s="39"/>
      <c r="V4" s="39"/>
      <c r="W4" s="39"/>
      <c r="AE4" s="14" t="s">
        <v>14</v>
      </c>
      <c r="AF4" s="12"/>
      <c r="AG4" s="51"/>
      <c r="AH4" s="9"/>
      <c r="AI4" s="43"/>
      <c r="AJ4" s="9"/>
    </row>
    <row r="5" spans="1:38" ht="4.5" customHeight="1" thickBot="1" x14ac:dyDescent="0.25">
      <c r="A5" s="15"/>
      <c r="B5" s="16"/>
      <c r="C5" s="16"/>
      <c r="D5" s="16"/>
      <c r="E5" s="17"/>
      <c r="F5" s="17"/>
      <c r="G5" s="17"/>
      <c r="H5" s="17"/>
      <c r="I5" s="18"/>
      <c r="J5" s="18"/>
      <c r="K5" s="18"/>
      <c r="L5" s="18"/>
      <c r="M5" s="18"/>
      <c r="N5" s="18"/>
      <c r="O5" s="15"/>
      <c r="P5" s="15"/>
      <c r="Q5" s="15"/>
      <c r="R5" s="15"/>
      <c r="S5" s="18"/>
      <c r="T5" s="18"/>
      <c r="U5" s="15"/>
      <c r="V5" s="15"/>
      <c r="W5" s="15"/>
      <c r="X5" s="15"/>
      <c r="Y5" s="15"/>
      <c r="Z5" s="19"/>
      <c r="AA5" s="16"/>
      <c r="AB5" s="16"/>
      <c r="AC5" s="16"/>
      <c r="AD5" s="16"/>
      <c r="AE5" s="16"/>
      <c r="AF5" s="16"/>
      <c r="AG5" s="16"/>
      <c r="AH5" s="16"/>
      <c r="AI5" s="20"/>
      <c r="AJ5" s="16"/>
    </row>
    <row r="6" spans="1:38" ht="11.25" customHeight="1" x14ac:dyDescent="0.2">
      <c r="A6" s="13"/>
      <c r="B6" s="12"/>
      <c r="C6" s="12"/>
      <c r="D6" s="12"/>
      <c r="E6" s="31"/>
      <c r="F6" s="31"/>
      <c r="G6" s="31"/>
      <c r="H6" s="31"/>
      <c r="I6" s="21" t="s">
        <v>2</v>
      </c>
      <c r="J6" s="22"/>
      <c r="K6" s="23" t="s">
        <v>3</v>
      </c>
      <c r="L6" s="23"/>
      <c r="M6" s="23" t="s">
        <v>4</v>
      </c>
      <c r="N6" s="24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4"/>
      <c r="AB6" s="25" t="s">
        <v>5</v>
      </c>
      <c r="AL6" s="46" t="s">
        <v>33</v>
      </c>
    </row>
    <row r="7" spans="1:38" ht="12" customHeight="1" x14ac:dyDescent="0.2">
      <c r="A7" s="8" t="s">
        <v>54</v>
      </c>
      <c r="K7" s="3" t="s">
        <v>39</v>
      </c>
    </row>
    <row r="8" spans="1:38" ht="12" customHeight="1" x14ac:dyDescent="0.2">
      <c r="A8" s="8"/>
      <c r="C8" s="4" t="s">
        <v>23</v>
      </c>
      <c r="E8" s="3">
        <v>1010</v>
      </c>
      <c r="G8" s="3" t="s">
        <v>38</v>
      </c>
      <c r="I8" s="5">
        <v>4</v>
      </c>
      <c r="K8" s="26"/>
      <c r="M8" s="26">
        <f>IF(K8="",I8,0)</f>
        <v>4</v>
      </c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6"/>
      <c r="AB8" s="26"/>
      <c r="AC8" s="26"/>
      <c r="AD8" s="26"/>
      <c r="AE8" s="26"/>
      <c r="AF8" s="26"/>
      <c r="AG8" s="26"/>
      <c r="AH8" s="26"/>
      <c r="AI8" s="26"/>
      <c r="AJ8" s="26"/>
    </row>
    <row r="9" spans="1:38" ht="12" customHeight="1" x14ac:dyDescent="0.2">
      <c r="C9" s="4" t="s">
        <v>23</v>
      </c>
      <c r="E9" s="3">
        <v>1030</v>
      </c>
      <c r="G9" s="3" t="s">
        <v>24</v>
      </c>
      <c r="I9" s="5">
        <v>4</v>
      </c>
      <c r="K9" s="26"/>
      <c r="M9" s="26">
        <f t="shared" ref="M9:M15" si="0">IF(K9="",I9,0)</f>
        <v>4</v>
      </c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6"/>
      <c r="AB9" s="26"/>
      <c r="AC9" s="26"/>
      <c r="AD9" s="26"/>
      <c r="AE9" s="26"/>
      <c r="AF9" s="26"/>
      <c r="AG9" s="26"/>
      <c r="AH9" s="26"/>
      <c r="AI9" s="26"/>
      <c r="AJ9" s="26"/>
    </row>
    <row r="10" spans="1:38" ht="12" customHeight="1" x14ac:dyDescent="0.2">
      <c r="C10" s="4" t="s">
        <v>23</v>
      </c>
      <c r="E10" s="3">
        <v>2030</v>
      </c>
      <c r="F10" s="4"/>
      <c r="G10" s="4" t="s">
        <v>25</v>
      </c>
      <c r="I10" s="5">
        <v>4</v>
      </c>
      <c r="K10" s="26"/>
      <c r="M10" s="26">
        <f t="shared" si="0"/>
        <v>4</v>
      </c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6"/>
      <c r="AB10" s="26"/>
      <c r="AC10" s="26"/>
      <c r="AD10" s="26"/>
      <c r="AE10" s="26"/>
      <c r="AF10" s="26"/>
      <c r="AG10" s="26"/>
      <c r="AH10" s="26"/>
      <c r="AI10" s="26"/>
      <c r="AJ10" s="26"/>
    </row>
    <row r="11" spans="1:38" ht="12" customHeight="1" x14ac:dyDescent="0.2">
      <c r="C11" s="4" t="s">
        <v>23</v>
      </c>
      <c r="E11" s="3">
        <v>2150</v>
      </c>
      <c r="G11" s="3" t="s">
        <v>27</v>
      </c>
      <c r="I11" s="5">
        <v>3</v>
      </c>
      <c r="K11" s="26"/>
      <c r="M11" s="26">
        <f t="shared" si="0"/>
        <v>3</v>
      </c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6"/>
      <c r="AB11" s="26"/>
      <c r="AC11" s="26"/>
      <c r="AD11" s="26"/>
      <c r="AE11" s="26"/>
      <c r="AF11" s="26"/>
      <c r="AG11" s="26"/>
      <c r="AH11" s="26"/>
      <c r="AI11" s="26"/>
      <c r="AJ11" s="26"/>
    </row>
    <row r="12" spans="1:38" ht="12" customHeight="1" x14ac:dyDescent="0.2">
      <c r="A12" s="4" t="s">
        <v>36</v>
      </c>
      <c r="E12" s="3">
        <v>2300</v>
      </c>
      <c r="G12" s="3" t="s">
        <v>26</v>
      </c>
      <c r="I12" s="5">
        <v>3</v>
      </c>
      <c r="K12" s="26"/>
      <c r="M12" s="26">
        <f t="shared" si="0"/>
        <v>3</v>
      </c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6"/>
      <c r="AB12" s="26"/>
      <c r="AC12" s="26"/>
      <c r="AD12" s="26"/>
      <c r="AE12" s="26"/>
      <c r="AF12" s="26"/>
      <c r="AG12" s="26"/>
      <c r="AH12" s="26"/>
      <c r="AI12" s="26"/>
      <c r="AJ12" s="26"/>
    </row>
    <row r="13" spans="1:38" ht="12" customHeight="1" x14ac:dyDescent="0.2">
      <c r="C13" s="4" t="s">
        <v>23</v>
      </c>
      <c r="E13" s="3">
        <v>3011</v>
      </c>
      <c r="G13" s="3" t="s">
        <v>40</v>
      </c>
      <c r="I13" s="5">
        <v>3</v>
      </c>
      <c r="K13" s="26"/>
      <c r="M13" s="26">
        <f t="shared" si="0"/>
        <v>3</v>
      </c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L13" s="1">
        <f>IF(K13="",0,3)</f>
        <v>0</v>
      </c>
    </row>
    <row r="14" spans="1:38" ht="12" customHeight="1" x14ac:dyDescent="0.2">
      <c r="C14" s="4" t="s">
        <v>23</v>
      </c>
      <c r="E14" s="3">
        <v>3020</v>
      </c>
      <c r="G14" s="3" t="s">
        <v>29</v>
      </c>
      <c r="I14" s="5">
        <v>4</v>
      </c>
      <c r="K14" s="26"/>
      <c r="M14" s="26">
        <f t="shared" si="0"/>
        <v>4</v>
      </c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L14" s="1">
        <f>IF(K14="",0,4)</f>
        <v>0</v>
      </c>
    </row>
    <row r="15" spans="1:38" x14ac:dyDescent="0.2">
      <c r="C15" s="4" t="s">
        <v>23</v>
      </c>
      <c r="E15" s="3">
        <v>3050</v>
      </c>
      <c r="G15" s="3" t="s">
        <v>28</v>
      </c>
      <c r="I15" s="5">
        <v>1</v>
      </c>
      <c r="K15" s="26"/>
      <c r="M15" s="26">
        <f t="shared" si="0"/>
        <v>1</v>
      </c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L15" s="1">
        <f>IF(K15="",0,1)</f>
        <v>0</v>
      </c>
    </row>
    <row r="16" spans="1:38" ht="12" customHeight="1" x14ac:dyDescent="0.2">
      <c r="C16" s="4" t="s">
        <v>23</v>
      </c>
      <c r="E16" s="3">
        <v>4950</v>
      </c>
      <c r="G16" s="3" t="s">
        <v>50</v>
      </c>
      <c r="I16" s="5">
        <v>1</v>
      </c>
      <c r="K16" s="26"/>
      <c r="M16" s="26">
        <f t="shared" ref="M16:M24" si="1">IF(K16="",I16,0)</f>
        <v>1</v>
      </c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L16" s="1">
        <f>IF(K16="",0,1)</f>
        <v>0</v>
      </c>
    </row>
    <row r="17" spans="1:46" ht="12" customHeight="1" x14ac:dyDescent="0.2">
      <c r="A17" s="41"/>
      <c r="B17" s="12"/>
      <c r="C17" s="12" t="s">
        <v>23</v>
      </c>
      <c r="D17" s="12"/>
      <c r="E17" s="31">
        <v>4955</v>
      </c>
      <c r="F17" s="31"/>
      <c r="G17" s="12" t="s">
        <v>49</v>
      </c>
      <c r="H17" s="31"/>
      <c r="I17" s="5">
        <v>2</v>
      </c>
      <c r="J17" s="13"/>
      <c r="K17" s="26"/>
      <c r="L17" s="12"/>
      <c r="M17" s="26">
        <f t="shared" si="1"/>
        <v>2</v>
      </c>
      <c r="N17" s="12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"/>
      <c r="AL17" s="1">
        <f>IF(K17="",0,1)</f>
        <v>0</v>
      </c>
      <c r="AM17" s="2"/>
      <c r="AN17" s="2"/>
      <c r="AO17" s="2"/>
    </row>
    <row r="18" spans="1:46" ht="12" customHeight="1" x14ac:dyDescent="0.2">
      <c r="A18" s="5" t="s">
        <v>69</v>
      </c>
      <c r="C18" s="4" t="s">
        <v>6</v>
      </c>
      <c r="E18" s="3">
        <v>2200</v>
      </c>
      <c r="G18" s="3" t="s">
        <v>7</v>
      </c>
      <c r="I18" s="5">
        <v>4</v>
      </c>
      <c r="K18" s="26"/>
      <c r="M18" s="26">
        <f t="shared" si="1"/>
        <v>4</v>
      </c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6"/>
      <c r="AB18" s="26"/>
      <c r="AC18" s="26"/>
      <c r="AD18" s="26"/>
      <c r="AE18" s="26"/>
      <c r="AF18" s="26"/>
      <c r="AG18" s="26"/>
      <c r="AH18" s="26"/>
      <c r="AI18" s="26"/>
      <c r="AJ18" s="26"/>
    </row>
    <row r="19" spans="1:46" ht="12" customHeight="1" x14ac:dyDescent="0.2">
      <c r="C19" s="4" t="s">
        <v>6</v>
      </c>
      <c r="E19" s="3">
        <v>2205</v>
      </c>
      <c r="G19" s="3" t="s">
        <v>8</v>
      </c>
      <c r="I19" s="5">
        <v>4</v>
      </c>
      <c r="K19" s="26"/>
      <c r="M19" s="26">
        <f t="shared" si="1"/>
        <v>4</v>
      </c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6"/>
      <c r="AB19" s="26"/>
      <c r="AC19" s="26"/>
      <c r="AD19" s="26"/>
      <c r="AE19" s="26"/>
      <c r="AF19" s="26"/>
      <c r="AG19" s="26"/>
      <c r="AH19" s="26"/>
      <c r="AI19" s="26"/>
      <c r="AJ19" s="26"/>
    </row>
    <row r="20" spans="1:46" ht="12" customHeight="1" x14ac:dyDescent="0.2">
      <c r="A20" s="5" t="s">
        <v>68</v>
      </c>
      <c r="C20" s="26"/>
      <c r="D20" s="54"/>
      <c r="E20" s="29"/>
      <c r="G20" s="3" t="s">
        <v>34</v>
      </c>
      <c r="I20" s="5">
        <v>4</v>
      </c>
      <c r="K20" s="26"/>
      <c r="M20" s="26">
        <f t="shared" si="1"/>
        <v>4</v>
      </c>
      <c r="O20" s="29" t="s">
        <v>81</v>
      </c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26"/>
      <c r="AL20" s="1">
        <f>IF(AND(E20&gt;=3000,K20&lt;&gt;""),I20,0)</f>
        <v>0</v>
      </c>
    </row>
    <row r="21" spans="1:46" ht="12" customHeight="1" x14ac:dyDescent="0.2">
      <c r="A21" s="5" t="s">
        <v>68</v>
      </c>
      <c r="C21" s="26"/>
      <c r="D21" s="54"/>
      <c r="E21" s="26"/>
      <c r="G21" s="3" t="s">
        <v>34</v>
      </c>
      <c r="I21" s="5">
        <v>4</v>
      </c>
      <c r="K21" s="26"/>
      <c r="M21" s="26">
        <f t="shared" si="1"/>
        <v>4</v>
      </c>
      <c r="O21" s="29" t="s">
        <v>81</v>
      </c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26"/>
      <c r="AL21" s="1">
        <f>IF(AND(E21&gt;=3000,K21&lt;&gt;""),I21,0)</f>
        <v>0</v>
      </c>
    </row>
    <row r="22" spans="1:46" ht="12" customHeight="1" x14ac:dyDescent="0.2">
      <c r="C22" s="26"/>
      <c r="D22" s="54"/>
      <c r="E22" s="26"/>
      <c r="G22" s="3" t="s">
        <v>34</v>
      </c>
      <c r="I22" s="5">
        <v>4</v>
      </c>
      <c r="K22" s="26"/>
      <c r="M22" s="26">
        <f t="shared" si="1"/>
        <v>4</v>
      </c>
      <c r="O22" s="29" t="s">
        <v>72</v>
      </c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L22" s="1">
        <f>IF(AND(E22&gt;=3000,K22&lt;&gt;""),I22,0)</f>
        <v>0</v>
      </c>
    </row>
    <row r="23" spans="1:46" ht="12" customHeight="1" x14ac:dyDescent="0.2">
      <c r="C23" s="26"/>
      <c r="D23" s="54"/>
      <c r="E23" s="26"/>
      <c r="G23" s="3" t="s">
        <v>34</v>
      </c>
      <c r="I23" s="5">
        <v>4</v>
      </c>
      <c r="K23" s="26"/>
      <c r="M23" s="26">
        <f t="shared" si="1"/>
        <v>4</v>
      </c>
      <c r="O23" s="29" t="s">
        <v>72</v>
      </c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L23" s="1">
        <f>IF(K23="",0,1)</f>
        <v>0</v>
      </c>
      <c r="AT23" s="53"/>
    </row>
    <row r="24" spans="1:46" ht="12" customHeight="1" x14ac:dyDescent="0.2">
      <c r="A24" s="13"/>
      <c r="B24" s="12"/>
      <c r="C24" s="12" t="s">
        <v>19</v>
      </c>
      <c r="D24" s="12"/>
      <c r="E24" s="26"/>
      <c r="F24" s="31"/>
      <c r="G24" s="12" t="s">
        <v>83</v>
      </c>
      <c r="I24" s="11">
        <v>4</v>
      </c>
      <c r="K24" s="26"/>
      <c r="M24" s="48">
        <f t="shared" si="1"/>
        <v>4</v>
      </c>
      <c r="O24" s="29" t="s">
        <v>82</v>
      </c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6"/>
      <c r="AB24" s="26"/>
      <c r="AC24" s="26"/>
      <c r="AD24" s="26"/>
      <c r="AE24" s="26"/>
      <c r="AF24" s="26"/>
      <c r="AG24" s="26"/>
      <c r="AH24" s="26"/>
      <c r="AI24" s="30"/>
      <c r="AJ24" s="26"/>
      <c r="AL24" s="47">
        <f>IF(AND(E24&gt;=3000,K24&lt;&gt;""),I24,0)</f>
        <v>0</v>
      </c>
    </row>
    <row r="25" spans="1:46" ht="12" customHeight="1" x14ac:dyDescent="0.2">
      <c r="A25" s="41"/>
      <c r="B25" s="12"/>
      <c r="C25" s="12"/>
      <c r="D25" s="12"/>
      <c r="E25" s="31"/>
      <c r="F25" s="31"/>
      <c r="G25" s="28" t="s">
        <v>20</v>
      </c>
      <c r="H25" s="7"/>
      <c r="I25" s="7" t="s">
        <v>70</v>
      </c>
      <c r="J25" s="7"/>
      <c r="K25" s="12"/>
      <c r="L25" s="12"/>
      <c r="M25" s="41">
        <f>SUM(M8:M24)</f>
        <v>57</v>
      </c>
      <c r="Q25" s="13"/>
      <c r="R25" s="13"/>
      <c r="S25" s="44"/>
      <c r="T25" s="13"/>
      <c r="U25" s="44"/>
      <c r="V25" s="13"/>
      <c r="W25" s="44"/>
      <c r="X25" s="13"/>
      <c r="Y25" s="44"/>
      <c r="Z25" s="13"/>
      <c r="AA25" s="44"/>
      <c r="AB25" s="13"/>
      <c r="AC25" s="44"/>
      <c r="AD25" s="12"/>
      <c r="AE25" s="8" t="s">
        <v>32</v>
      </c>
      <c r="AG25" s="8"/>
      <c r="AL25" s="46">
        <f>SUM(AL8:AL24)</f>
        <v>0</v>
      </c>
      <c r="AM25" s="2"/>
      <c r="AN25" s="2"/>
      <c r="AO25" s="2"/>
    </row>
    <row r="26" spans="1:46" ht="12" customHeight="1" x14ac:dyDescent="0.2">
      <c r="A26" s="8" t="s">
        <v>55</v>
      </c>
      <c r="K26"/>
      <c r="M26"/>
      <c r="O26" s="31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2"/>
      <c r="AB26" s="12"/>
      <c r="AC26" s="12"/>
      <c r="AD26" s="12"/>
      <c r="AE26" s="12"/>
      <c r="AF26" s="12"/>
      <c r="AG26" s="12"/>
      <c r="AH26" s="12"/>
      <c r="AI26" s="12"/>
      <c r="AJ26" s="12"/>
    </row>
    <row r="27" spans="1:46" ht="12" customHeight="1" x14ac:dyDescent="0.2">
      <c r="C27" s="4" t="s">
        <v>23</v>
      </c>
      <c r="E27" s="3">
        <v>3015</v>
      </c>
      <c r="G27" s="3" t="s">
        <v>35</v>
      </c>
      <c r="I27" s="5">
        <v>3</v>
      </c>
      <c r="K27" s="26"/>
      <c r="M27" s="26">
        <f>IF(K27="",I27,0)</f>
        <v>3</v>
      </c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L27" s="1">
        <f>IF(K27="",0,3)</f>
        <v>0</v>
      </c>
    </row>
    <row r="28" spans="1:46" ht="12" customHeight="1" x14ac:dyDescent="0.2">
      <c r="C28" s="4" t="s">
        <v>23</v>
      </c>
      <c r="E28" s="26"/>
      <c r="G28" s="3" t="s">
        <v>41</v>
      </c>
      <c r="I28" s="5">
        <v>3</v>
      </c>
      <c r="K28" s="26"/>
      <c r="M28" s="26">
        <f t="shared" ref="M28:M32" si="2">IF(K28="",I28,0)</f>
        <v>3</v>
      </c>
      <c r="O28" s="29" t="s">
        <v>44</v>
      </c>
      <c r="U28" s="27"/>
      <c r="V28" s="27"/>
      <c r="W28" s="27"/>
      <c r="X28" s="27"/>
      <c r="Y28" s="27"/>
      <c r="Z28" s="27"/>
      <c r="AA28" s="27"/>
      <c r="AB28" s="27"/>
      <c r="AC28" s="26"/>
      <c r="AD28" s="26"/>
      <c r="AE28" s="26"/>
      <c r="AF28" s="26"/>
      <c r="AG28" s="26"/>
      <c r="AH28" s="26"/>
      <c r="AI28" s="26"/>
      <c r="AJ28" s="26"/>
      <c r="AL28" s="1">
        <f t="shared" ref="AL28:AL34" si="3">IF(K28="",0,3)</f>
        <v>0</v>
      </c>
    </row>
    <row r="29" spans="1:46" ht="12" customHeight="1" x14ac:dyDescent="0.2">
      <c r="C29" s="4" t="s">
        <v>23</v>
      </c>
      <c r="E29" s="26"/>
      <c r="G29" s="3" t="s">
        <v>45</v>
      </c>
      <c r="I29" s="5">
        <v>4</v>
      </c>
      <c r="K29" s="26"/>
      <c r="M29" s="26">
        <f t="shared" si="2"/>
        <v>4</v>
      </c>
      <c r="O29" s="29" t="s">
        <v>52</v>
      </c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L29" s="1">
        <f>IF(K29="",0,4)</f>
        <v>0</v>
      </c>
    </row>
    <row r="30" spans="1:46" ht="12" customHeight="1" x14ac:dyDescent="0.2">
      <c r="A30" s="41"/>
      <c r="C30" s="4" t="s">
        <v>23</v>
      </c>
      <c r="E30" s="26"/>
      <c r="G30" s="3" t="s">
        <v>46</v>
      </c>
      <c r="I30" s="5">
        <v>3</v>
      </c>
      <c r="K30" s="26"/>
      <c r="M30" s="26">
        <f t="shared" si="2"/>
        <v>3</v>
      </c>
      <c r="O30" s="29" t="s">
        <v>47</v>
      </c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L30" s="1">
        <f t="shared" si="3"/>
        <v>0</v>
      </c>
    </row>
    <row r="31" spans="1:46" ht="12" customHeight="1" x14ac:dyDescent="0.2">
      <c r="C31" s="4" t="s">
        <v>23</v>
      </c>
      <c r="E31" s="26"/>
      <c r="G31" s="3" t="s">
        <v>48</v>
      </c>
      <c r="I31" s="5">
        <v>3</v>
      </c>
      <c r="K31" s="26"/>
      <c r="M31" s="26">
        <f t="shared" si="2"/>
        <v>3</v>
      </c>
      <c r="O31" s="29" t="s">
        <v>53</v>
      </c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L31" s="1">
        <f t="shared" si="3"/>
        <v>0</v>
      </c>
    </row>
    <row r="32" spans="1:46" ht="12" customHeight="1" x14ac:dyDescent="0.2">
      <c r="C32" s="4" t="s">
        <v>23</v>
      </c>
      <c r="E32" s="26"/>
      <c r="G32" s="3" t="s">
        <v>43</v>
      </c>
      <c r="I32" s="5">
        <v>3</v>
      </c>
      <c r="K32" s="26"/>
      <c r="M32" s="26">
        <f t="shared" si="2"/>
        <v>3</v>
      </c>
      <c r="O32" s="29" t="s">
        <v>79</v>
      </c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L32" s="1">
        <f t="shared" si="3"/>
        <v>0</v>
      </c>
    </row>
    <row r="33" spans="1:38" ht="12" customHeight="1" x14ac:dyDescent="0.2">
      <c r="C33" s="4" t="s">
        <v>23</v>
      </c>
      <c r="E33" s="26"/>
      <c r="G33" s="3" t="s">
        <v>43</v>
      </c>
      <c r="I33" s="5">
        <v>3</v>
      </c>
      <c r="K33" s="26"/>
      <c r="M33" s="26">
        <f t="shared" ref="M33:M40" si="4">IF(K33="",I33,0)</f>
        <v>3</v>
      </c>
      <c r="O33" s="29" t="s">
        <v>79</v>
      </c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L33" s="1">
        <f>IF(K33="",0,3)</f>
        <v>0</v>
      </c>
    </row>
    <row r="34" spans="1:38" ht="12" customHeight="1" x14ac:dyDescent="0.2">
      <c r="C34" s="4" t="s">
        <v>23</v>
      </c>
      <c r="E34" s="26"/>
      <c r="G34" s="3" t="s">
        <v>43</v>
      </c>
      <c r="I34" s="5">
        <v>3</v>
      </c>
      <c r="K34" s="26"/>
      <c r="M34" s="26">
        <f t="shared" si="4"/>
        <v>3</v>
      </c>
      <c r="O34" s="29" t="s">
        <v>79</v>
      </c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L34" s="1">
        <f t="shared" si="3"/>
        <v>0</v>
      </c>
    </row>
    <row r="35" spans="1:38" ht="12" customHeight="1" x14ac:dyDescent="0.2">
      <c r="C35" s="4" t="s">
        <v>23</v>
      </c>
      <c r="E35" s="26"/>
      <c r="G35" s="3" t="s">
        <v>43</v>
      </c>
      <c r="I35" s="5">
        <v>3</v>
      </c>
      <c r="K35" s="26"/>
      <c r="M35" s="26">
        <f t="shared" si="4"/>
        <v>3</v>
      </c>
      <c r="O35" s="29" t="s">
        <v>80</v>
      </c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L35" s="1">
        <f>IF(K35="",0,3)</f>
        <v>0</v>
      </c>
    </row>
    <row r="36" spans="1:38" ht="12" customHeight="1" x14ac:dyDescent="0.2">
      <c r="C36" s="4" t="s">
        <v>6</v>
      </c>
      <c r="E36" s="26"/>
      <c r="G36" s="3" t="s">
        <v>22</v>
      </c>
      <c r="I36" s="5">
        <v>3</v>
      </c>
      <c r="K36" s="26"/>
      <c r="M36" s="26">
        <f t="shared" si="4"/>
        <v>3</v>
      </c>
      <c r="O36" s="29" t="s">
        <v>78</v>
      </c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6"/>
      <c r="AB36" s="26"/>
      <c r="AC36" s="26"/>
      <c r="AD36" s="26"/>
      <c r="AE36" s="26"/>
      <c r="AF36" s="26"/>
      <c r="AG36" s="26"/>
      <c r="AH36" s="26"/>
      <c r="AI36" s="45"/>
      <c r="AJ36" s="26"/>
      <c r="AL36" s="1">
        <f>IF(AND(E36&gt;=3000,K36&lt;&gt;""),I36,0)</f>
        <v>0</v>
      </c>
    </row>
    <row r="37" spans="1:38" ht="12" customHeight="1" x14ac:dyDescent="0.2">
      <c r="C37" s="4" t="s">
        <v>6</v>
      </c>
      <c r="E37" s="26"/>
      <c r="G37" s="3" t="s">
        <v>22</v>
      </c>
      <c r="I37" s="5">
        <v>3</v>
      </c>
      <c r="K37" s="26"/>
      <c r="M37" s="26">
        <f t="shared" si="4"/>
        <v>3</v>
      </c>
      <c r="O37" s="29" t="s">
        <v>78</v>
      </c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6"/>
      <c r="AB37" s="26"/>
      <c r="AC37" s="26"/>
      <c r="AD37" s="26"/>
      <c r="AE37" s="26"/>
      <c r="AF37" s="26"/>
      <c r="AG37" s="26"/>
      <c r="AH37" s="26"/>
      <c r="AI37" s="45"/>
      <c r="AJ37" s="26"/>
      <c r="AL37" s="1">
        <f>IF(AND(E37&gt;=3000,K37&lt;&gt;""),I37,0)</f>
        <v>0</v>
      </c>
    </row>
    <row r="38" spans="1:38" ht="12" customHeight="1" x14ac:dyDescent="0.2">
      <c r="C38" s="26"/>
      <c r="E38" s="26"/>
      <c r="G38" s="3" t="s">
        <v>62</v>
      </c>
      <c r="I38" s="5">
        <v>3</v>
      </c>
      <c r="K38" s="26"/>
      <c r="M38" s="12">
        <f t="shared" si="4"/>
        <v>3</v>
      </c>
      <c r="O38" s="29" t="s">
        <v>63</v>
      </c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L38" s="1">
        <f>IF(AND(E38&gt;=3000,K38&lt;&gt;""),I38,0)</f>
        <v>0</v>
      </c>
    </row>
    <row r="39" spans="1:38" ht="12" customHeight="1" x14ac:dyDescent="0.2">
      <c r="C39" s="26"/>
      <c r="E39" s="26"/>
      <c r="G39" s="3" t="s">
        <v>62</v>
      </c>
      <c r="I39" s="5">
        <v>3</v>
      </c>
      <c r="K39" s="26"/>
      <c r="M39" s="12">
        <f t="shared" si="4"/>
        <v>3</v>
      </c>
      <c r="O39" s="29" t="s">
        <v>63</v>
      </c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L39" s="1">
        <f>IF(AND(E39&gt;=3000,K39&lt;&gt;""),I39,0)</f>
        <v>0</v>
      </c>
    </row>
    <row r="40" spans="1:38" ht="12" customHeight="1" x14ac:dyDescent="0.2">
      <c r="C40" s="26"/>
      <c r="E40" s="26"/>
      <c r="G40" s="3" t="s">
        <v>61</v>
      </c>
      <c r="I40" s="11">
        <v>3</v>
      </c>
      <c r="K40" s="26"/>
      <c r="M40" s="48">
        <f t="shared" si="4"/>
        <v>3</v>
      </c>
      <c r="N40" s="12"/>
      <c r="O40" s="29" t="s">
        <v>64</v>
      </c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L40" s="47">
        <f>IF(AND(E40&gt;=3000,K40&lt;&gt;""),I40,0)</f>
        <v>0</v>
      </c>
    </row>
    <row r="41" spans="1:38" ht="12" customHeight="1" x14ac:dyDescent="0.2">
      <c r="E41" s="31"/>
      <c r="G41" s="28" t="s">
        <v>20</v>
      </c>
      <c r="H41" s="7"/>
      <c r="I41" s="7" t="s">
        <v>71</v>
      </c>
      <c r="J41" s="7"/>
      <c r="K41" s="12"/>
      <c r="L41" s="12"/>
      <c r="M41" s="41">
        <f>SUM(M27:M40)</f>
        <v>43</v>
      </c>
      <c r="O41" s="55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2"/>
      <c r="AB41" s="12"/>
      <c r="AC41" s="12"/>
      <c r="AD41" s="12"/>
      <c r="AE41" s="12"/>
      <c r="AF41" s="12"/>
      <c r="AG41" s="12"/>
      <c r="AH41" s="12"/>
      <c r="AI41" s="56"/>
      <c r="AJ41" s="12"/>
      <c r="AL41" s="46">
        <f>SUM(AL27:AL40)</f>
        <v>0</v>
      </c>
    </row>
    <row r="42" spans="1:38" ht="12" customHeight="1" x14ac:dyDescent="0.2">
      <c r="A42" s="8" t="s">
        <v>65</v>
      </c>
    </row>
    <row r="43" spans="1:38" ht="12" customHeight="1" x14ac:dyDescent="0.2">
      <c r="A43" s="5" t="s">
        <v>57</v>
      </c>
      <c r="C43" s="26"/>
      <c r="E43" s="26"/>
      <c r="G43" s="52" t="s">
        <v>56</v>
      </c>
      <c r="I43" s="13">
        <v>3</v>
      </c>
      <c r="K43" s="26"/>
      <c r="M43" s="26">
        <f>IF(K43="",I43,0)</f>
        <v>3</v>
      </c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6"/>
      <c r="AB43" s="26"/>
      <c r="AC43" s="26"/>
      <c r="AD43" s="26"/>
      <c r="AE43" s="26"/>
      <c r="AF43" s="26"/>
      <c r="AG43" s="26"/>
      <c r="AH43" s="26"/>
      <c r="AI43" s="26"/>
      <c r="AJ43" s="26"/>
    </row>
    <row r="44" spans="1:38" ht="12" customHeight="1" x14ac:dyDescent="0.2">
      <c r="A44" s="5" t="s">
        <v>58</v>
      </c>
      <c r="C44" s="26"/>
      <c r="E44" s="26"/>
      <c r="G44" s="26"/>
      <c r="I44" s="5">
        <v>3</v>
      </c>
      <c r="K44" s="26"/>
      <c r="M44" s="26">
        <f t="shared" ref="M44:M47" si="5">IF(K44="",I44,0)</f>
        <v>3</v>
      </c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6"/>
      <c r="AB44" s="26"/>
      <c r="AC44" s="26"/>
      <c r="AD44" s="26"/>
      <c r="AE44" s="26"/>
      <c r="AF44" s="26"/>
      <c r="AG44" s="26"/>
      <c r="AH44" s="26"/>
      <c r="AI44" s="26"/>
      <c r="AJ44" s="26"/>
    </row>
    <row r="45" spans="1:38" ht="12" customHeight="1" x14ac:dyDescent="0.2">
      <c r="A45" s="5" t="s">
        <v>59</v>
      </c>
      <c r="C45" s="26"/>
      <c r="E45" s="26"/>
      <c r="G45" s="26"/>
      <c r="I45" s="5">
        <v>3</v>
      </c>
      <c r="K45" s="26"/>
      <c r="M45" s="26">
        <f t="shared" si="5"/>
        <v>3</v>
      </c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6"/>
      <c r="AB45" s="26"/>
      <c r="AC45" s="26"/>
      <c r="AD45" s="26"/>
      <c r="AE45" s="26"/>
      <c r="AF45" s="26"/>
      <c r="AG45" s="26"/>
      <c r="AH45" s="26"/>
      <c r="AI45" s="26"/>
      <c r="AJ45" s="26"/>
    </row>
    <row r="46" spans="1:38" ht="12" customHeight="1" x14ac:dyDescent="0.2">
      <c r="A46" s="5" t="s">
        <v>60</v>
      </c>
      <c r="C46" s="26"/>
      <c r="E46" s="26"/>
      <c r="G46" s="26"/>
      <c r="I46" s="5">
        <v>3</v>
      </c>
      <c r="K46" s="26"/>
      <c r="M46" s="26">
        <f t="shared" si="5"/>
        <v>3</v>
      </c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L46" s="1">
        <f t="shared" ref="AL46:AL48" si="6">IF(AND(E46&gt;=3000,K46&lt;&gt;""),I46,0)</f>
        <v>0</v>
      </c>
    </row>
    <row r="47" spans="1:38" ht="12" customHeight="1" x14ac:dyDescent="0.2">
      <c r="A47" s="5" t="s">
        <v>67</v>
      </c>
      <c r="C47" s="26"/>
      <c r="D47" s="12"/>
      <c r="E47" s="26"/>
      <c r="F47" s="13"/>
      <c r="G47" s="31" t="s">
        <v>66</v>
      </c>
      <c r="I47" s="13">
        <v>3</v>
      </c>
      <c r="K47" s="26"/>
      <c r="M47" s="26">
        <f t="shared" si="5"/>
        <v>3</v>
      </c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L47" s="1">
        <f t="shared" si="6"/>
        <v>0</v>
      </c>
    </row>
    <row r="48" spans="1:38" ht="12" customHeight="1" x14ac:dyDescent="0.2">
      <c r="A48" s="5" t="s">
        <v>67</v>
      </c>
      <c r="C48" s="26"/>
      <c r="D48"/>
      <c r="E48" s="26"/>
      <c r="F48"/>
      <c r="G48" s="31" t="s">
        <v>66</v>
      </c>
      <c r="I48" s="5">
        <v>3</v>
      </c>
      <c r="K48" s="26"/>
      <c r="M48" s="26">
        <f t="shared" ref="M48" si="7">IF(K48="",I48,0)</f>
        <v>3</v>
      </c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L48" s="1">
        <f t="shared" si="6"/>
        <v>0</v>
      </c>
    </row>
    <row r="49" spans="1:38" ht="12" customHeight="1" x14ac:dyDescent="0.2">
      <c r="A49" s="5" t="s">
        <v>37</v>
      </c>
      <c r="C49" s="26"/>
      <c r="D49" s="54"/>
      <c r="E49" s="26"/>
      <c r="F49" s="54"/>
      <c r="G49" s="31" t="s">
        <v>51</v>
      </c>
      <c r="I49" s="5">
        <v>3</v>
      </c>
      <c r="K49" s="26"/>
      <c r="M49" s="48">
        <f>IF(K49="",I49,0)</f>
        <v>3</v>
      </c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L49" s="47">
        <f>IF(AND(E49&gt;=3000,K49&lt;&gt;""),I49,0)</f>
        <v>0</v>
      </c>
    </row>
    <row r="50" spans="1:38" ht="12" customHeight="1" x14ac:dyDescent="0.2">
      <c r="E50" s="7"/>
      <c r="F50" s="7"/>
      <c r="G50" s="28" t="s">
        <v>20</v>
      </c>
      <c r="H50" s="7"/>
      <c r="I50" s="7" t="s">
        <v>42</v>
      </c>
      <c r="J50" s="7"/>
      <c r="M50" s="8">
        <f>SUM(M43:M49)</f>
        <v>21</v>
      </c>
      <c r="AE50" s="8" t="s">
        <v>32</v>
      </c>
      <c r="AI50" s="33"/>
      <c r="AL50" s="46">
        <f>SUM(AL43:AL49)</f>
        <v>0</v>
      </c>
    </row>
    <row r="51" spans="1:38" ht="12" customHeight="1" x14ac:dyDescent="0.2">
      <c r="E51" s="7"/>
      <c r="F51" s="7"/>
      <c r="G51" s="28"/>
      <c r="H51" s="7"/>
      <c r="I51" s="7"/>
      <c r="J51" s="7"/>
      <c r="M51" s="41"/>
      <c r="AE51" s="8"/>
      <c r="AI51" s="33"/>
      <c r="AL51" s="46"/>
    </row>
    <row r="53" spans="1:38" ht="12" customHeight="1" x14ac:dyDescent="0.2">
      <c r="E53" s="7"/>
      <c r="F53" s="7"/>
      <c r="G53" s="28"/>
      <c r="H53" s="7"/>
      <c r="I53" s="7"/>
      <c r="J53" s="7"/>
      <c r="K53" s="28" t="s">
        <v>9</v>
      </c>
      <c r="M53" s="41">
        <f>IF(SUM(M25,M41,M50)&gt;121,0,SUM(M25,M41,M50))</f>
        <v>121</v>
      </c>
      <c r="W53" s="50" t="s">
        <v>30</v>
      </c>
      <c r="Y53" s="50"/>
      <c r="AI53" s="49"/>
      <c r="AL53" s="46">
        <f>IF(SUM(AL25,AL41,AL50)&gt;48,0,48-SUM(AL25,AL41,AL50))</f>
        <v>48</v>
      </c>
    </row>
    <row r="54" spans="1:38" ht="12" customHeight="1" x14ac:dyDescent="0.2">
      <c r="E54" s="7"/>
      <c r="F54" s="7"/>
      <c r="H54" s="7"/>
      <c r="I54" s="7"/>
      <c r="J54" s="7"/>
      <c r="K54" s="28"/>
      <c r="M54" s="12"/>
      <c r="Q54" s="3"/>
      <c r="S54" s="3"/>
      <c r="W54" s="3" t="s">
        <v>31</v>
      </c>
      <c r="AI54" s="33"/>
    </row>
    <row r="55" spans="1:38" ht="12" customHeight="1" x14ac:dyDescent="0.2">
      <c r="E55" s="7"/>
      <c r="F55" s="7"/>
      <c r="G55" s="28"/>
      <c r="H55" s="7"/>
      <c r="I55" s="7"/>
      <c r="J55" s="7"/>
      <c r="AI55" s="33"/>
    </row>
    <row r="56" spans="1:38" ht="12" customHeight="1" x14ac:dyDescent="0.2">
      <c r="C56" s="26"/>
      <c r="D56" s="26"/>
      <c r="E56" s="29"/>
      <c r="F56" s="29"/>
      <c r="G56" s="29"/>
      <c r="H56" s="29"/>
      <c r="I56" s="27"/>
      <c r="J56" s="27"/>
      <c r="K56" s="26"/>
      <c r="L56" s="12"/>
      <c r="M56" s="26"/>
      <c r="N56" s="27"/>
      <c r="O56" s="27"/>
      <c r="P56" s="26"/>
      <c r="Q56" s="13"/>
      <c r="S56" s="27"/>
      <c r="T56" s="26"/>
      <c r="U56" s="34"/>
      <c r="V56" s="27"/>
      <c r="W56" s="27"/>
      <c r="X56" s="27"/>
      <c r="Y56" s="34"/>
      <c r="Z56" s="27"/>
      <c r="AA56" s="26"/>
      <c r="AB56" s="26"/>
      <c r="AC56" s="26"/>
      <c r="AD56" s="26"/>
      <c r="AE56" s="26"/>
      <c r="AG56" s="26"/>
      <c r="AH56" s="26"/>
      <c r="AI56" s="26"/>
      <c r="AJ56" s="26"/>
    </row>
    <row r="57" spans="1:38" ht="9.75" customHeight="1" x14ac:dyDescent="0.2">
      <c r="D57" s="4" t="s">
        <v>12</v>
      </c>
      <c r="G57" s="38" t="s">
        <v>15</v>
      </c>
      <c r="N57" s="35" t="s">
        <v>13</v>
      </c>
      <c r="P57" s="4"/>
      <c r="Y57" s="35" t="s">
        <v>10</v>
      </c>
      <c r="AH57" s="35" t="s">
        <v>11</v>
      </c>
    </row>
    <row r="58" spans="1:38" ht="15.75" customHeight="1" x14ac:dyDescent="0.2">
      <c r="C58" s="26"/>
      <c r="D58" s="26"/>
      <c r="E58" s="29"/>
      <c r="F58" s="29"/>
      <c r="G58" s="29"/>
      <c r="H58" s="29"/>
      <c r="I58" s="27"/>
      <c r="J58" s="27"/>
      <c r="K58" s="26"/>
      <c r="L58" s="12"/>
      <c r="M58" s="26"/>
      <c r="N58" s="27"/>
      <c r="O58" s="27"/>
      <c r="P58" s="26"/>
      <c r="Q58" s="13"/>
      <c r="S58" s="27"/>
      <c r="T58" s="27"/>
      <c r="U58" s="27"/>
      <c r="V58" s="27"/>
      <c r="W58" s="27"/>
      <c r="X58" s="27"/>
      <c r="Y58" s="36"/>
      <c r="Z58" s="27"/>
      <c r="AA58" s="26"/>
      <c r="AB58" s="26"/>
      <c r="AC58" s="26"/>
      <c r="AD58" s="26"/>
      <c r="AE58" s="26"/>
      <c r="AG58" s="26"/>
      <c r="AH58" s="37"/>
      <c r="AI58" s="26"/>
      <c r="AJ58" s="26"/>
    </row>
    <row r="59" spans="1:38" ht="9.75" customHeight="1" x14ac:dyDescent="0.2">
      <c r="D59" s="4" t="s">
        <v>12</v>
      </c>
      <c r="G59" s="38" t="s">
        <v>17</v>
      </c>
      <c r="N59" s="35" t="s">
        <v>13</v>
      </c>
      <c r="P59" s="4"/>
      <c r="Y59" s="35" t="s">
        <v>18</v>
      </c>
      <c r="AH59" s="35" t="s">
        <v>11</v>
      </c>
    </row>
    <row r="60" spans="1:38" x14ac:dyDescent="0.2">
      <c r="A60" s="50" t="s">
        <v>73</v>
      </c>
    </row>
    <row r="61" spans="1:38" ht="12" customHeight="1" x14ac:dyDescent="0.2">
      <c r="A61" s="5">
        <v>1</v>
      </c>
      <c r="C61" s="4" t="s">
        <v>75</v>
      </c>
      <c r="E61" s="7"/>
      <c r="F61" s="7"/>
      <c r="G61" s="28"/>
      <c r="H61" s="7"/>
      <c r="I61" s="7"/>
      <c r="J61" s="7"/>
      <c r="M61" s="8"/>
      <c r="AI61" s="33"/>
      <c r="AL61" s="46"/>
    </row>
    <row r="62" spans="1:38" x14ac:dyDescent="0.2">
      <c r="A62" s="5">
        <v>2</v>
      </c>
      <c r="C62" s="4" t="s">
        <v>84</v>
      </c>
    </row>
    <row r="63" spans="1:38" x14ac:dyDescent="0.2">
      <c r="C63" s="4" t="s">
        <v>85</v>
      </c>
    </row>
    <row r="64" spans="1:38" x14ac:dyDescent="0.2">
      <c r="C64" s="4" t="s">
        <v>86</v>
      </c>
    </row>
    <row r="65" spans="1:5" x14ac:dyDescent="0.2">
      <c r="A65" s="5">
        <v>3</v>
      </c>
      <c r="C65" s="3" t="s">
        <v>74</v>
      </c>
    </row>
    <row r="66" spans="1:5" x14ac:dyDescent="0.2">
      <c r="A66" s="5">
        <v>4</v>
      </c>
      <c r="C66" s="4" t="s">
        <v>76</v>
      </c>
    </row>
    <row r="67" spans="1:5" x14ac:dyDescent="0.2">
      <c r="E67" s="3" t="s">
        <v>77</v>
      </c>
    </row>
    <row r="1048576" spans="5:5" x14ac:dyDescent="0.2">
      <c r="E1048576" s="26"/>
    </row>
  </sheetData>
  <phoneticPr fontId="0" type="noConversion"/>
  <printOptions horizontalCentered="1" verticalCentered="1"/>
  <pageMargins left="0" right="0" top="0" bottom="0" header="0.5" footer="0.5"/>
  <pageSetup scale="7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DGCK95</vt:lpstr>
      <vt:lpstr>DGCK95!Print_Area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2009-04-29T21:01:09Z</dcterms:created>
  <dcterms:modified xsi:type="dcterms:W3CDTF">2022-10-06T14:06:30Z</dcterms:modified>
</cp:coreProperties>
</file>