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wy-my.sharepoint.com/personal/cmacdon1_uwyo_edu/Documents/UWYOSIFSharedWorkspace/UWYOSIFTeamFolder/SampleSheetTemplates/"/>
    </mc:Choice>
  </mc:AlternateContent>
  <xr:revisionPtr revIDLastSave="59" documentId="8_{FACFD4CC-4691-45F4-845C-18438AC39156}" xr6:coauthVersionLast="47" xr6:coauthVersionMax="47" xr10:uidLastSave="{BE87B203-CDAC-4BDD-A590-5081632B19EB}"/>
  <bookViews>
    <workbookView xWindow="-96" yWindow="0" windowWidth="20676" windowHeight="16656" xr2:uid="{00000000-000D-0000-FFFF-FFFF00000000}"/>
  </bookViews>
  <sheets>
    <sheet name="Info" sheetId="2" r:id="rId1"/>
    <sheet name="Tray 1" sheetId="1" r:id="rId2"/>
    <sheet name="Tray 2" sheetId="3" r:id="rId3"/>
    <sheet name="Tray 3" sheetId="4" r:id="rId4"/>
    <sheet name="Tray 4" sheetId="5" r:id="rId5"/>
    <sheet name="Tray 5" sheetId="6" r:id="rId6"/>
    <sheet name="Tray 6" sheetId="11" r:id="rId7"/>
    <sheet name="Tray 7" sheetId="8" r:id="rId8"/>
    <sheet name="Tray 8" sheetId="9" r:id="rId9"/>
    <sheet name="Tray 9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0" l="1"/>
  <c r="C77" i="10"/>
  <c r="C76" i="10"/>
  <c r="C75" i="10"/>
  <c r="C74" i="10"/>
  <c r="C73" i="10"/>
  <c r="C72" i="10"/>
  <c r="C71" i="10"/>
  <c r="C70" i="10"/>
  <c r="C69" i="10"/>
  <c r="C68" i="10"/>
  <c r="C61" i="10"/>
  <c r="C60" i="10"/>
  <c r="C59" i="10"/>
  <c r="C58" i="10"/>
  <c r="C44" i="10"/>
  <c r="C43" i="10"/>
  <c r="C42" i="10"/>
  <c r="C41" i="10"/>
  <c r="C40" i="10"/>
  <c r="C33" i="10"/>
  <c r="C32" i="10"/>
  <c r="C31" i="10"/>
  <c r="C30" i="10"/>
  <c r="C29" i="10"/>
  <c r="C28" i="10"/>
  <c r="C27" i="10"/>
  <c r="C26" i="10"/>
  <c r="C25" i="10"/>
  <c r="C24" i="10"/>
  <c r="C10" i="10"/>
  <c r="C97" i="10"/>
  <c r="C96" i="10"/>
  <c r="C95" i="10"/>
  <c r="C94" i="10"/>
  <c r="C93" i="10"/>
  <c r="C92" i="10"/>
  <c r="C67" i="10"/>
  <c r="C66" i="10"/>
  <c r="C65" i="10"/>
  <c r="C64" i="10"/>
  <c r="C63" i="10"/>
  <c r="C62" i="10"/>
  <c r="C39" i="10"/>
  <c r="C38" i="10"/>
  <c r="C91" i="9"/>
  <c r="C90" i="9"/>
  <c r="C89" i="9"/>
  <c r="C88" i="9"/>
  <c r="C87" i="9"/>
  <c r="C86" i="9"/>
  <c r="C85" i="9"/>
  <c r="C84" i="9"/>
  <c r="C83" i="9"/>
  <c r="C82" i="9"/>
  <c r="C81" i="9"/>
  <c r="C80" i="9"/>
  <c r="C79" i="9"/>
  <c r="C78" i="9"/>
  <c r="C77" i="9"/>
  <c r="C76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7" i="9"/>
  <c r="C96" i="9"/>
  <c r="C38" i="9"/>
  <c r="C37" i="9"/>
  <c r="C36" i="9"/>
  <c r="C35" i="9"/>
  <c r="C34" i="9"/>
  <c r="C9" i="9"/>
  <c r="C8" i="9"/>
  <c r="C7" i="9"/>
  <c r="C6" i="9"/>
  <c r="C5" i="9"/>
  <c r="C4" i="9"/>
  <c r="C3" i="9"/>
  <c r="C2" i="9"/>
  <c r="C91" i="8"/>
  <c r="C90" i="8"/>
  <c r="C89" i="8"/>
  <c r="C88" i="8"/>
  <c r="C78" i="8"/>
  <c r="C77" i="8"/>
  <c r="C76" i="8"/>
  <c r="C75" i="8"/>
  <c r="C74" i="8"/>
  <c r="C73" i="8"/>
  <c r="C72" i="8"/>
  <c r="C71" i="8"/>
  <c r="C70" i="8"/>
  <c r="C69" i="8"/>
  <c r="C68" i="8"/>
  <c r="C61" i="8"/>
  <c r="C60" i="8"/>
  <c r="C59" i="8"/>
  <c r="C58" i="8"/>
  <c r="C57" i="8"/>
  <c r="C56" i="8"/>
  <c r="C55" i="8"/>
  <c r="C54" i="8"/>
  <c r="C44" i="8"/>
  <c r="C43" i="8"/>
  <c r="C42" i="8"/>
  <c r="C41" i="8"/>
  <c r="C40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0" i="8"/>
  <c r="C97" i="8"/>
  <c r="C96" i="8"/>
  <c r="C95" i="8"/>
  <c r="C94" i="8"/>
  <c r="C93" i="8"/>
  <c r="C92" i="8"/>
  <c r="C67" i="8"/>
  <c r="C66" i="8"/>
  <c r="C65" i="8"/>
  <c r="C64" i="8"/>
  <c r="C63" i="8"/>
  <c r="C62" i="8"/>
  <c r="C39" i="8"/>
  <c r="C38" i="8"/>
  <c r="C37" i="8"/>
  <c r="C36" i="8"/>
  <c r="C35" i="8"/>
  <c r="C34" i="8"/>
  <c r="I2" i="11"/>
  <c r="H2" i="11"/>
  <c r="C97" i="11" s="1"/>
  <c r="C91" i="6"/>
  <c r="C90" i="6"/>
  <c r="C89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1" i="6"/>
  <c r="C60" i="6"/>
  <c r="C59" i="6"/>
  <c r="C58" i="6"/>
  <c r="C57" i="6"/>
  <c r="C56" i="6"/>
  <c r="C55" i="6"/>
  <c r="C47" i="6"/>
  <c r="C46" i="6"/>
  <c r="C45" i="6"/>
  <c r="C44" i="6"/>
  <c r="C43" i="6"/>
  <c r="C42" i="6"/>
  <c r="C41" i="6"/>
  <c r="C40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13" i="6"/>
  <c r="C12" i="6"/>
  <c r="C11" i="6"/>
  <c r="C10" i="6"/>
  <c r="C97" i="6"/>
  <c r="C96" i="6"/>
  <c r="C95" i="6"/>
  <c r="C94" i="6"/>
  <c r="C93" i="6"/>
  <c r="C92" i="6"/>
  <c r="C67" i="6"/>
  <c r="C66" i="6"/>
  <c r="C65" i="6"/>
  <c r="C64" i="6"/>
  <c r="C63" i="6"/>
  <c r="C62" i="6"/>
  <c r="C39" i="6"/>
  <c r="C38" i="6"/>
  <c r="C37" i="6"/>
  <c r="C36" i="6"/>
  <c r="C35" i="6"/>
  <c r="C3" i="6"/>
  <c r="C2" i="6"/>
  <c r="C90" i="5"/>
  <c r="C89" i="5"/>
  <c r="C84" i="5"/>
  <c r="C83" i="5"/>
  <c r="C82" i="5"/>
  <c r="C81" i="5"/>
  <c r="C78" i="5"/>
  <c r="C77" i="5"/>
  <c r="C76" i="5"/>
  <c r="C75" i="5"/>
  <c r="C74" i="5"/>
  <c r="C73" i="5"/>
  <c r="C72" i="5"/>
  <c r="C71" i="5"/>
  <c r="C70" i="5"/>
  <c r="C69" i="5"/>
  <c r="C68" i="5"/>
  <c r="C61" i="5"/>
  <c r="C60" i="5"/>
  <c r="C56" i="5"/>
  <c r="C49" i="5"/>
  <c r="C48" i="5"/>
  <c r="C47" i="5"/>
  <c r="C44" i="5"/>
  <c r="C43" i="5"/>
  <c r="C42" i="5"/>
  <c r="C41" i="5"/>
  <c r="C40" i="5"/>
  <c r="C33" i="5"/>
  <c r="C32" i="5"/>
  <c r="C31" i="5"/>
  <c r="C30" i="5"/>
  <c r="C29" i="5"/>
  <c r="C28" i="5"/>
  <c r="C27" i="5"/>
  <c r="C26" i="5"/>
  <c r="C25" i="5"/>
  <c r="C24" i="5"/>
  <c r="C22" i="5"/>
  <c r="C21" i="5"/>
  <c r="C16" i="5"/>
  <c r="C15" i="5"/>
  <c r="C14" i="5"/>
  <c r="C97" i="5"/>
  <c r="C94" i="5"/>
  <c r="C93" i="5"/>
  <c r="C92" i="5"/>
  <c r="C67" i="5"/>
  <c r="C66" i="5"/>
  <c r="C65" i="5"/>
  <c r="C64" i="5"/>
  <c r="C63" i="5"/>
  <c r="C62" i="5"/>
  <c r="C39" i="5"/>
  <c r="C38" i="5"/>
  <c r="C36" i="5"/>
  <c r="C35" i="5"/>
  <c r="C7" i="5"/>
  <c r="C6" i="5"/>
  <c r="C5" i="5"/>
  <c r="C4" i="5"/>
  <c r="C3" i="5"/>
  <c r="C78" i="4"/>
  <c r="C77" i="4"/>
  <c r="C76" i="4"/>
  <c r="C45" i="4"/>
  <c r="C44" i="4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29" i="1"/>
  <c r="C30" i="1"/>
  <c r="C31" i="1"/>
  <c r="C32" i="1"/>
  <c r="C33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4" i="1"/>
  <c r="C5" i="1"/>
  <c r="C6" i="1"/>
  <c r="C7" i="1"/>
  <c r="C8" i="1"/>
  <c r="I2" i="5"/>
  <c r="H2" i="5"/>
  <c r="C91" i="5" s="1"/>
  <c r="I2" i="6"/>
  <c r="H2" i="6"/>
  <c r="C88" i="6" s="1"/>
  <c r="I2" i="8"/>
  <c r="H2" i="8"/>
  <c r="C87" i="8" s="1"/>
  <c r="I2" i="9"/>
  <c r="H2" i="9"/>
  <c r="C75" i="9" s="1"/>
  <c r="I2" i="10"/>
  <c r="H2" i="10"/>
  <c r="C91" i="10" s="1"/>
  <c r="I2" i="4"/>
  <c r="H2" i="4"/>
  <c r="C75" i="4" s="1"/>
  <c r="I2" i="3"/>
  <c r="H2" i="3"/>
  <c r="C87" i="3" s="1"/>
  <c r="C76" i="11" l="1"/>
  <c r="C43" i="11"/>
  <c r="C45" i="11"/>
  <c r="C32" i="11"/>
  <c r="C72" i="11"/>
  <c r="C33" i="11"/>
  <c r="C73" i="11"/>
  <c r="C40" i="11"/>
  <c r="C74" i="11"/>
  <c r="C75" i="11"/>
  <c r="C77" i="11"/>
  <c r="C44" i="11"/>
  <c r="C12" i="11"/>
  <c r="C80" i="11"/>
  <c r="C83" i="11"/>
  <c r="C16" i="11"/>
  <c r="C11" i="11"/>
  <c r="C82" i="11"/>
  <c r="C51" i="11"/>
  <c r="C87" i="11"/>
  <c r="C45" i="10"/>
  <c r="C54" i="11"/>
  <c r="C88" i="11"/>
  <c r="C46" i="10"/>
  <c r="C25" i="9"/>
  <c r="C13" i="10"/>
  <c r="C90" i="11"/>
  <c r="C48" i="10"/>
  <c r="C5" i="10"/>
  <c r="C58" i="11"/>
  <c r="C16" i="10"/>
  <c r="C54" i="3"/>
  <c r="C29" i="9"/>
  <c r="C26" i="11"/>
  <c r="C14" i="8"/>
  <c r="C48" i="8"/>
  <c r="C82" i="8"/>
  <c r="C30" i="9"/>
  <c r="C8" i="10"/>
  <c r="C18" i="10"/>
  <c r="C86" i="10"/>
  <c r="C95" i="5"/>
  <c r="C50" i="5"/>
  <c r="C6" i="6"/>
  <c r="C50" i="6"/>
  <c r="C84" i="6"/>
  <c r="C27" i="11"/>
  <c r="C61" i="11"/>
  <c r="C5" i="8"/>
  <c r="C15" i="8"/>
  <c r="C49" i="8"/>
  <c r="C83" i="8"/>
  <c r="C67" i="9"/>
  <c r="C31" i="9"/>
  <c r="C71" i="9"/>
  <c r="C9" i="10"/>
  <c r="C19" i="10"/>
  <c r="C53" i="10"/>
  <c r="C87" i="10"/>
  <c r="C41" i="11"/>
  <c r="C78" i="11"/>
  <c r="C46" i="11"/>
  <c r="C13" i="11"/>
  <c r="C48" i="11"/>
  <c r="C50" i="11"/>
  <c r="C85" i="11"/>
  <c r="C18" i="11"/>
  <c r="C86" i="11"/>
  <c r="C11" i="10"/>
  <c r="C12" i="10"/>
  <c r="C89" i="11"/>
  <c r="C39" i="9"/>
  <c r="C3" i="10"/>
  <c r="C56" i="11"/>
  <c r="C62" i="9"/>
  <c r="C26" i="9"/>
  <c r="C4" i="10"/>
  <c r="C57" i="11"/>
  <c r="C45" i="8"/>
  <c r="C15" i="10"/>
  <c r="C22" i="3"/>
  <c r="C80" i="8"/>
  <c r="C64" i="9"/>
  <c r="C28" i="9"/>
  <c r="C50" i="10"/>
  <c r="C4" i="6"/>
  <c r="C69" i="9"/>
  <c r="C60" i="11"/>
  <c r="C66" i="9"/>
  <c r="C52" i="10"/>
  <c r="C96" i="4"/>
  <c r="C16" i="6"/>
  <c r="C97" i="4"/>
  <c r="C96" i="5"/>
  <c r="C55" i="5"/>
  <c r="C7" i="6"/>
  <c r="C17" i="6"/>
  <c r="C51" i="6"/>
  <c r="C85" i="6"/>
  <c r="C28" i="11"/>
  <c r="C68" i="11"/>
  <c r="C6" i="8"/>
  <c r="C16" i="8"/>
  <c r="C50" i="8"/>
  <c r="C84" i="8"/>
  <c r="C92" i="9"/>
  <c r="C32" i="9"/>
  <c r="C72" i="9"/>
  <c r="C34" i="10"/>
  <c r="C20" i="10"/>
  <c r="C54" i="10"/>
  <c r="C88" i="10"/>
  <c r="I74" i="11"/>
  <c r="C47" i="11"/>
  <c r="C17" i="11"/>
  <c r="C19" i="11"/>
  <c r="C79" i="10"/>
  <c r="C42" i="11"/>
  <c r="C10" i="11"/>
  <c r="C81" i="11"/>
  <c r="C14" i="11"/>
  <c r="C49" i="11"/>
  <c r="C20" i="11"/>
  <c r="C80" i="10"/>
  <c r="C59" i="9"/>
  <c r="C47" i="10"/>
  <c r="C82" i="10"/>
  <c r="C21" i="3"/>
  <c r="C23" i="11"/>
  <c r="C11" i="8"/>
  <c r="C49" i="10"/>
  <c r="C24" i="11"/>
  <c r="C2" i="8"/>
  <c r="C12" i="8"/>
  <c r="C46" i="8"/>
  <c r="C68" i="9"/>
  <c r="C6" i="10"/>
  <c r="C48" i="6"/>
  <c r="C59" i="11"/>
  <c r="C13" i="8"/>
  <c r="C81" i="8"/>
  <c r="C51" i="10"/>
  <c r="C88" i="3"/>
  <c r="C5" i="6"/>
  <c r="C49" i="6"/>
  <c r="C83" i="6"/>
  <c r="C70" i="9"/>
  <c r="C10" i="4"/>
  <c r="C18" i="6"/>
  <c r="C29" i="11"/>
  <c r="C85" i="8"/>
  <c r="C73" i="9"/>
  <c r="C89" i="10"/>
  <c r="C42" i="4"/>
  <c r="C10" i="5"/>
  <c r="C58" i="5"/>
  <c r="C9" i="6"/>
  <c r="C19" i="6"/>
  <c r="C53" i="6"/>
  <c r="C87" i="6"/>
  <c r="C30" i="11"/>
  <c r="C70" i="11"/>
  <c r="C8" i="8"/>
  <c r="C18" i="8"/>
  <c r="C52" i="8"/>
  <c r="C86" i="8"/>
  <c r="C94" i="9"/>
  <c r="C40" i="9"/>
  <c r="C74" i="9"/>
  <c r="C36" i="10"/>
  <c r="C22" i="10"/>
  <c r="C56" i="10"/>
  <c r="C90" i="10"/>
  <c r="C79" i="11"/>
  <c r="C15" i="11"/>
  <c r="C84" i="11"/>
  <c r="C52" i="11"/>
  <c r="C53" i="11"/>
  <c r="C2" i="10"/>
  <c r="C21" i="11"/>
  <c r="C55" i="11"/>
  <c r="C81" i="10"/>
  <c r="C20" i="3"/>
  <c r="C22" i="11"/>
  <c r="C60" i="9"/>
  <c r="C14" i="10"/>
  <c r="C91" i="11"/>
  <c r="C79" i="8"/>
  <c r="C63" i="9"/>
  <c r="C27" i="9"/>
  <c r="C61" i="9"/>
  <c r="C83" i="10"/>
  <c r="C84" i="10"/>
  <c r="C14" i="6"/>
  <c r="C82" i="6"/>
  <c r="C25" i="11"/>
  <c r="C3" i="8"/>
  <c r="C47" i="8"/>
  <c r="C65" i="9"/>
  <c r="C7" i="10"/>
  <c r="C17" i="10"/>
  <c r="C85" i="10"/>
  <c r="C15" i="6"/>
  <c r="C4" i="8"/>
  <c r="C8" i="6"/>
  <c r="C52" i="6"/>
  <c r="C86" i="6"/>
  <c r="C69" i="11"/>
  <c r="C7" i="8"/>
  <c r="C17" i="8"/>
  <c r="C51" i="8"/>
  <c r="C93" i="9"/>
  <c r="C33" i="9"/>
  <c r="C35" i="10"/>
  <c r="C21" i="10"/>
  <c r="C55" i="10"/>
  <c r="C43" i="4"/>
  <c r="C13" i="5"/>
  <c r="C59" i="5"/>
  <c r="C34" i="6"/>
  <c r="C20" i="6"/>
  <c r="C54" i="6"/>
  <c r="C31" i="11"/>
  <c r="C71" i="11"/>
  <c r="C9" i="8"/>
  <c r="C19" i="8"/>
  <c r="C53" i="8"/>
  <c r="C95" i="9"/>
  <c r="C41" i="9"/>
  <c r="C37" i="10"/>
  <c r="C23" i="10"/>
  <c r="C57" i="10"/>
  <c r="C2" i="11"/>
  <c r="C34" i="11"/>
  <c r="C35" i="11"/>
  <c r="C8" i="11"/>
  <c r="C9" i="11"/>
  <c r="C37" i="11"/>
  <c r="C38" i="11"/>
  <c r="C93" i="11"/>
  <c r="C39" i="11"/>
  <c r="C67" i="11"/>
  <c r="C94" i="11"/>
  <c r="C4" i="11"/>
  <c r="C5" i="11"/>
  <c r="C62" i="11"/>
  <c r="C36" i="11"/>
  <c r="C92" i="11"/>
  <c r="C66" i="11"/>
  <c r="C95" i="11"/>
  <c r="C96" i="11"/>
  <c r="C3" i="11"/>
  <c r="C6" i="11"/>
  <c r="C7" i="11"/>
  <c r="C63" i="11"/>
  <c r="C64" i="11"/>
  <c r="C65" i="11"/>
  <c r="C81" i="4"/>
  <c r="C26" i="3"/>
  <c r="C14" i="4"/>
  <c r="C48" i="4"/>
  <c r="C49" i="4"/>
  <c r="C68" i="3"/>
  <c r="C69" i="3"/>
  <c r="C2" i="3"/>
  <c r="C70" i="3"/>
  <c r="C18" i="4"/>
  <c r="C52" i="4"/>
  <c r="C31" i="3"/>
  <c r="C4" i="3"/>
  <c r="C32" i="3"/>
  <c r="C72" i="3"/>
  <c r="C34" i="4"/>
  <c r="C20" i="4"/>
  <c r="C54" i="4"/>
  <c r="C33" i="3"/>
  <c r="C73" i="3"/>
  <c r="C35" i="4"/>
  <c r="C21" i="4"/>
  <c r="C55" i="4"/>
  <c r="C89" i="4"/>
  <c r="C6" i="3"/>
  <c r="C36" i="4"/>
  <c r="C56" i="4"/>
  <c r="C7" i="3"/>
  <c r="C41" i="3"/>
  <c r="C75" i="3"/>
  <c r="C37" i="4"/>
  <c r="C23" i="4"/>
  <c r="C57" i="4"/>
  <c r="C91" i="4"/>
  <c r="C11" i="5"/>
  <c r="C45" i="5"/>
  <c r="C79" i="5"/>
  <c r="C89" i="3"/>
  <c r="C90" i="3"/>
  <c r="C24" i="3"/>
  <c r="C80" i="4"/>
  <c r="C60" i="3"/>
  <c r="C82" i="4"/>
  <c r="C16" i="4"/>
  <c r="C30" i="3"/>
  <c r="C8" i="4"/>
  <c r="C86" i="4"/>
  <c r="C3" i="3"/>
  <c r="C71" i="3"/>
  <c r="C9" i="4"/>
  <c r="C19" i="4"/>
  <c r="C53" i="4"/>
  <c r="C87" i="4"/>
  <c r="C88" i="4"/>
  <c r="C5" i="3"/>
  <c r="C40" i="3"/>
  <c r="C74" i="3"/>
  <c r="C22" i="4"/>
  <c r="C90" i="4"/>
  <c r="C8" i="3"/>
  <c r="C42" i="3"/>
  <c r="C76" i="3"/>
  <c r="C38" i="4"/>
  <c r="C24" i="4"/>
  <c r="C58" i="4"/>
  <c r="C2" i="5"/>
  <c r="C12" i="5"/>
  <c r="C46" i="5"/>
  <c r="C80" i="5"/>
  <c r="C84" i="4"/>
  <c r="C50" i="4"/>
  <c r="C11" i="4"/>
  <c r="C46" i="4"/>
  <c r="C59" i="3"/>
  <c r="C3" i="4"/>
  <c r="C13" i="4"/>
  <c r="C47" i="4"/>
  <c r="C4" i="4"/>
  <c r="C61" i="3"/>
  <c r="C6" i="4"/>
  <c r="C43" i="3"/>
  <c r="C39" i="4"/>
  <c r="C11" i="3"/>
  <c r="C78" i="3"/>
  <c r="C26" i="4"/>
  <c r="C10" i="3"/>
  <c r="C45" i="3"/>
  <c r="C79" i="3"/>
  <c r="C63" i="4"/>
  <c r="C27" i="4"/>
  <c r="C61" i="4"/>
  <c r="C12" i="3"/>
  <c r="C46" i="3"/>
  <c r="C80" i="3"/>
  <c r="C64" i="4"/>
  <c r="C28" i="4"/>
  <c r="C68" i="4"/>
  <c r="C13" i="3"/>
  <c r="C47" i="3"/>
  <c r="C81" i="3"/>
  <c r="C65" i="4"/>
  <c r="C29" i="4"/>
  <c r="C69" i="4"/>
  <c r="C17" i="5"/>
  <c r="C51" i="5"/>
  <c r="C85" i="5"/>
  <c r="C14" i="3"/>
  <c r="C48" i="3"/>
  <c r="C82" i="3"/>
  <c r="C66" i="4"/>
  <c r="C30" i="4"/>
  <c r="C70" i="4"/>
  <c r="C8" i="5"/>
  <c r="C18" i="5"/>
  <c r="C52" i="5"/>
  <c r="C86" i="5"/>
  <c r="C15" i="3"/>
  <c r="C49" i="3"/>
  <c r="C83" i="3"/>
  <c r="C67" i="4"/>
  <c r="C31" i="4"/>
  <c r="C71" i="4"/>
  <c r="C9" i="5"/>
  <c r="C19" i="5"/>
  <c r="C53" i="5"/>
  <c r="C87" i="5"/>
  <c r="C16" i="3"/>
  <c r="C50" i="3"/>
  <c r="C84" i="3"/>
  <c r="C92" i="4"/>
  <c r="C32" i="4"/>
  <c r="C72" i="4"/>
  <c r="C34" i="5"/>
  <c r="C20" i="5"/>
  <c r="C54" i="5"/>
  <c r="C88" i="5"/>
  <c r="C57" i="3"/>
  <c r="C79" i="4"/>
  <c r="C12" i="4"/>
  <c r="C25" i="3"/>
  <c r="C7" i="4"/>
  <c r="C17" i="4"/>
  <c r="C85" i="4"/>
  <c r="C59" i="4"/>
  <c r="C55" i="3"/>
  <c r="C56" i="3"/>
  <c r="C23" i="3"/>
  <c r="C91" i="3"/>
  <c r="C58" i="3"/>
  <c r="C2" i="4"/>
  <c r="C27" i="3"/>
  <c r="C5" i="4"/>
  <c r="C15" i="4"/>
  <c r="C83" i="4"/>
  <c r="C28" i="3"/>
  <c r="C29" i="3"/>
  <c r="C51" i="4"/>
  <c r="C9" i="3"/>
  <c r="C77" i="3"/>
  <c r="C25" i="4"/>
  <c r="C44" i="3"/>
  <c r="C62" i="4"/>
  <c r="C60" i="4"/>
  <c r="C17" i="3"/>
  <c r="C51" i="3"/>
  <c r="C85" i="3"/>
  <c r="C93" i="4"/>
  <c r="C33" i="4"/>
  <c r="C73" i="4"/>
  <c r="C18" i="3"/>
  <c r="C52" i="3"/>
  <c r="C86" i="3"/>
  <c r="C94" i="4"/>
  <c r="C40" i="4"/>
  <c r="C74" i="4"/>
  <c r="C19" i="3"/>
  <c r="C53" i="3"/>
  <c r="C95" i="4"/>
  <c r="C41" i="4"/>
  <c r="C37" i="5"/>
  <c r="C23" i="5"/>
  <c r="C57" i="5"/>
  <c r="I74" i="5"/>
  <c r="C62" i="3"/>
  <c r="C38" i="3"/>
  <c r="C37" i="3"/>
  <c r="C39" i="3"/>
  <c r="I74" i="6"/>
  <c r="C63" i="3"/>
  <c r="C64" i="3"/>
  <c r="C93" i="3"/>
  <c r="I74" i="9"/>
  <c r="C67" i="3"/>
  <c r="C94" i="3"/>
  <c r="I74" i="3"/>
  <c r="C92" i="3"/>
  <c r="C65" i="3"/>
  <c r="I74" i="8"/>
  <c r="C35" i="3"/>
  <c r="C34" i="3"/>
  <c r="C36" i="3"/>
  <c r="C66" i="3"/>
  <c r="C95" i="3"/>
  <c r="C97" i="3"/>
  <c r="C96" i="3"/>
  <c r="I74" i="10"/>
  <c r="I74" i="4"/>
  <c r="C97" i="1"/>
  <c r="C96" i="1"/>
  <c r="C95" i="1"/>
  <c r="C94" i="1"/>
  <c r="C93" i="1"/>
  <c r="C92" i="1"/>
  <c r="C67" i="1"/>
  <c r="C66" i="1"/>
  <c r="C65" i="1"/>
  <c r="C64" i="1"/>
  <c r="C63" i="1"/>
  <c r="C62" i="1"/>
  <c r="C39" i="1"/>
  <c r="C38" i="1"/>
  <c r="C37" i="1"/>
  <c r="C36" i="1"/>
  <c r="C35" i="1"/>
  <c r="C34" i="1"/>
  <c r="C9" i="1"/>
  <c r="C3" i="1"/>
  <c r="C2" i="1"/>
  <c r="I74" i="1" l="1"/>
</calcChain>
</file>

<file path=xl/sharedStrings.xml><?xml version="1.0" encoding="utf-8"?>
<sst xmlns="http://schemas.openxmlformats.org/spreadsheetml/2006/main" count="2241" uniqueCount="129">
  <si>
    <t>AS#</t>
  </si>
  <si>
    <t>WELL</t>
  </si>
  <si>
    <t>UWSIF ID</t>
  </si>
  <si>
    <t>SAMPLE ID</t>
  </si>
  <si>
    <t>WEIGHT</t>
  </si>
  <si>
    <t>TRAY #</t>
  </si>
  <si>
    <t>PI</t>
  </si>
  <si>
    <t>A1</t>
  </si>
  <si>
    <t>A2</t>
  </si>
  <si>
    <t>A3</t>
  </si>
  <si>
    <t>A4</t>
  </si>
  <si>
    <t>Yellow fields are filled out by User.</t>
  </si>
  <si>
    <t>A5</t>
  </si>
  <si>
    <t>Tan fields are filled out by SIF.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</si>
  <si>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</si>
  <si>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</si>
  <si>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</si>
  <si>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</si>
  <si>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</si>
  <si>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</si>
  <si>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</si>
  <si>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</si>
  <si>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</si>
  <si>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</si>
  <si>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</si>
  <si>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</si>
  <si>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</si>
  <si>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</si>
  <si>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</si>
  <si>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</si>
  <si>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</si>
  <si>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</si>
  <si>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</si>
  <si>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</si>
  <si>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</si>
  <si>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</si>
  <si>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</si>
  <si>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</si>
  <si>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</si>
  <si>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</si>
  <si>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</si>
  <si>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</si>
  <si>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</si>
  <si>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</si>
  <si>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</si>
  <si>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</si>
  <si>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</si>
  <si>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</si>
  <si>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</si>
  <si>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</si>
  <si>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</si>
  <si>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</si>
  <si>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</si>
  <si>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</si>
  <si>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</si>
  <si>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</si>
  <si>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</si>
  <si>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</si>
  <si>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Gas Bench Template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</si>
  <si>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</si>
  <si>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</si>
  <si>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</si>
  <si>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</si>
  <si>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</si>
  <si>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</si>
  <si>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</si>
  <si>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</si>
  <si>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</si>
  <si>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</si>
  <si>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</si>
  <si>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</si>
  <si>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</si>
  <si>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</si>
  <si>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</si>
  <si>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</si>
  <si>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</si>
  <si>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</si>
  <si>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</si>
  <si>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</si>
  <si>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</si>
  <si>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</si>
  <si>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</si>
  <si>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</si>
  <si>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</si>
  <si>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</si>
  <si>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</si>
  <si>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</si>
  <si>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</si>
  <si>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</si>
  <si>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</si>
  <si>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</si>
  <si>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</si>
  <si>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</si>
  <si>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</si>
  <si>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</si>
  <si>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</si>
  <si>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</si>
  <si>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</si>
  <si>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</si>
  <si>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</si>
  <si>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</si>
  <si>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</si>
  <si>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</si>
  <si>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</si>
  <si>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</si>
  <si>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</si>
  <si>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1A</t>
  </si>
  <si>
    <t>junk</t>
  </si>
  <si>
    <t>18-UWSIF-</t>
  </si>
  <si>
    <t>17-UWSIF-</t>
  </si>
  <si>
    <t>06-UWSIF-</t>
  </si>
  <si>
    <t>User Comments:</t>
  </si>
  <si>
    <t>203-UWSIF-</t>
  </si>
  <si>
    <t>208-UWSIF-</t>
  </si>
  <si>
    <t>204-UWSIF</t>
  </si>
  <si>
    <t>Reference Material</t>
  </si>
  <si>
    <t>DIC20-</t>
  </si>
  <si>
    <t>NBS-120c-</t>
  </si>
  <si>
    <t>Identifier_3</t>
  </si>
  <si>
    <t>conditioning</t>
  </si>
  <si>
    <t>drift+normalization</t>
  </si>
  <si>
    <t>linearity</t>
  </si>
  <si>
    <t>linearity+drift+normalization</t>
  </si>
  <si>
    <t>check</t>
  </si>
  <si>
    <t>unknown</t>
  </si>
  <si>
    <t>other</t>
  </si>
  <si>
    <t>Job #</t>
  </si>
  <si>
    <t>209-UWSIF-</t>
  </si>
  <si>
    <t>204-UWSIF-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</si>
</sst>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9"/>
      <name val="Arial"/>
      <family val="2"/>
      <charset val="1"/>
    </font>
    <font>
      <b/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FABAB"/>
        <bgColor rgb="FF969696"/>
      </patternFill>
    </fill>
    <fill>
      <patternFill patternType="solid">
        <fgColor rgb="FFCCDED8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rgb="FFCC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28">
    <xf numFmtId="0" fontId="0" fillId="0" borderId="0" xfId="0"/>
    <xf numFmtId="0" fontId="2" fillId="2" borderId="0" xfId="1" applyFont="1" applyFill="1"/>
    <xf numFmtId="0" fontId="2" fillId="2" borderId="1" xfId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1" fillId="0" borderId="0" xfId="1"/>
    <xf numFmtId="0" fontId="1" fillId="2" borderId="1" xfId="1" applyFill="1" applyBorder="1"/>
    <xf numFmtId="164" fontId="1" fillId="0" borderId="0" xfId="1" applyNumberFormat="1" applyAlignment="1">
      <alignment horizontal="right"/>
    </xf>
    <xf numFmtId="0" fontId="3" fillId="0" borderId="0" xfId="3"/>
    <xf numFmtId="0" fontId="1" fillId="0" borderId="9" xfId="1" applyBorder="1" applyAlignment="1">
      <alignment vertical="center"/>
    </xf>
    <xf numFmtId="164" fontId="1" fillId="3" borderId="1" xfId="1" quotePrefix="1" applyNumberFormat="1" applyFill="1" applyBorder="1" applyAlignment="1">
      <alignment horizontal="right" vertical="center"/>
    </xf>
    <xf numFmtId="49" fontId="4" fillId="4" borderId="1" xfId="1" applyNumberFormat="1" applyFont="1" applyFill="1" applyBorder="1" applyAlignment="1" applyProtection="1">
      <alignment horizontal="center"/>
      <protection locked="0"/>
    </xf>
    <xf numFmtId="164" fontId="1" fillId="3" borderId="1" xfId="1" quotePrefix="1" applyNumberFormat="1" applyFill="1" applyBorder="1" applyAlignment="1">
      <alignment horizontal="center" vertical="center"/>
    </xf>
    <xf numFmtId="0" fontId="1" fillId="5" borderId="1" xfId="1" applyFill="1" applyBorder="1" applyAlignment="1">
      <alignment vertical="center"/>
    </xf>
    <xf numFmtId="0" fontId="5" fillId="6" borderId="1" xfId="1" applyFont="1" applyFill="1" applyBorder="1" applyAlignment="1">
      <alignment horizontal="center"/>
    </xf>
    <xf numFmtId="49" fontId="4" fillId="4" borderId="5" xfId="1" applyNumberFormat="1" applyFont="1" applyFill="1" applyBorder="1" applyAlignment="1" applyProtection="1">
      <alignment horizontal="center"/>
      <protection locked="0"/>
    </xf>
    <xf numFmtId="49" fontId="4" fillId="4" borderId="6" xfId="1" applyNumberFormat="1" applyFont="1" applyFill="1" applyBorder="1" applyAlignment="1" applyProtection="1">
      <alignment horizontal="center"/>
      <protection locked="0"/>
    </xf>
    <xf numFmtId="49" fontId="4" fillId="4" borderId="7" xfId="1" applyNumberFormat="1" applyFont="1" applyFill="1" applyBorder="1" applyAlignment="1" applyProtection="1">
      <alignment horizontal="center"/>
      <protection locked="0"/>
    </xf>
    <xf numFmtId="49" fontId="4" fillId="4" borderId="8" xfId="1" applyNumberFormat="1" applyFont="1" applyFill="1" applyBorder="1" applyAlignment="1" applyProtection="1">
      <alignment horizontal="center"/>
      <protection locked="0"/>
    </xf>
    <xf numFmtId="49" fontId="4" fillId="4" borderId="5" xfId="1" applyNumberFormat="1" applyFont="1" applyFill="1" applyBorder="1" applyAlignment="1" applyProtection="1">
      <alignment horizontal="left"/>
      <protection locked="0"/>
    </xf>
    <xf numFmtId="49" fontId="4" fillId="4" borderId="4" xfId="1" applyNumberFormat="1" applyFont="1" applyFill="1" applyBorder="1" applyAlignment="1" applyProtection="1">
      <alignment horizontal="left"/>
      <protection locked="0"/>
    </xf>
    <xf numFmtId="0" fontId="1" fillId="0" borderId="12" xfId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1" fillId="0" borderId="15" xfId="1" applyBorder="1"/>
    <xf numFmtId="0" fontId="1" fillId="0" borderId="10" xfId="1" applyBorder="1"/>
    <xf numFmtId="0" fontId="1" fillId="0" borderId="11" xfId="1" applyBorder="1"/>
    <xf numFmtId="164" fontId="1" fillId="3" borderId="3" xfId="1" applyNumberFormat="1" applyFill="1" applyBorder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CE3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9524</xdr:rowOff>
    </xdr:from>
    <xdr:to>
      <xdr:col>14</xdr:col>
      <xdr:colOff>85725</xdr:colOff>
      <xdr:row>35</xdr:row>
      <xdr:rowOff>30479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188844"/>
          <a:ext cx="8833485" cy="3709035"/>
        </a:xfrm>
        <a:prstGeom prst="rect">
          <a:avLst/>
        </a:prstGeom>
        <a:solidFill>
          <a:srgbClr val="CCE3D8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Please use the following  information when</a:t>
          </a:r>
          <a:r>
            <a:rPr lang="en-US" sz="1400" b="1" baseline="0"/>
            <a:t> loading trays and submitting samples for Gas Bench analyses.</a:t>
          </a:r>
        </a:p>
        <a:p>
          <a:r>
            <a:rPr lang="en-US" sz="1400" b="0"/>
            <a:t>-Samples must be loaded according to the tray loading template.   </a:t>
          </a:r>
        </a:p>
        <a:p>
          <a:r>
            <a:rPr lang="en-US" sz="1400" b="0"/>
            <a:t>-Fill</a:t>
          </a:r>
          <a:r>
            <a:rPr lang="en-US" sz="1400" b="0" baseline="0"/>
            <a:t> in the blue/green cells with your sample identification. </a:t>
          </a:r>
        </a:p>
        <a:p>
          <a:r>
            <a:rPr lang="en-US" sz="1400" b="0" baseline="0"/>
            <a:t>-If you are submitting gas vials, load the samples into the tray exactly how they are on the template.  If you do not have a tray one will be provided by the SIF when submitting samples.</a:t>
          </a:r>
        </a:p>
        <a:p>
          <a:r>
            <a:rPr lang="en-US" sz="1400" b="0" baseline="0"/>
            <a:t>-If there are any modifications to the template or the template is not used, the samples will be returned to you and will not be placed in the queue.</a:t>
          </a:r>
        </a:p>
        <a:p>
          <a:r>
            <a:rPr lang="en-US" sz="1400" b="0" baseline="0"/>
            <a:t>-Including replicates throughout the run is recommended. </a:t>
          </a:r>
        </a:p>
        <a:p>
          <a:r>
            <a:rPr lang="en-US" sz="1400" b="0" baseline="0"/>
            <a:t>-Users may decide how to use replicates. It is best to give the replicates the same Sample ID.  </a:t>
          </a:r>
        </a:p>
        <a:p>
          <a:r>
            <a:rPr lang="en-US" sz="1400" b="0" baseline="0"/>
            <a:t>-Please do not update any field in gray.</a:t>
          </a:r>
        </a:p>
        <a:p>
          <a:r>
            <a:rPr lang="en-US" sz="1400" b="0" baseline="0"/>
            <a:t>-Sample names should not include commas, apostrophes, quotation marks, backslash, or forward slash.</a:t>
          </a:r>
        </a:p>
        <a:p>
          <a:r>
            <a:rPr lang="en-US" sz="1400" b="0" baseline="0"/>
            <a:t>-Sample names should be less than 20 characters</a:t>
          </a:r>
          <a:endParaRPr lang="en-US" sz="1400" b="0"/>
        </a:p>
        <a:p>
          <a:r>
            <a:rPr lang="en-US" sz="1400" b="0"/>
            <a:t>-If</a:t>
          </a:r>
          <a:r>
            <a:rPr lang="en-US" sz="1400" b="0" baseline="0"/>
            <a:t> a job has multiple types of material, group samples of similar material together.</a:t>
          </a:r>
        </a:p>
        <a:p>
          <a:r>
            <a:rPr lang="en-US" sz="1400" b="0" baseline="0"/>
            <a:t>-Load the trays/template in the order you want your samples to be run.</a:t>
          </a:r>
        </a:p>
        <a:p>
          <a:r>
            <a:rPr lang="en-US" sz="1400" b="0" baseline="0"/>
            <a:t>-If your samples are enriched, load them from low to high enrichment to reduce the memory effect.</a:t>
          </a:r>
          <a:r>
            <a:rPr lang="en-US" sz="1400" b="0"/>
            <a:t>  </a:t>
          </a:r>
        </a:p>
        <a:p>
          <a:r>
            <a:rPr lang="en-US" sz="1400" b="0"/>
            <a:t>-If you have more samples</a:t>
          </a:r>
          <a:r>
            <a:rPr lang="en-US" sz="1400" b="0" baseline="0"/>
            <a:t> that fit into 9 trays, please submit as two jobs.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14</xdr:col>
      <xdr:colOff>104775</xdr:colOff>
      <xdr:row>13</xdr:row>
      <xdr:rowOff>76199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C0FFC3C-944B-4D3E-8809-E2914EF71989}"/>
            </a:ext>
          </a:extLst>
        </xdr:cNvPr>
        <xdr:cNvGrpSpPr/>
      </xdr:nvGrpSpPr>
      <xdr:grpSpPr>
        <a:xfrm>
          <a:off x="0" y="0"/>
          <a:ext cx="8852535" cy="2255519"/>
          <a:chOff x="9525" y="9525"/>
          <a:chExt cx="10874375" cy="2895600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172C20D7-AF08-C1D7-801F-48CFACF11301}"/>
              </a:ext>
            </a:extLst>
          </xdr:cNvPr>
          <xdr:cNvGrpSpPr/>
        </xdr:nvGrpSpPr>
        <xdr:grpSpPr>
          <a:xfrm>
            <a:off x="9525" y="9525"/>
            <a:ext cx="10874375" cy="2895600"/>
            <a:chOff x="0" y="0"/>
            <a:chExt cx="10874375" cy="2895600"/>
          </a:xfrm>
        </xdr:grpSpPr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9B0979DC-7C34-EC10-1223-9D3A150E8CF6}"/>
                </a:ext>
              </a:extLst>
            </xdr:cNvPr>
            <xdr:cNvSpPr/>
          </xdr:nvSpPr>
          <xdr:spPr>
            <a:xfrm>
              <a:off x="0" y="1668145"/>
              <a:ext cx="10874375" cy="1170305"/>
            </a:xfrm>
            <a:prstGeom prst="rect">
              <a:avLst/>
            </a:prstGeom>
            <a:solidFill>
              <a:srgbClr val="CBCCCD"/>
            </a:solidFill>
            <a:ln w="19050">
              <a:solidFill>
                <a:schemeClr val="tx1"/>
              </a:solidFill>
            </a:ln>
            <a:effectLst/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en-US"/>
            </a:p>
          </xdr:txBody>
        </xdr:sp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0083656E-1BFD-43F8-4C1E-26C5E24F57E1}"/>
                </a:ext>
              </a:extLst>
            </xdr:cNvPr>
            <xdr:cNvSpPr/>
          </xdr:nvSpPr>
          <xdr:spPr>
            <a:xfrm>
              <a:off x="0" y="0"/>
              <a:ext cx="10874375" cy="1698625"/>
            </a:xfrm>
            <a:prstGeom prst="rect">
              <a:avLst/>
            </a:prstGeom>
            <a:solidFill>
              <a:srgbClr val="492F24"/>
            </a:solidFill>
            <a:ln w="19050">
              <a:solidFill>
                <a:schemeClr val="tx1"/>
              </a:solidFill>
            </a:ln>
            <a:effectLst/>
          </xdr:spPr>
          <xdr:style>
            <a:lnRef idx="1">
              <a:schemeClr val="accent1"/>
            </a:lnRef>
            <a:fillRef idx="3">
              <a:schemeClr val="accent1"/>
            </a:fillRef>
            <a:effectRef idx="2">
              <a:schemeClr val="accent1"/>
            </a:effectRef>
            <a:fontRef idx="minor">
              <a:schemeClr val="lt1"/>
            </a:fontRef>
          </xdr:style>
          <xdr:txBody>
            <a:bodyPr rtlCol="0" anchor="ctr"/>
            <a:lstStyle/>
            <a:p>
              <a:pPr algn="l"/>
              <a:endParaRPr lang="en-US" sz="1100"/>
            </a:p>
          </xdr:txBody>
        </xdr:sp>
        <xdr:pic>
          <xdr:nvPicPr>
            <xdr:cNvPr id="10" name="Picture 2">
              <a:extLst>
                <a:ext uri="{FF2B5EF4-FFF2-40B4-BE49-F238E27FC236}">
                  <a16:creationId xmlns:a16="http://schemas.microsoft.com/office/drawing/2014/main" id="{CD041F66-8641-3AE9-5648-F6B9F585A4D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1343" t="4256" r="11411" b="34042"/>
            <a:stretch>
              <a:fillRect/>
            </a:stretch>
          </xdr:blipFill>
          <xdr:spPr bwMode="auto">
            <a:xfrm>
              <a:off x="861913" y="1843791"/>
              <a:ext cx="1276256" cy="88514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4EB433EF-A68B-0EC9-232A-60BE4C8F8702}"/>
                </a:ext>
              </a:extLst>
            </xdr:cNvPr>
            <xdr:cNvSpPr txBox="1"/>
          </xdr:nvSpPr>
          <xdr:spPr bwMode="auto">
            <a:xfrm>
              <a:off x="2739398" y="1647825"/>
              <a:ext cx="5667375" cy="12477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/>
              <a:r>
                <a:rPr lang="en-US" sz="3200" b="0">
                  <a:solidFill>
                    <a:srgbClr val="79160C"/>
                  </a:solidFill>
                  <a:latin typeface="Century Schoolbook" pitchFamily="18" charset="0"/>
                </a:rPr>
                <a:t>Stable Isotope</a:t>
              </a:r>
              <a:r>
                <a:rPr lang="en-US" sz="3200" b="0" baseline="0">
                  <a:solidFill>
                    <a:srgbClr val="79160C"/>
                  </a:solidFill>
                  <a:latin typeface="Century Schoolbook" pitchFamily="18" charset="0"/>
                </a:rPr>
                <a:t> Facility</a:t>
              </a:r>
            </a:p>
          </xdr:txBody>
        </xdr:sp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A65675C5-63C3-1171-4B1A-D8A0A21A40DE}"/>
                </a:ext>
              </a:extLst>
            </xdr:cNvPr>
            <xdr:cNvGrpSpPr/>
          </xdr:nvGrpSpPr>
          <xdr:grpSpPr>
            <a:xfrm>
              <a:off x="8877301" y="1666874"/>
              <a:ext cx="1238250" cy="1152525"/>
              <a:chOff x="10458450" y="3019425"/>
              <a:chExt cx="2714625" cy="2400300"/>
            </a:xfrm>
          </xdr:grpSpPr>
          <xdr:pic>
            <xdr:nvPicPr>
              <xdr:cNvPr id="13" name="Picture 12">
                <a:extLst>
                  <a:ext uri="{FF2B5EF4-FFF2-40B4-BE49-F238E27FC236}">
                    <a16:creationId xmlns:a16="http://schemas.microsoft.com/office/drawing/2014/main" id="{816283A1-D62F-2198-29E0-D437F839DA63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/>
              <a:srcRect r="685" b="24767"/>
              <a:stretch/>
            </xdr:blipFill>
            <xdr:spPr>
              <a:xfrm>
                <a:off x="10458450" y="3019425"/>
                <a:ext cx="2714625" cy="2400300"/>
              </a:xfrm>
              <a:prstGeom prst="rect">
                <a:avLst/>
              </a:prstGeom>
            </xdr:spPr>
          </xdr:pic>
          <xdr:sp macro="" textlink="">
            <xdr:nvSpPr>
              <xdr:cNvPr id="14" name="Oval 13">
                <a:extLst>
                  <a:ext uri="{FF2B5EF4-FFF2-40B4-BE49-F238E27FC236}">
                    <a16:creationId xmlns:a16="http://schemas.microsoft.com/office/drawing/2014/main" id="{26F49632-AB25-3266-1D4A-8F74ED8E65F4}"/>
                  </a:ext>
                </a:extLst>
              </xdr:cNvPr>
              <xdr:cNvSpPr/>
            </xdr:nvSpPr>
            <xdr:spPr>
              <a:xfrm>
                <a:off x="11744325" y="4314825"/>
                <a:ext cx="123825" cy="133350"/>
              </a:xfrm>
              <a:prstGeom prst="ellipse">
                <a:avLst/>
              </a:prstGeom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5" name="Oval 14">
                <a:extLst>
                  <a:ext uri="{FF2B5EF4-FFF2-40B4-BE49-F238E27FC236}">
                    <a16:creationId xmlns:a16="http://schemas.microsoft.com/office/drawing/2014/main" id="{8796275E-DB5D-E233-403E-B64943059807}"/>
                  </a:ext>
                </a:extLst>
              </xdr:cNvPr>
              <xdr:cNvSpPr/>
            </xdr:nvSpPr>
            <xdr:spPr>
              <a:xfrm>
                <a:off x="11658600" y="4229100"/>
                <a:ext cx="123825" cy="133350"/>
              </a:xfrm>
              <a:prstGeom prst="ellipse">
                <a:avLst/>
              </a:prstGeom>
              <a:solidFill>
                <a:srgbClr val="FF0000"/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6" name="Oval 15">
                <a:extLst>
                  <a:ext uri="{FF2B5EF4-FFF2-40B4-BE49-F238E27FC236}">
                    <a16:creationId xmlns:a16="http://schemas.microsoft.com/office/drawing/2014/main" id="{6BB3D0C8-174C-53B1-E55F-B83096264E2C}"/>
                  </a:ext>
                </a:extLst>
              </xdr:cNvPr>
              <xdr:cNvSpPr/>
            </xdr:nvSpPr>
            <xdr:spPr>
              <a:xfrm>
                <a:off x="11801475" y="4152900"/>
                <a:ext cx="123825" cy="133350"/>
              </a:xfrm>
              <a:prstGeom prst="ellipse">
                <a:avLst/>
              </a:prstGeom>
              <a:solidFill>
                <a:srgbClr val="FF0000"/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7" name="Oval 16">
                <a:extLst>
                  <a:ext uri="{FF2B5EF4-FFF2-40B4-BE49-F238E27FC236}">
                    <a16:creationId xmlns:a16="http://schemas.microsoft.com/office/drawing/2014/main" id="{B75237A7-A5EB-29C9-6C0E-CD968299DF33}"/>
                  </a:ext>
                </a:extLst>
              </xdr:cNvPr>
              <xdr:cNvSpPr/>
            </xdr:nvSpPr>
            <xdr:spPr>
              <a:xfrm>
                <a:off x="11820525" y="4248150"/>
                <a:ext cx="123825" cy="133350"/>
              </a:xfrm>
              <a:prstGeom prst="ellipse">
                <a:avLst/>
              </a:prstGeom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8" name="Oval 17">
                <a:extLst>
                  <a:ext uri="{FF2B5EF4-FFF2-40B4-BE49-F238E27FC236}">
                    <a16:creationId xmlns:a16="http://schemas.microsoft.com/office/drawing/2014/main" id="{570018AA-BC8A-A377-F822-9AAB5C4FAFD0}"/>
                  </a:ext>
                </a:extLst>
              </xdr:cNvPr>
              <xdr:cNvSpPr/>
            </xdr:nvSpPr>
            <xdr:spPr>
              <a:xfrm>
                <a:off x="11744325" y="4229100"/>
                <a:ext cx="123825" cy="133350"/>
              </a:xfrm>
              <a:prstGeom prst="ellipse">
                <a:avLst/>
              </a:prstGeom>
              <a:solidFill>
                <a:srgbClr val="FF0000"/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19" name="Oval 18">
                <a:extLst>
                  <a:ext uri="{FF2B5EF4-FFF2-40B4-BE49-F238E27FC236}">
                    <a16:creationId xmlns:a16="http://schemas.microsoft.com/office/drawing/2014/main" id="{A1AB3C39-B96D-B880-1D12-0CB3A5F46DB1}"/>
                  </a:ext>
                </a:extLst>
              </xdr:cNvPr>
              <xdr:cNvSpPr/>
            </xdr:nvSpPr>
            <xdr:spPr>
              <a:xfrm>
                <a:off x="11715750" y="4133850"/>
                <a:ext cx="123825" cy="133350"/>
              </a:xfrm>
              <a:prstGeom prst="ellipse">
                <a:avLst/>
              </a:prstGeom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xdr:spPr>
            <xdr:style>
              <a:lnRef idx="1">
                <a:schemeClr val="accent1"/>
              </a:lnRef>
              <a:fillRef idx="3">
                <a:schemeClr val="accent1"/>
              </a:fillRef>
              <a:effectRef idx="2">
                <a:schemeClr val="accent1"/>
              </a:effectRef>
              <a:fontRef idx="minor">
                <a:schemeClr val="lt1"/>
              </a:fontRef>
            </xdr:style>
            <xdr:txBody>
              <a:bodyPr rtlCol="0" anchor="ctr"/>
              <a:lstStyle/>
              <a:p>
                <a:pPr algn="l"/>
                <a:endParaRPr lang="en-US" sz="1100"/>
              </a:p>
            </xdr:txBody>
          </xdr:sp>
        </xdr:grpSp>
      </xdr:grp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257E09E-5480-3845-B9C6-DA85DCA6D5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485935" y="9525"/>
            <a:ext cx="6106159" cy="169545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"/>
  <sheetViews>
    <sheetView tabSelected="1" workbookViewId="0">
      <selection activeCell="P25" sqref="P25"/>
    </sheetView>
  </sheetViews>
  <sheetFormatPr defaultColWidth="9.109375" defaultRowHeight="13.2" x14ac:dyDescent="0.25"/>
  <cols>
    <col min="1" max="16384" width="9.109375" style="8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97"/>
  <sheetViews>
    <sheetView zoomScaleNormal="100" workbookViewId="0">
      <pane ySplit="1" topLeftCell="A43" activePane="bottomLeft" state="frozen"/>
      <selection activeCell="D20" sqref="D20"/>
      <selection pane="bottomLeft" activeCell="D20" sqref="D20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junk0_9-1</v>
      </c>
      <c r="D2" s="12" t="s">
        <v>107</v>
      </c>
      <c r="E2" s="13"/>
      <c r="F2" s="13" t="s">
        <v>119</v>
      </c>
      <c r="G2" s="13">
        <v>9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junk0_9-2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203-UWSIF-0_9-1</v>
      </c>
      <c r="D4" s="12" t="s">
        <v>112</v>
      </c>
      <c r="E4" s="13"/>
      <c r="F4" s="13" t="s">
        <v>120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203-UWSIF-0_9-2</v>
      </c>
      <c r="D5" s="12" t="s">
        <v>112</v>
      </c>
      <c r="E5" s="13"/>
      <c r="F5" s="13" t="s">
        <v>120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209-UWSIF-0_9-3</v>
      </c>
      <c r="D6" s="12" t="s">
        <v>127</v>
      </c>
      <c r="E6" s="13"/>
      <c r="F6" s="13" t="s">
        <v>120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209-UWSIF-0_9-4</v>
      </c>
      <c r="D7" s="12" t="s">
        <v>127</v>
      </c>
      <c r="E7" s="13"/>
      <c r="F7" s="13" t="s">
        <v>120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204-UWSIF-0_9-5</v>
      </c>
      <c r="D8" s="12" t="s">
        <v>128</v>
      </c>
      <c r="E8" s="13"/>
      <c r="F8" s="13" t="s">
        <v>123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204-UWSIF-0_9-1</v>
      </c>
      <c r="D9" s="12" t="s">
        <v>128</v>
      </c>
      <c r="E9" s="13"/>
      <c r="F9" s="13" t="s">
        <v>123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27" t="str">
        <f>CONCATENATE($H$2,"_", $G$2, "-"&amp;((ROW()-9+560)))</f>
        <v>0_9-561</v>
      </c>
      <c r="D10" s="11"/>
      <c r="E10" s="11"/>
      <c r="F10" s="13" t="s">
        <v>124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27" t="str">
        <f>CONCATENATE($H$2,"_", $G$2, "-"&amp;((ROW()-9+560)))</f>
        <v>0_9-562</v>
      </c>
      <c r="D11" s="11"/>
      <c r="E11" s="11"/>
      <c r="F11" s="13" t="s">
        <v>124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27" t="str">
        <f>CONCATENATE($H$2,"_", $G$2, "-"&amp;((ROW()-9+560)))</f>
        <v>0_9-563</v>
      </c>
      <c r="D12" s="11"/>
      <c r="E12" s="11"/>
      <c r="F12" s="13" t="s">
        <v>124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27" t="str">
        <f>CONCATENATE($H$2,"_", $G$2, "-"&amp;((ROW()-9+560)))</f>
        <v>0_9-564</v>
      </c>
      <c r="D13" s="11"/>
      <c r="E13" s="11"/>
      <c r="F13" s="13" t="s">
        <v>124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27" t="str">
        <f>CONCATENATE($H$2,"_", $G$2, "-"&amp;((ROW()-9+560)))</f>
        <v>0_9-565</v>
      </c>
      <c r="D14" s="11"/>
      <c r="E14" s="11"/>
      <c r="F14" s="13" t="s">
        <v>124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"-"&amp;((ROW()-9+560)))</f>
        <v>0_9-566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>CONCATENATE($H$2,"_", $G$2, "-"&amp;((ROW()-9+560)))</f>
        <v>0_9-567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>CONCATENATE($H$2,"_", $G$2, "-"&amp;((ROW()-9+560)))</f>
        <v>0_9-568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>CONCATENATE($H$2,"_", $G$2, "-"&amp;((ROW()-9+560)))</f>
        <v>0_9-569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>CONCATENATE($H$2,"_", $G$2, "-"&amp;((ROW()-9+560)))</f>
        <v>0_9-570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>CONCATENATE($H$2,"_", $G$2, "-"&amp;((ROW()-9+560)))</f>
        <v>0_9-571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>CONCATENATE($H$2,"_", $G$2, "-"&amp;((ROW()-9+560)))</f>
        <v>0_9-572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>CONCATENATE($H$2,"_", $G$2, "-"&amp;((ROW()-9+560)))</f>
        <v>0_9-573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>CONCATENATE($H$2,"_", $G$2, "-"&amp;((ROW()-9+560)))</f>
        <v>0_9-574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>CONCATENATE($H$2,"_", $G$2, "-"&amp;((ROW()-9+560)))</f>
        <v>0_9-575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>CONCATENATE($H$2,"_", $G$2, "-"&amp;((ROW()-9+560)))</f>
        <v>0_9-576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>CONCATENATE($H$2,"_", $G$2, "-"&amp;((ROW()-9+560)))</f>
        <v>0_9-577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>CONCATENATE($H$2,"_", $G$2, "-"&amp;((ROW()-9+560)))</f>
        <v>0_9-578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>CONCATENATE($H$2,"_", $G$2, "-"&amp;((ROW()-9+560)))</f>
        <v>0_9-579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>CONCATENATE($H$2,"_", $G$2, "-"&amp;((ROW()-9+560)))</f>
        <v>0_9-580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>CONCATENATE($H$2,"_", $G$2, "-"&amp;((ROW()-9+560)))</f>
        <v>0_9-581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>CONCATENATE($H$2,"_", $G$2, "-"&amp;((ROW()-9+560)))</f>
        <v>0_9-582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>CONCATENATE($H$2,"_", $G$2, "-"&amp;((ROW()-9+560)))</f>
        <v>0_9-583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>CONCATENATE($H$2,"_", $G$2, "-"&amp;((ROW()-9+560)))</f>
        <v>0_9-584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204-UWSIF-0_9-3</v>
      </c>
      <c r="D34" s="12" t="s">
        <v>128</v>
      </c>
      <c r="E34" s="13"/>
      <c r="F34" s="13" t="s">
        <v>123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204-UWSIF-0_9-4</v>
      </c>
      <c r="D35" s="12" t="s">
        <v>128</v>
      </c>
      <c r="E35" s="13"/>
      <c r="F35" s="13" t="s">
        <v>123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209-UWSIF-0_9-3</v>
      </c>
      <c r="D36" s="12" t="s">
        <v>127</v>
      </c>
      <c r="E36" s="13"/>
      <c r="F36" s="13" t="s">
        <v>120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209-UWSIF-0_9-4</v>
      </c>
      <c r="D37" s="12" t="s">
        <v>127</v>
      </c>
      <c r="E37" s="13"/>
      <c r="F37" s="13" t="s">
        <v>120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203-UWSIF-0_9-3</v>
      </c>
      <c r="D38" s="12" t="s">
        <v>112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203-UWSIF-0_9-4</v>
      </c>
      <c r="D39" s="12" t="s">
        <v>112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"-"&amp;((ROW()-15+560)))</f>
        <v>0_9-585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>CONCATENATE($H$2,"_", $G$2, "-"&amp;((ROW()-15+560)))</f>
        <v>0_9-586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>CONCATENATE($H$2,"_", $G$2, "-"&amp;((ROW()-15+560)))</f>
        <v>0_9-587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>CONCATENATE($H$2,"_", $G$2, "-"&amp;((ROW()-15+560)))</f>
        <v>0_9-588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>CONCATENATE($H$2,"_", $G$2, "-"&amp;((ROW()-15+560)))</f>
        <v>0_9-589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>CONCATENATE($H$2,"_", $G$2, "-"&amp;((ROW()-15+560)))</f>
        <v>0_9-590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>CONCATENATE($H$2,"_", $G$2, "-"&amp;((ROW()-15+560)))</f>
        <v>0_9-591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>CONCATENATE($H$2,"_", $G$2, "-"&amp;((ROW()-15+560)))</f>
        <v>0_9-592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>CONCATENATE($H$2,"_", $G$2, "-"&amp;((ROW()-15+560)))</f>
        <v>0_9-593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>CONCATENATE($H$2,"_", $G$2, "-"&amp;((ROW()-15+560)))</f>
        <v>0_9-594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>CONCATENATE($H$2,"_", $G$2, "-"&amp;((ROW()-15+560)))</f>
        <v>0_9-595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>CONCATENATE($H$2,"_", $G$2, "-"&amp;((ROW()-15+560)))</f>
        <v>0_9-596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>CONCATENATE($H$2,"_", $G$2, "-"&amp;((ROW()-15+560)))</f>
        <v>0_9-597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>CONCATENATE($H$2,"_", $G$2, "-"&amp;((ROW()-15+560)))</f>
        <v>0_9-598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>CONCATENATE($H$2,"_", $G$2, "-"&amp;((ROW()-15+560)))</f>
        <v>0_9-599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>CONCATENATE($H$2,"_", $G$2, "-"&amp;((ROW()-15+560)))</f>
        <v>0_9-600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>CONCATENATE($H$2,"_", $G$2, "-"&amp;((ROW()-15+560)))</f>
        <v>0_9-601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>CONCATENATE($H$2,"_", $G$2, "-"&amp;((ROW()-15+560)))</f>
        <v>0_9-602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>CONCATENATE($H$2,"_", $G$2, "-"&amp;((ROW()-15+560)))</f>
        <v>0_9-603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>CONCATENATE($H$2,"_", $G$2, "-"&amp;((ROW()-15+560)))</f>
        <v>0_9-604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>CONCATENATE($H$2,"_", $G$2, "-"&amp;((ROW()-15+560)))</f>
        <v>0_9-605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>CONCATENATE($H$2,"_", $G$2, "-"&amp;((ROW()-15+560)))</f>
        <v>0_9-606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203-UWSIF-0_9-5</v>
      </c>
      <c r="D62" s="12" t="s">
        <v>112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203-UWSIF-0_9-6</v>
      </c>
      <c r="D63" s="12" t="s">
        <v>112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209-UWSIF-0_9-5</v>
      </c>
      <c r="D64" s="12" t="s">
        <v>127</v>
      </c>
      <c r="E64" s="13"/>
      <c r="F64" s="13" t="s">
        <v>120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209-UWSIF-0_9-6</v>
      </c>
      <c r="D65" s="12" t="s">
        <v>127</v>
      </c>
      <c r="E65" s="13"/>
      <c r="F65" s="13" t="s">
        <v>120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204-UWSIF-0_9-5</v>
      </c>
      <c r="D66" s="12" t="s">
        <v>128</v>
      </c>
      <c r="E66" s="13"/>
      <c r="F66" s="13" t="s">
        <v>123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204-UWSIF-0_9-6</v>
      </c>
      <c r="D67" s="12" t="s">
        <v>128</v>
      </c>
      <c r="E67" s="13"/>
      <c r="F67" s="13" t="s">
        <v>123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"-"&amp;((ROW()-21+560)))</f>
        <v>0_9-607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>CONCATENATE($H$2,"_", $G$2, "-"&amp;((ROW()-21+560)))</f>
        <v>0_9-608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>CONCATENATE($H$2,"_", $G$2, "-"&amp;((ROW()-21+560)))</f>
        <v>0_9-609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>CONCATENATE($H$2,"_", $G$2, "-"&amp;((ROW()-21+560)))</f>
        <v>0_9-610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>CONCATENATE($H$2,"_", $G$2, "-"&amp;((ROW()-21+560)))</f>
        <v>0_9-611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>CONCATENATE($H$2,"_", $G$2, "-"&amp;((ROW()-21+560)))</f>
        <v>0_9-612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>CONCATENATE($H$2,"_", $G$2, "-"&amp;((ROW()-21+560)))</f>
        <v>0_9-613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>CONCATENATE($H$2,"_", $G$2, "-"&amp;((ROW()-21+560)))</f>
        <v>0_9-614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>CONCATENATE($H$2,"_", $G$2, "-"&amp;((ROW()-21+560)))</f>
        <v>0_9-615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>CONCATENATE($H$2,"_", $G$2, "-"&amp;((ROW()-21+560)))</f>
        <v>0_9-616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>CONCATENATE($H$2,"_", $G$2, "-"&amp;((ROW()-21+560)))</f>
        <v>0_9-617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>CONCATENATE($H$2,"_", $G$2, "-"&amp;((ROW()-21+560)))</f>
        <v>0_9-618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>CONCATENATE($H$2,"_", $G$2, "-"&amp;((ROW()-21+560)))</f>
        <v>0_9-619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>CONCATENATE($H$2,"_", $G$2, "-"&amp;((ROW()-21+560)))</f>
        <v>0_9-620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>CONCATENATE($H$2,"_", $G$2, "-"&amp;((ROW()-21+560)))</f>
        <v>0_9-621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>CONCATENATE($H$2,"_", $G$2, "-"&amp;((ROW()-21+560)))</f>
        <v>0_9-622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>CONCATENATE($H$2,"_", $G$2, "-"&amp;((ROW()-21+560)))</f>
        <v>0_9-623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>CONCATENATE($H$2,"_", $G$2, "-"&amp;((ROW()-21+560)))</f>
        <v>0_9-624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>CONCATENATE($H$2,"_", $G$2, "-"&amp;((ROW()-21+560)))</f>
        <v>0_9-625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>CONCATENATE($H$2,"_", $G$2, "-"&amp;((ROW()-21+560)))</f>
        <v>0_9-626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>CONCATENATE($H$2,"_", $G$2, "-"&amp;((ROW()-21+560)))</f>
        <v>0_9-627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>CONCATENATE($H$2,"_", $G$2, "-"&amp;((ROW()-21+560)))</f>
        <v>0_9-628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>CONCATENATE($H$2,"_", $G$2, "-"&amp;((ROW()-21+560)))</f>
        <v>0_9-629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>CONCATENATE($H$2,"_", $G$2, "-"&amp;((ROW()-21+560)))</f>
        <v>0_9-630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204-UWSIF-0_9-7</v>
      </c>
      <c r="D92" s="12" t="s">
        <v>128</v>
      </c>
      <c r="E92" s="13"/>
      <c r="F92" s="13" t="s">
        <v>123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204-UWSIF-0_9-8</v>
      </c>
      <c r="D93" s="12" t="s">
        <v>128</v>
      </c>
      <c r="E93" s="13"/>
      <c r="F93" s="13" t="s">
        <v>123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0">CONCATENATE(D94&amp;H$2,"_",$G$2&amp;"-7")</f>
        <v>209-UWSIF-0_9-7</v>
      </c>
      <c r="D94" s="12" t="s">
        <v>127</v>
      </c>
      <c r="E94" s="13"/>
      <c r="F94" s="13" t="s">
        <v>120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1">CONCATENATE(D95&amp;H$2,"_",$G$2&amp;"-8")</f>
        <v>209-UWSIF-0_9-8</v>
      </c>
      <c r="D95" s="12" t="s">
        <v>127</v>
      </c>
      <c r="E95" s="13"/>
      <c r="F95" s="13" t="s">
        <v>120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2">CONCATENATE(D96&amp;H$2,"_",$G$2&amp;"-7")</f>
        <v>203-UWSIF-0_9-7</v>
      </c>
      <c r="D96" s="12" t="s">
        <v>112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3">CONCATENATE(D97&amp;H$2,"_",$G$2&amp;"-8")</f>
        <v>203-UWSIF-0_9-8</v>
      </c>
      <c r="D97" s="12" t="s">
        <v>112</v>
      </c>
      <c r="E97" s="13"/>
      <c r="F97" s="13" t="s">
        <v>120</v>
      </c>
    </row>
  </sheetData>
  <dataValidations count="2">
    <dataValidation type="list" allowBlank="1" showInputMessage="1" showErrorMessage="1" sqref="F2:F97" xr:uid="{16E8491B-B97F-4E54-88D8-032CF355F13A}">
      <formula1>$I$18:$I$24</formula1>
    </dataValidation>
    <dataValidation type="list" allowBlank="1" showInputMessage="1" showErrorMessage="1" sqref="D4:D10 D34:D39 D62:D67 D92:D97" xr:uid="{833BD588-31A4-4F03-AABA-1A99BB3457B0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97"/>
  <sheetViews>
    <sheetView zoomScaleNormal="100" workbookViewId="0">
      <pane ySplit="1" topLeftCell="A2" activePane="bottomLeft" state="frozen"/>
      <selection pane="bottomLeft" activeCell="M15" sqref="M14:M15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junk_1-1</v>
      </c>
      <c r="D2" s="12" t="s">
        <v>107</v>
      </c>
      <c r="E2" s="13"/>
      <c r="F2" s="13" t="s">
        <v>119</v>
      </c>
      <c r="G2" s="13">
        <v>1</v>
      </c>
      <c r="H2" s="13"/>
      <c r="I2" s="11"/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junk_1-2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203-UWSIF-_1-1</v>
      </c>
      <c r="D4" s="12" t="s">
        <v>112</v>
      </c>
      <c r="E4" s="13"/>
      <c r="F4" s="13" t="s">
        <v>120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203-UWSIF-_1-2</v>
      </c>
      <c r="D5" s="12" t="s">
        <v>112</v>
      </c>
      <c r="E5" s="13"/>
      <c r="F5" s="13" t="s">
        <v>120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209-UWSIF-_1-3</v>
      </c>
      <c r="D6" s="12" t="s">
        <v>127</v>
      </c>
      <c r="E6" s="13"/>
      <c r="F6" s="13" t="s">
        <v>120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209-UWSIF-_1-4</v>
      </c>
      <c r="D7" s="12" t="s">
        <v>127</v>
      </c>
      <c r="E7" s="13"/>
      <c r="F7" s="13" t="s">
        <v>120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204-UWSIF-_1-5</v>
      </c>
      <c r="D8" s="12" t="s">
        <v>128</v>
      </c>
      <c r="E8" s="13"/>
      <c r="F8" s="13" t="s">
        <v>123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204-UWSIF-_1-1</v>
      </c>
      <c r="D9" s="12" t="s">
        <v>128</v>
      </c>
      <c r="E9" s="13"/>
      <c r="F9" s="13" t="s">
        <v>123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27" t="str">
        <f>CONCATENATE($H$2,"_", $G$2, "-"&amp;((ROW()-9)))</f>
        <v>_1-1</v>
      </c>
      <c r="D10" s="11"/>
      <c r="E10" s="11"/>
      <c r="F10" s="13" t="s">
        <v>124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27" t="str">
        <f>CONCATENATE($H$2,"_", $G$2, "-"&amp;((ROW()-9)))</f>
        <v>_1-2</v>
      </c>
      <c r="D11" s="11"/>
      <c r="E11" s="11"/>
      <c r="F11" s="13" t="s">
        <v>124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27" t="str">
        <f>CONCATENATE($H$2,"_", $G$2, "-"&amp;((ROW()-9)))</f>
        <v>_1-3</v>
      </c>
      <c r="D12" s="11"/>
      <c r="E12" s="11"/>
      <c r="F12" s="13" t="s">
        <v>124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27" t="str">
        <f>CONCATENATE($H$2,"_", $G$2, "-"&amp;((ROW()-9)))</f>
        <v>_1-4</v>
      </c>
      <c r="D13" s="11"/>
      <c r="E13" s="11"/>
      <c r="F13" s="13" t="s">
        <v>124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27" t="str">
        <f>CONCATENATE($H$2,"_", $G$2, "-"&amp;((ROW()-9)))</f>
        <v>_1-5</v>
      </c>
      <c r="D14" s="11"/>
      <c r="E14" s="11"/>
      <c r="F14" s="13" t="s">
        <v>124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"-"&amp;((ROW()-9)))</f>
        <v>_1-6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>CONCATENATE($H$2,"_", $G$2, "-"&amp;((ROW()-9)))</f>
        <v>_1-7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>CONCATENATE($H$2,"_", $G$2, "-"&amp;((ROW()-9)))</f>
        <v>_1-8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>CONCATENATE($H$2,"_", $G$2, "-"&amp;((ROW()-9)))</f>
        <v>_1-9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>CONCATENATE($H$2,"_", $G$2, "-"&amp;((ROW()-9)))</f>
        <v>_1-10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>CONCATENATE($H$2,"_", $G$2, "-"&amp;((ROW()-9)))</f>
        <v>_1-11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>CONCATENATE($H$2,"_", $G$2, "-"&amp;((ROW()-9)))</f>
        <v>_1-12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>CONCATENATE($H$2,"_", $G$2, "-"&amp;((ROW()-9)))</f>
        <v>_1-13</v>
      </c>
      <c r="D22" s="11"/>
      <c r="E22" s="11"/>
      <c r="F22" s="13" t="s">
        <v>124</v>
      </c>
      <c r="H22" s="25" t="s">
        <v>127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>CONCATENATE($H$2,"_", $G$2, "-"&amp;((ROW()-9)))</f>
        <v>_1-14</v>
      </c>
      <c r="D23" s="11"/>
      <c r="E23" s="11"/>
      <c r="F23" s="13" t="s">
        <v>124</v>
      </c>
      <c r="H23" s="25" t="s">
        <v>128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>CONCATENATE($H$2,"_", $G$2, "-"&amp;((ROW()-9)))</f>
        <v>_1-15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>CONCATENATE($H$2,"_", $G$2, "-"&amp;((ROW()-9)))</f>
        <v>_1-16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>CONCATENATE($H$2,"_", $G$2, "-"&amp;((ROW()-9)))</f>
        <v>_1-17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>CONCATENATE($H$2,"_", $G$2, "-"&amp;((ROW()-9)))</f>
        <v>_1-18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>CONCATENATE($H$2,"_", $G$2, "-"&amp;((ROW()-9)))</f>
        <v>_1-19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 t="shared" ref="C29:C33" si="0">CONCATENATE($H$2,"_", $G$2, "-"&amp;((ROW()-9)))</f>
        <v>_1-20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 t="shared" si="0"/>
        <v>_1-21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 t="shared" si="0"/>
        <v>_1-22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 t="shared" si="0"/>
        <v>_1-23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 t="shared" si="0"/>
        <v>_1-24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204-UWSIF-_1-3</v>
      </c>
      <c r="D34" s="12" t="s">
        <v>128</v>
      </c>
      <c r="E34" s="13"/>
      <c r="F34" s="13" t="s">
        <v>123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204-UWSIF-_1-4</v>
      </c>
      <c r="D35" s="12" t="s">
        <v>128</v>
      </c>
      <c r="E35" s="13"/>
      <c r="F35" s="13" t="s">
        <v>123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209-UWSIF-_1-3</v>
      </c>
      <c r="D36" s="12" t="s">
        <v>127</v>
      </c>
      <c r="E36" s="13"/>
      <c r="F36" s="13" t="s">
        <v>120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209-UWSIF-_1-4</v>
      </c>
      <c r="D37" s="12" t="s">
        <v>127</v>
      </c>
      <c r="E37" s="13"/>
      <c r="F37" s="13" t="s">
        <v>120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203-UWSIF-_1-3</v>
      </c>
      <c r="D38" s="12" t="s">
        <v>112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203-UWSIF-_1-4</v>
      </c>
      <c r="D39" s="12" t="s">
        <v>112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"-"&amp;((ROW()-15)))</f>
        <v>_1-25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 t="shared" ref="C41:C61" si="1">CONCATENATE($H$2,"_", $G$2, "-"&amp;((ROW()-15)))</f>
        <v>_1-26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 t="shared" si="1"/>
        <v>_1-27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 t="shared" si="1"/>
        <v>_1-28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 t="shared" si="1"/>
        <v>_1-29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 t="shared" si="1"/>
        <v>_1-30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 t="shared" si="1"/>
        <v>_1-31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 t="shared" si="1"/>
        <v>_1-32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 t="shared" si="1"/>
        <v>_1-33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 t="shared" si="1"/>
        <v>_1-34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 t="shared" si="1"/>
        <v>_1-35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 t="shared" si="1"/>
        <v>_1-36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 t="shared" si="1"/>
        <v>_1-37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 t="shared" si="1"/>
        <v>_1-38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 t="shared" si="1"/>
        <v>_1-39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 t="shared" si="1"/>
        <v>_1-40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 t="shared" si="1"/>
        <v>_1-41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 t="shared" si="1"/>
        <v>_1-42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 t="shared" si="1"/>
        <v>_1-43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 t="shared" si="1"/>
        <v>_1-44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 t="shared" si="1"/>
        <v>_1-45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 t="shared" si="1"/>
        <v>_1-46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203-UWSIF-_1-5</v>
      </c>
      <c r="D62" s="12" t="s">
        <v>112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203-UWSIF-_1-6</v>
      </c>
      <c r="D63" s="12" t="s">
        <v>112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209-UWSIF-_1-5</v>
      </c>
      <c r="D64" s="12" t="s">
        <v>127</v>
      </c>
      <c r="E64" s="13"/>
      <c r="F64" s="13" t="s">
        <v>120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209-UWSIF-_1-6</v>
      </c>
      <c r="D65" s="12" t="s">
        <v>127</v>
      </c>
      <c r="E65" s="13"/>
      <c r="F65" s="13" t="s">
        <v>120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204-UWSIF-_1-5</v>
      </c>
      <c r="D66" s="12" t="s">
        <v>128</v>
      </c>
      <c r="E66" s="13"/>
      <c r="F66" s="13" t="s">
        <v>123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204-UWSIF-_1-6</v>
      </c>
      <c r="D67" s="12" t="s">
        <v>128</v>
      </c>
      <c r="E67" s="13"/>
      <c r="F67" s="13" t="s">
        <v>123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"-"&amp;((ROW()-21)))</f>
        <v>_1-47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 t="shared" ref="C69:C91" si="2">CONCATENATE($H$2,"_", $G$2, "-"&amp;((ROW()-21)))</f>
        <v>_1-48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 t="shared" si="2"/>
        <v>_1-49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 t="shared" si="2"/>
        <v>_1-50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 t="shared" si="2"/>
        <v>_1-51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 t="shared" si="2"/>
        <v>_1-52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 t="shared" si="2"/>
        <v>_1-53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 t="shared" si="2"/>
        <v>_1-54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 t="shared" si="2"/>
        <v>_1-55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 t="shared" si="2"/>
        <v>_1-56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 t="shared" si="2"/>
        <v>_1-57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 t="shared" si="2"/>
        <v>_1-58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 t="shared" si="2"/>
        <v>_1-59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 t="shared" si="2"/>
        <v>_1-60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 t="shared" si="2"/>
        <v>_1-61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 t="shared" si="2"/>
        <v>_1-62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 t="shared" si="2"/>
        <v>_1-63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 t="shared" si="2"/>
        <v>_1-64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 t="shared" si="2"/>
        <v>_1-65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 t="shared" si="2"/>
        <v>_1-66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 t="shared" si="2"/>
        <v>_1-67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 t="shared" si="2"/>
        <v>_1-68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 t="shared" si="2"/>
        <v>_1-69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 t="shared" si="2"/>
        <v>_1-70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204-UWSIF-_1-7</v>
      </c>
      <c r="D92" s="12" t="s">
        <v>128</v>
      </c>
      <c r="E92" s="13"/>
      <c r="F92" s="13" t="s">
        <v>123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204-UWSIF-_1-8</v>
      </c>
      <c r="D93" s="12" t="s">
        <v>128</v>
      </c>
      <c r="E93" s="13"/>
      <c r="F93" s="13" t="s">
        <v>123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3">CONCATENATE(D94&amp;H$2,"_",$G$2&amp;"-7")</f>
        <v>209-UWSIF-_1-7</v>
      </c>
      <c r="D94" s="12" t="s">
        <v>127</v>
      </c>
      <c r="E94" s="13"/>
      <c r="F94" s="13" t="s">
        <v>120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4">CONCATENATE(D95&amp;H$2,"_",$G$2&amp;"-8")</f>
        <v>209-UWSIF-_1-8</v>
      </c>
      <c r="D95" s="12" t="s">
        <v>127</v>
      </c>
      <c r="E95" s="13"/>
      <c r="F95" s="13" t="s">
        <v>120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5">CONCATENATE(D96&amp;H$2,"_",$G$2&amp;"-7")</f>
        <v>203-UWSIF-_1-7</v>
      </c>
      <c r="D96" s="12" t="s">
        <v>112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6">CONCATENATE(D97&amp;H$2,"_",$G$2&amp;"-8")</f>
        <v>203-UWSIF-_1-8</v>
      </c>
      <c r="D97" s="12" t="s">
        <v>112</v>
      </c>
      <c r="E97" s="13"/>
      <c r="F97" s="13" t="s">
        <v>120</v>
      </c>
    </row>
  </sheetData>
  <dataValidations count="2">
    <dataValidation type="list" allowBlank="1" showInputMessage="1" showErrorMessage="1" sqref="D4:D10 D34:D39 D62:D67 D92:D97" xr:uid="{00000000-0002-0000-0100-000000000000}">
      <formula1>$H$18:$H$27</formula1>
    </dataValidation>
    <dataValidation type="list" allowBlank="1" showInputMessage="1" showErrorMessage="1" sqref="F2:F97" xr:uid="{40CF24B4-C5CF-4C1E-8FF1-81FC5ABEEC07}">
      <formula1>$I$18:$I$24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:C9 C93:C96 C63:C65 C35:C37 C38:C39 C66:C67 C97 C34 C62 C9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97"/>
  <sheetViews>
    <sheetView zoomScaleNormal="100" workbookViewId="0">
      <pane ySplit="1" topLeftCell="A2" activePane="bottomLeft" state="frozen"/>
      <selection activeCell="D20" sqref="D20"/>
      <selection pane="bottomLeft" activeCell="D20" sqref="D20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junk0_2-1</v>
      </c>
      <c r="D2" s="12" t="s">
        <v>107</v>
      </c>
      <c r="E2" s="13"/>
      <c r="F2" s="13" t="s">
        <v>119</v>
      </c>
      <c r="G2" s="13">
        <v>2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junk0_2-2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203-UWSIF-0_2-1</v>
      </c>
      <c r="D4" s="12" t="s">
        <v>112</v>
      </c>
      <c r="E4" s="13"/>
      <c r="F4" s="13" t="s">
        <v>120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203-UWSIF-0_2-2</v>
      </c>
      <c r="D5" s="12" t="s">
        <v>112</v>
      </c>
      <c r="E5" s="13"/>
      <c r="F5" s="13" t="s">
        <v>120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209-UWSIF-0_2-3</v>
      </c>
      <c r="D6" s="12" t="s">
        <v>127</v>
      </c>
      <c r="E6" s="13"/>
      <c r="F6" s="13" t="s">
        <v>120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209-UWSIF-0_2-4</v>
      </c>
      <c r="D7" s="12" t="s">
        <v>127</v>
      </c>
      <c r="E7" s="13"/>
      <c r="F7" s="13" t="s">
        <v>120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204-UWSIF-0_2-5</v>
      </c>
      <c r="D8" s="12" t="s">
        <v>128</v>
      </c>
      <c r="E8" s="13"/>
      <c r="F8" s="13" t="s">
        <v>123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204-UWSIF-0_2-1</v>
      </c>
      <c r="D9" s="12" t="s">
        <v>128</v>
      </c>
      <c r="E9" s="13"/>
      <c r="F9" s="13" t="s">
        <v>123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27" t="str">
        <f>CONCATENATE($H$2,"_", $G$2, "-"&amp;((ROW()-9+70)))</f>
        <v>0_2-71</v>
      </c>
      <c r="D10" s="11"/>
      <c r="E10" s="11"/>
      <c r="F10" s="13" t="s">
        <v>124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27" t="str">
        <f>CONCATENATE($H$2,"_", $G$2, "-"&amp;((ROW()-9+70)))</f>
        <v>0_2-72</v>
      </c>
      <c r="D11" s="11"/>
      <c r="E11" s="11"/>
      <c r="F11" s="13" t="s">
        <v>124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27" t="str">
        <f>CONCATENATE($H$2,"_", $G$2, "-"&amp;((ROW()-9+70)))</f>
        <v>0_2-73</v>
      </c>
      <c r="D12" s="11"/>
      <c r="E12" s="11"/>
      <c r="F12" s="13" t="s">
        <v>124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27" t="str">
        <f>CONCATENATE($H$2,"_", $G$2, "-"&amp;((ROW()-9+70)))</f>
        <v>0_2-74</v>
      </c>
      <c r="D13" s="11"/>
      <c r="E13" s="11"/>
      <c r="F13" s="13" t="s">
        <v>124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27" t="str">
        <f>CONCATENATE($H$2,"_", $G$2, "-"&amp;((ROW()-9+70)))</f>
        <v>0_2-75</v>
      </c>
      <c r="D14" s="11"/>
      <c r="E14" s="11"/>
      <c r="F14" s="13" t="s">
        <v>124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"-"&amp;((ROW()-9+70)))</f>
        <v>0_2-76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>CONCATENATE($H$2,"_", $G$2, "-"&amp;((ROW()-9+70)))</f>
        <v>0_2-77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>CONCATENATE($H$2,"_", $G$2, "-"&amp;((ROW()-9+70)))</f>
        <v>0_2-78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>CONCATENATE($H$2,"_", $G$2, "-"&amp;((ROW()-9+70)))</f>
        <v>0_2-79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>CONCATENATE($H$2,"_", $G$2, "-"&amp;((ROW()-9+70)))</f>
        <v>0_2-80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>CONCATENATE($H$2,"_", $G$2, "-"&amp;((ROW()-9+70)))</f>
        <v>0_2-81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>CONCATENATE($H$2,"_", $G$2, "-"&amp;((ROW()-9+70)))</f>
        <v>0_2-82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>CONCATENATE($H$2,"_", $G$2, "-"&amp;((ROW()-9+70)))</f>
        <v>0_2-83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>CONCATENATE($H$2,"_", $G$2, "-"&amp;((ROW()-9+70)))</f>
        <v>0_2-84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>CONCATENATE($H$2,"_", $G$2, "-"&amp;((ROW()-9+70)))</f>
        <v>0_2-85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>CONCATENATE($H$2,"_", $G$2, "-"&amp;((ROW()-9+70)))</f>
        <v>0_2-86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>CONCATENATE($H$2,"_", $G$2, "-"&amp;((ROW()-9+70)))</f>
        <v>0_2-87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>CONCATENATE($H$2,"_", $G$2, "-"&amp;((ROW()-9+70)))</f>
        <v>0_2-88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>CONCATENATE($H$2,"_", $G$2, "-"&amp;((ROW()-9+70)))</f>
        <v>0_2-89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>CONCATENATE($H$2,"_", $G$2, "-"&amp;((ROW()-9+70)))</f>
        <v>0_2-90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>CONCATENATE($H$2,"_", $G$2, "-"&amp;((ROW()-9+70)))</f>
        <v>0_2-91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>CONCATENATE($H$2,"_", $G$2, "-"&amp;((ROW()-9+70)))</f>
        <v>0_2-92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>CONCATENATE($H$2,"_", $G$2, "-"&amp;((ROW()-9+70)))</f>
        <v>0_2-93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>CONCATENATE($H$2,"_", $G$2, "-"&amp;((ROW()-9+70)))</f>
        <v>0_2-94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204-UWSIF-0_2-3</v>
      </c>
      <c r="D34" s="12" t="s">
        <v>128</v>
      </c>
      <c r="E34" s="13"/>
      <c r="F34" s="13" t="s">
        <v>123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204-UWSIF-0_2-4</v>
      </c>
      <c r="D35" s="12" t="s">
        <v>128</v>
      </c>
      <c r="E35" s="13"/>
      <c r="F35" s="13" t="s">
        <v>123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209-UWSIF-0_2-3</v>
      </c>
      <c r="D36" s="12" t="s">
        <v>127</v>
      </c>
      <c r="E36" s="13"/>
      <c r="F36" s="13" t="s">
        <v>120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209-UWSIF-0_2-4</v>
      </c>
      <c r="D37" s="12" t="s">
        <v>127</v>
      </c>
      <c r="E37" s="13"/>
      <c r="F37" s="13" t="s">
        <v>120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203-UWSIF-0_2-3</v>
      </c>
      <c r="D38" s="12" t="s">
        <v>112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203-UWSIF-0_2-4</v>
      </c>
      <c r="D39" s="12" t="s">
        <v>112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"-"&amp;((ROW()-15+70)))</f>
        <v>0_2-95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>CONCATENATE($H$2,"_", $G$2, "-"&amp;((ROW()-15+70)))</f>
        <v>0_2-96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>CONCATENATE($H$2,"_", $G$2, "-"&amp;((ROW()-15+70)))</f>
        <v>0_2-97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>CONCATENATE($H$2,"_", $G$2, "-"&amp;((ROW()-15+70)))</f>
        <v>0_2-98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>CONCATENATE($H$2,"_", $G$2, "-"&amp;((ROW()-15+70)))</f>
        <v>0_2-99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>CONCATENATE($H$2,"_", $G$2, "-"&amp;((ROW()-15+70)))</f>
        <v>0_2-100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>CONCATENATE($H$2,"_", $G$2, "-"&amp;((ROW()-15+70)))</f>
        <v>0_2-101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>CONCATENATE($H$2,"_", $G$2, "-"&amp;((ROW()-15+70)))</f>
        <v>0_2-102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>CONCATENATE($H$2,"_", $G$2, "-"&amp;((ROW()-15+70)))</f>
        <v>0_2-103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>CONCATENATE($H$2,"_", $G$2, "-"&amp;((ROW()-15+70)))</f>
        <v>0_2-104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>CONCATENATE($H$2,"_", $G$2, "-"&amp;((ROW()-15+70)))</f>
        <v>0_2-105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>CONCATENATE($H$2,"_", $G$2, "-"&amp;((ROW()-15+70)))</f>
        <v>0_2-106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>CONCATENATE($H$2,"_", $G$2, "-"&amp;((ROW()-15+70)))</f>
        <v>0_2-107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>CONCATENATE($H$2,"_", $G$2, "-"&amp;((ROW()-15+70)))</f>
        <v>0_2-108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>CONCATENATE($H$2,"_", $G$2, "-"&amp;((ROW()-15+70)))</f>
        <v>0_2-109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>CONCATENATE($H$2,"_", $G$2, "-"&amp;((ROW()-15+70)))</f>
        <v>0_2-110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>CONCATENATE($H$2,"_", $G$2, "-"&amp;((ROW()-15+70)))</f>
        <v>0_2-111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>CONCATENATE($H$2,"_", $G$2, "-"&amp;((ROW()-15+70)))</f>
        <v>0_2-112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>CONCATENATE($H$2,"_", $G$2, "-"&amp;((ROW()-15+70)))</f>
        <v>0_2-113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>CONCATENATE($H$2,"_", $G$2, "-"&amp;((ROW()-15+70)))</f>
        <v>0_2-114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>CONCATENATE($H$2,"_", $G$2, "-"&amp;((ROW()-15+70)))</f>
        <v>0_2-115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>CONCATENATE($H$2,"_", $G$2, "-"&amp;((ROW()-15+70)))</f>
        <v>0_2-116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203-UWSIF-0_2-5</v>
      </c>
      <c r="D62" s="12" t="s">
        <v>112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203-UWSIF-0_2-6</v>
      </c>
      <c r="D63" s="12" t="s">
        <v>112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209-UWSIF-0_2-5</v>
      </c>
      <c r="D64" s="12" t="s">
        <v>127</v>
      </c>
      <c r="E64" s="13"/>
      <c r="F64" s="13" t="s">
        <v>120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209-UWSIF-0_2-6</v>
      </c>
      <c r="D65" s="12" t="s">
        <v>127</v>
      </c>
      <c r="E65" s="13"/>
      <c r="F65" s="13" t="s">
        <v>120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204-UWSIF-0_2-5</v>
      </c>
      <c r="D66" s="12" t="s">
        <v>128</v>
      </c>
      <c r="E66" s="13"/>
      <c r="F66" s="13" t="s">
        <v>123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204-UWSIF-0_2-6</v>
      </c>
      <c r="D67" s="12" t="s">
        <v>128</v>
      </c>
      <c r="E67" s="13"/>
      <c r="F67" s="13" t="s">
        <v>123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"-"&amp;((ROW()-21+70)))</f>
        <v>0_2-117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>CONCATENATE($H$2,"_", $G$2, "-"&amp;((ROW()-21+70)))</f>
        <v>0_2-118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>CONCATENATE($H$2,"_", $G$2, "-"&amp;((ROW()-21+70)))</f>
        <v>0_2-119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>CONCATENATE($H$2,"_", $G$2, "-"&amp;((ROW()-21+70)))</f>
        <v>0_2-120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>CONCATENATE($H$2,"_", $G$2, "-"&amp;((ROW()-21+70)))</f>
        <v>0_2-121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>CONCATENATE($H$2,"_", $G$2, "-"&amp;((ROW()-21+70)))</f>
        <v>0_2-122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>CONCATENATE($H$2,"_", $G$2, "-"&amp;((ROW()-21+70)))</f>
        <v>0_2-123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>CONCATENATE($H$2,"_", $G$2, "-"&amp;((ROW()-21+70)))</f>
        <v>0_2-124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>CONCATENATE($H$2,"_", $G$2, "-"&amp;((ROW()-21+70)))</f>
        <v>0_2-125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>CONCATENATE($H$2,"_", $G$2, "-"&amp;((ROW()-21+70)))</f>
        <v>0_2-126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>CONCATENATE($H$2,"_", $G$2, "-"&amp;((ROW()-21+70)))</f>
        <v>0_2-127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>CONCATENATE($H$2,"_", $G$2, "-"&amp;((ROW()-21+70)))</f>
        <v>0_2-128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>CONCATENATE($H$2,"_", $G$2, "-"&amp;((ROW()-21+70)))</f>
        <v>0_2-129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>CONCATENATE($H$2,"_", $G$2, "-"&amp;((ROW()-21+70)))</f>
        <v>0_2-130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>CONCATENATE($H$2,"_", $G$2, "-"&amp;((ROW()-21+70)))</f>
        <v>0_2-131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>CONCATENATE($H$2,"_", $G$2, "-"&amp;((ROW()-21+70)))</f>
        <v>0_2-132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>CONCATENATE($H$2,"_", $G$2, "-"&amp;((ROW()-21+70)))</f>
        <v>0_2-133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>CONCATENATE($H$2,"_", $G$2, "-"&amp;((ROW()-21+70)))</f>
        <v>0_2-134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>CONCATENATE($H$2,"_", $G$2, "-"&amp;((ROW()-21+70)))</f>
        <v>0_2-135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>CONCATENATE($H$2,"_", $G$2, "-"&amp;((ROW()-21+70)))</f>
        <v>0_2-136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>CONCATENATE($H$2,"_", $G$2, "-"&amp;((ROW()-21+70)))</f>
        <v>0_2-137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>CONCATENATE($H$2,"_", $G$2, "-"&amp;((ROW()-21+70)))</f>
        <v>0_2-138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>CONCATENATE($H$2,"_", $G$2, "-"&amp;((ROW()-21+70)))</f>
        <v>0_2-139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>CONCATENATE($H$2,"_", $G$2, "-"&amp;((ROW()-21+70)))</f>
        <v>0_2-140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204-UWSIF-0_2-7</v>
      </c>
      <c r="D92" s="12" t="s">
        <v>128</v>
      </c>
      <c r="E92" s="13"/>
      <c r="F92" s="13" t="s">
        <v>123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204-UWSIF-0_2-8</v>
      </c>
      <c r="D93" s="12" t="s">
        <v>128</v>
      </c>
      <c r="E93" s="13"/>
      <c r="F93" s="13" t="s">
        <v>123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0">CONCATENATE(D94&amp;H$2,"_",$G$2&amp;"-7")</f>
        <v>209-UWSIF-0_2-7</v>
      </c>
      <c r="D94" s="12" t="s">
        <v>127</v>
      </c>
      <c r="E94" s="13"/>
      <c r="F94" s="13" t="s">
        <v>120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1">CONCATENATE(D95&amp;H$2,"_",$G$2&amp;"-8")</f>
        <v>209-UWSIF-0_2-8</v>
      </c>
      <c r="D95" s="12" t="s">
        <v>127</v>
      </c>
      <c r="E95" s="13"/>
      <c r="F95" s="13" t="s">
        <v>120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2">CONCATENATE(D96&amp;H$2,"_",$G$2&amp;"-7")</f>
        <v>203-UWSIF-0_2-7</v>
      </c>
      <c r="D96" s="12" t="s">
        <v>112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3">CONCATENATE(D97&amp;H$2,"_",$G$2&amp;"-8")</f>
        <v>203-UWSIF-0_2-8</v>
      </c>
      <c r="D97" s="12" t="s">
        <v>112</v>
      </c>
      <c r="E97" s="13"/>
      <c r="F97" s="13" t="s">
        <v>120</v>
      </c>
    </row>
  </sheetData>
  <dataValidations count="2">
    <dataValidation type="list" allowBlank="1" showInputMessage="1" showErrorMessage="1" sqref="F2:F97" xr:uid="{04B90011-B798-4AC7-A313-56321B11D6EF}">
      <formula1>$I$18:$I$24</formula1>
    </dataValidation>
    <dataValidation type="list" allowBlank="1" showInputMessage="1" showErrorMessage="1" sqref="D4:D10 D34:D39 D62:D67 D92:D97" xr:uid="{6DA847D2-4EE8-485E-9170-8BB1B6BEF183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  <ignoredErrors>
    <ignoredError sqref="C34:C39 C62:C67 C92:C9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97"/>
  <sheetViews>
    <sheetView zoomScaleNormal="100" workbookViewId="0">
      <pane ySplit="1" topLeftCell="A2" activePane="bottomLeft" state="frozen"/>
      <selection activeCell="D20" sqref="D20"/>
      <selection pane="bottomLeft" activeCell="D20" sqref="D20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junk0_3-1</v>
      </c>
      <c r="D2" s="12" t="s">
        <v>107</v>
      </c>
      <c r="E2" s="13"/>
      <c r="F2" s="13" t="s">
        <v>119</v>
      </c>
      <c r="G2" s="13">
        <v>3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junk0_3-2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203-UWSIF-0_3-1</v>
      </c>
      <c r="D4" s="12" t="s">
        <v>112</v>
      </c>
      <c r="E4" s="13"/>
      <c r="F4" s="13" t="s">
        <v>120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203-UWSIF-0_3-2</v>
      </c>
      <c r="D5" s="12" t="s">
        <v>112</v>
      </c>
      <c r="E5" s="13"/>
      <c r="F5" s="13" t="s">
        <v>120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209-UWSIF-0_3-3</v>
      </c>
      <c r="D6" s="12" t="s">
        <v>127</v>
      </c>
      <c r="E6" s="13"/>
      <c r="F6" s="13" t="s">
        <v>120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209-UWSIF-0_3-4</v>
      </c>
      <c r="D7" s="12" t="s">
        <v>127</v>
      </c>
      <c r="E7" s="13"/>
      <c r="F7" s="13" t="s">
        <v>120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204-UWSIF-0_3-5</v>
      </c>
      <c r="D8" s="12" t="s">
        <v>128</v>
      </c>
      <c r="E8" s="13"/>
      <c r="F8" s="13" t="s">
        <v>123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204-UWSIF-0_3-1</v>
      </c>
      <c r="D9" s="12" t="s">
        <v>128</v>
      </c>
      <c r="E9" s="13"/>
      <c r="F9" s="13" t="s">
        <v>123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27" t="str">
        <f>CONCATENATE($H$2,"_", $G$2, "-"&amp;((ROW()-9+140)))</f>
        <v>0_3-141</v>
      </c>
      <c r="D10" s="11"/>
      <c r="E10" s="11"/>
      <c r="F10" s="13" t="s">
        <v>124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27" t="str">
        <f>CONCATENATE($H$2,"_", $G$2, "-"&amp;((ROW()-9+140)))</f>
        <v>0_3-142</v>
      </c>
      <c r="D11" s="11"/>
      <c r="E11" s="11"/>
      <c r="F11" s="13" t="s">
        <v>124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27" t="str">
        <f>CONCATENATE($H$2,"_", $G$2, "-"&amp;((ROW()-9+140)))</f>
        <v>0_3-143</v>
      </c>
      <c r="D12" s="11"/>
      <c r="E12" s="11"/>
      <c r="F12" s="13" t="s">
        <v>124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27" t="str">
        <f>CONCATENATE($H$2,"_", $G$2, "-"&amp;((ROW()-9+140)))</f>
        <v>0_3-144</v>
      </c>
      <c r="D13" s="11"/>
      <c r="E13" s="11"/>
      <c r="F13" s="13" t="s">
        <v>124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27" t="str">
        <f>CONCATENATE($H$2,"_", $G$2, "-"&amp;((ROW()-9+140)))</f>
        <v>0_3-145</v>
      </c>
      <c r="D14" s="11"/>
      <c r="E14" s="11"/>
      <c r="F14" s="13" t="s">
        <v>124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"-"&amp;((ROW()-9+140)))</f>
        <v>0_3-146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>CONCATENATE($H$2,"_", $G$2, "-"&amp;((ROW()-9+140)))</f>
        <v>0_3-147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>CONCATENATE($H$2,"_", $G$2, "-"&amp;((ROW()-9+140)))</f>
        <v>0_3-148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>CONCATENATE($H$2,"_", $G$2, "-"&amp;((ROW()-9+140)))</f>
        <v>0_3-149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>CONCATENATE($H$2,"_", $G$2, "-"&amp;((ROW()-9+140)))</f>
        <v>0_3-150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>CONCATENATE($H$2,"_", $G$2, "-"&amp;((ROW()-9+140)))</f>
        <v>0_3-151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>CONCATENATE($H$2,"_", $G$2, "-"&amp;((ROW()-9+140)))</f>
        <v>0_3-152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>CONCATENATE($H$2,"_", $G$2, "-"&amp;((ROW()-9+140)))</f>
        <v>0_3-153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>CONCATENATE($H$2,"_", $G$2, "-"&amp;((ROW()-9+140)))</f>
        <v>0_3-154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>CONCATENATE($H$2,"_", $G$2, "-"&amp;((ROW()-9+140)))</f>
        <v>0_3-155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>CONCATENATE($H$2,"_", $G$2, "-"&amp;((ROW()-9+140)))</f>
        <v>0_3-156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>CONCATENATE($H$2,"_", $G$2, "-"&amp;((ROW()-9+140)))</f>
        <v>0_3-157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>CONCATENATE($H$2,"_", $G$2, "-"&amp;((ROW()-9+140)))</f>
        <v>0_3-158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>CONCATENATE($H$2,"_", $G$2, "-"&amp;((ROW()-9+140)))</f>
        <v>0_3-159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>CONCATENATE($H$2,"_", $G$2, "-"&amp;((ROW()-9+140)))</f>
        <v>0_3-160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>CONCATENATE($H$2,"_", $G$2, "-"&amp;((ROW()-9+140)))</f>
        <v>0_3-161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>CONCATENATE($H$2,"_", $G$2, "-"&amp;((ROW()-9+140)))</f>
        <v>0_3-162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>CONCATENATE($H$2,"_", $G$2, "-"&amp;((ROW()-9+140)))</f>
        <v>0_3-163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>CONCATENATE($H$2,"_", $G$2, "-"&amp;((ROW()-9+140)))</f>
        <v>0_3-164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204-UWSIF-0_3-3</v>
      </c>
      <c r="D34" s="12" t="s">
        <v>128</v>
      </c>
      <c r="E34" s="13"/>
      <c r="F34" s="13" t="s">
        <v>123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204-UWSIF-0_3-4</v>
      </c>
      <c r="D35" s="12" t="s">
        <v>128</v>
      </c>
      <c r="E35" s="13"/>
      <c r="F35" s="13" t="s">
        <v>123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209-UWSIF-0_3-3</v>
      </c>
      <c r="D36" s="12" t="s">
        <v>127</v>
      </c>
      <c r="E36" s="13"/>
      <c r="F36" s="13" t="s">
        <v>120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209-UWSIF-0_3-4</v>
      </c>
      <c r="D37" s="12" t="s">
        <v>127</v>
      </c>
      <c r="E37" s="13"/>
      <c r="F37" s="13" t="s">
        <v>120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203-UWSIF-0_3-3</v>
      </c>
      <c r="D38" s="12" t="s">
        <v>112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203-UWSIF-0_3-4</v>
      </c>
      <c r="D39" s="12" t="s">
        <v>112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"-"&amp;((ROW()-15+140)))</f>
        <v>0_3-165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>CONCATENATE($H$2,"_", $G$2, "-"&amp;((ROW()-15+140)))</f>
        <v>0_3-166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>CONCATENATE($H$2,"_", $G$2, "-"&amp;((ROW()-15+140)))</f>
        <v>0_3-167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>CONCATENATE($H$2,"_", $G$2, "-"&amp;((ROW()-15+140)))</f>
        <v>0_3-168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>CONCATENATE($H$2,"_", $G$2, "-"&amp;((ROW()-15+140)))</f>
        <v>0_3-169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>CONCATENATE($H$2,"_", $G$2, "-"&amp;((ROW()-15+140)))</f>
        <v>0_3-170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>CONCATENATE($H$2,"_", $G$2, "-"&amp;((ROW()-15+140)))</f>
        <v>0_3-171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>CONCATENATE($H$2,"_", $G$2, "-"&amp;((ROW()-15+140)))</f>
        <v>0_3-172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>CONCATENATE($H$2,"_", $G$2, "-"&amp;((ROW()-15+140)))</f>
        <v>0_3-173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>CONCATENATE($H$2,"_", $G$2, "-"&amp;((ROW()-15+140)))</f>
        <v>0_3-174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>CONCATENATE($H$2,"_", $G$2, "-"&amp;((ROW()-15+140)))</f>
        <v>0_3-175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>CONCATENATE($H$2,"_", $G$2, "-"&amp;((ROW()-15+140)))</f>
        <v>0_3-176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>CONCATENATE($H$2,"_", $G$2, "-"&amp;((ROW()-15+140)))</f>
        <v>0_3-177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>CONCATENATE($H$2,"_", $G$2, "-"&amp;((ROW()-15+140)))</f>
        <v>0_3-178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>CONCATENATE($H$2,"_", $G$2, "-"&amp;((ROW()-15+140)))</f>
        <v>0_3-179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>CONCATENATE($H$2,"_", $G$2, "-"&amp;((ROW()-15+140)))</f>
        <v>0_3-180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>CONCATENATE($H$2,"_", $G$2, "-"&amp;((ROW()-15+140)))</f>
        <v>0_3-181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>CONCATENATE($H$2,"_", $G$2, "-"&amp;((ROW()-15+140)))</f>
        <v>0_3-182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>CONCATENATE($H$2,"_", $G$2, "-"&amp;((ROW()-15+140)))</f>
        <v>0_3-183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>CONCATENATE($H$2,"_", $G$2, "-"&amp;((ROW()-15+140)))</f>
        <v>0_3-184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>CONCATENATE($H$2,"_", $G$2, "-"&amp;((ROW()-15+140)))</f>
        <v>0_3-185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>CONCATENATE($H$2,"_", $G$2, "-"&amp;((ROW()-15+140)))</f>
        <v>0_3-186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203-UWSIF-0_3-5</v>
      </c>
      <c r="D62" s="12" t="s">
        <v>112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203-UWSIF-0_3-6</v>
      </c>
      <c r="D63" s="12" t="s">
        <v>112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209-UWSIF-0_3-5</v>
      </c>
      <c r="D64" s="12" t="s">
        <v>127</v>
      </c>
      <c r="E64" s="13"/>
      <c r="F64" s="13" t="s">
        <v>120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209-UWSIF-0_3-6</v>
      </c>
      <c r="D65" s="12" t="s">
        <v>127</v>
      </c>
      <c r="E65" s="13"/>
      <c r="F65" s="13" t="s">
        <v>120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204-UWSIF-0_3-5</v>
      </c>
      <c r="D66" s="12" t="s">
        <v>128</v>
      </c>
      <c r="E66" s="13"/>
      <c r="F66" s="13" t="s">
        <v>123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204-UWSIF-0_3-6</v>
      </c>
      <c r="D67" s="12" t="s">
        <v>128</v>
      </c>
      <c r="E67" s="13"/>
      <c r="F67" s="13" t="s">
        <v>123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"-"&amp;((ROW()-21+140)))</f>
        <v>0_3-187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>CONCATENATE($H$2,"_", $G$2, "-"&amp;((ROW()-21+140)))</f>
        <v>0_3-188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>CONCATENATE($H$2,"_", $G$2, "-"&amp;((ROW()-21+140)))</f>
        <v>0_3-189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>CONCATENATE($H$2,"_", $G$2, "-"&amp;((ROW()-21+140)))</f>
        <v>0_3-190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>CONCATENATE($H$2,"_", $G$2, "-"&amp;((ROW()-21+140)))</f>
        <v>0_3-191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>CONCATENATE($H$2,"_", $G$2, "-"&amp;((ROW()-21+140)))</f>
        <v>0_3-192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>CONCATENATE($H$2,"_", $G$2, "-"&amp;((ROW()-21+140)))</f>
        <v>0_3-193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>CONCATENATE($H$2,"_", $G$2, "-"&amp;((ROW()-21+140)))</f>
        <v>0_3-194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>CONCATENATE($H$2,"_", $G$2, "-"&amp;((ROW()-21+140)))</f>
        <v>0_3-195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>CONCATENATE($H$2,"_", $G$2, "-"&amp;((ROW()-21+140)))</f>
        <v>0_3-196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>CONCATENATE($H$2,"_", $G$2, "-"&amp;((ROW()-21+140)))</f>
        <v>0_3-197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>CONCATENATE($H$2,"_", $G$2, "-"&amp;((ROW()-21+140)))</f>
        <v>0_3-198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>CONCATENATE($H$2,"_", $G$2, "-"&amp;((ROW()-21+140)))</f>
        <v>0_3-199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>CONCATENATE($H$2,"_", $G$2, "-"&amp;((ROW()-21+140)))</f>
        <v>0_3-200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>CONCATENATE($H$2,"_", $G$2, "-"&amp;((ROW()-21+140)))</f>
        <v>0_3-201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>CONCATENATE($H$2,"_", $G$2, "-"&amp;((ROW()-21+140)))</f>
        <v>0_3-202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>CONCATENATE($H$2,"_", $G$2, "-"&amp;((ROW()-21+140)))</f>
        <v>0_3-203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>CONCATENATE($H$2,"_", $G$2, "-"&amp;((ROW()-21+140)))</f>
        <v>0_3-204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>CONCATENATE($H$2,"_", $G$2, "-"&amp;((ROW()-21+140)))</f>
        <v>0_3-205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>CONCATENATE($H$2,"_", $G$2, "-"&amp;((ROW()-21+140)))</f>
        <v>0_3-206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>CONCATENATE($H$2,"_", $G$2, "-"&amp;((ROW()-21+140)))</f>
        <v>0_3-207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>CONCATENATE($H$2,"_", $G$2, "-"&amp;((ROW()-21+140)))</f>
        <v>0_3-208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>CONCATENATE($H$2,"_", $G$2, "-"&amp;((ROW()-21+140)))</f>
        <v>0_3-209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>CONCATENATE($H$2,"_", $G$2, "-"&amp;((ROW()-21+140)))</f>
        <v>0_3-210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204-UWSIF-0_3-7</v>
      </c>
      <c r="D92" s="12" t="s">
        <v>128</v>
      </c>
      <c r="E92" s="13"/>
      <c r="F92" s="13" t="s">
        <v>123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204-UWSIF-0_3-8</v>
      </c>
      <c r="D93" s="12" t="s">
        <v>128</v>
      </c>
      <c r="E93" s="13"/>
      <c r="F93" s="13" t="s">
        <v>123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0">CONCATENATE(D94&amp;H$2,"_",$G$2&amp;"-7")</f>
        <v>209-UWSIF-0_3-7</v>
      </c>
      <c r="D94" s="12" t="s">
        <v>127</v>
      </c>
      <c r="E94" s="13"/>
      <c r="F94" s="13" t="s">
        <v>120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1">CONCATENATE(D95&amp;H$2,"_",$G$2&amp;"-8")</f>
        <v>209-UWSIF-0_3-8</v>
      </c>
      <c r="D95" s="12" t="s">
        <v>127</v>
      </c>
      <c r="E95" s="13"/>
      <c r="F95" s="13" t="s">
        <v>120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2">CONCATENATE(D96&amp;H$2,"_",$G$2&amp;"-7")</f>
        <v>203-UWSIF-0_3-7</v>
      </c>
      <c r="D96" s="12" t="s">
        <v>112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3">CONCATENATE(D97&amp;H$2,"_",$G$2&amp;"-8")</f>
        <v>203-UWSIF-0_3-8</v>
      </c>
      <c r="D97" s="12" t="s">
        <v>112</v>
      </c>
      <c r="E97" s="13"/>
      <c r="F97" s="13" t="s">
        <v>120</v>
      </c>
    </row>
  </sheetData>
  <dataValidations count="2">
    <dataValidation type="list" allowBlank="1" showInputMessage="1" showErrorMessage="1" sqref="F2:F97" xr:uid="{546FA017-6F8D-433B-A9DF-54C212803870}">
      <formula1>$I$18:$I$24</formula1>
    </dataValidation>
    <dataValidation type="list" allowBlank="1" showInputMessage="1" showErrorMessage="1" sqref="D4:D10 D34:D39 D62:D67 D92:D97" xr:uid="{7F81045F-ECB2-4A72-8DD0-3F2AB1E2B0BC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97"/>
  <sheetViews>
    <sheetView zoomScaleNormal="100" workbookViewId="0">
      <pane ySplit="1" topLeftCell="A2" activePane="bottomLeft" state="frozen"/>
      <selection activeCell="D20" sqref="D20"/>
      <selection pane="bottomLeft" activeCell="D20" sqref="D20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junk0_4-1</v>
      </c>
      <c r="D2" s="12" t="s">
        <v>107</v>
      </c>
      <c r="E2" s="13"/>
      <c r="F2" s="13" t="s">
        <v>119</v>
      </c>
      <c r="G2" s="13">
        <v>4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junk0_4-2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203-UWSIF-0_4-1</v>
      </c>
      <c r="D4" s="12" t="s">
        <v>112</v>
      </c>
      <c r="E4" s="13"/>
      <c r="F4" s="13" t="s">
        <v>120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203-UWSIF-0_4-2</v>
      </c>
      <c r="D5" s="12" t="s">
        <v>112</v>
      </c>
      <c r="E5" s="13"/>
      <c r="F5" s="13" t="s">
        <v>120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209-UWSIF-0_4-3</v>
      </c>
      <c r="D6" s="12" t="s">
        <v>127</v>
      </c>
      <c r="E6" s="13"/>
      <c r="F6" s="13" t="s">
        <v>120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209-UWSIF-0_4-4</v>
      </c>
      <c r="D7" s="12" t="s">
        <v>127</v>
      </c>
      <c r="E7" s="13"/>
      <c r="F7" s="13" t="s">
        <v>120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204-UWSIF-0_4-5</v>
      </c>
      <c r="D8" s="12" t="s">
        <v>128</v>
      </c>
      <c r="E8" s="13"/>
      <c r="F8" s="13" t="s">
        <v>123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204-UWSIF-0_4-1</v>
      </c>
      <c r="D9" s="12" t="s">
        <v>128</v>
      </c>
      <c r="E9" s="13"/>
      <c r="F9" s="13" t="s">
        <v>123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27" t="str">
        <f>CONCATENATE($H$2,"_", $G$2, "-"&amp;((ROW()-9+210)))</f>
        <v>0_4-211</v>
      </c>
      <c r="D10" s="11"/>
      <c r="E10" s="11"/>
      <c r="F10" s="13" t="s">
        <v>124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27" t="str">
        <f>CONCATENATE($H$2,"_", $G$2, "-"&amp;((ROW()-9+210)))</f>
        <v>0_4-212</v>
      </c>
      <c r="D11" s="11"/>
      <c r="E11" s="11"/>
      <c r="F11" s="13" t="s">
        <v>124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27" t="str">
        <f>CONCATENATE($H$2,"_", $G$2, "-"&amp;((ROW()-9+210)))</f>
        <v>0_4-213</v>
      </c>
      <c r="D12" s="11"/>
      <c r="E12" s="11"/>
      <c r="F12" s="13" t="s">
        <v>124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27" t="str">
        <f>CONCATENATE($H$2,"_", $G$2, "-"&amp;((ROW()-9+210)))</f>
        <v>0_4-214</v>
      </c>
      <c r="D13" s="11"/>
      <c r="E13" s="11"/>
      <c r="F13" s="13" t="s">
        <v>124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27" t="str">
        <f>CONCATENATE($H$2,"_", $G$2, "-"&amp;((ROW()-9+210)))</f>
        <v>0_4-215</v>
      </c>
      <c r="D14" s="11"/>
      <c r="E14" s="11"/>
      <c r="F14" s="13" t="s">
        <v>124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"-"&amp;((ROW()-9+210)))</f>
        <v>0_4-216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>CONCATENATE($H$2,"_", $G$2, "-"&amp;((ROW()-9+210)))</f>
        <v>0_4-217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>CONCATENATE($H$2,"_", $G$2, "-"&amp;((ROW()-9+210)))</f>
        <v>0_4-218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>CONCATENATE($H$2,"_", $G$2, "-"&amp;((ROW()-9+210)))</f>
        <v>0_4-219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>CONCATENATE($H$2,"_", $G$2, "-"&amp;((ROW()-9+210)))</f>
        <v>0_4-220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>CONCATENATE($H$2,"_", $G$2, "-"&amp;((ROW()-9+210)))</f>
        <v>0_4-221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>CONCATENATE($H$2,"_", $G$2, "-"&amp;((ROW()-9+210)))</f>
        <v>0_4-222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>CONCATENATE($H$2,"_", $G$2, "-"&amp;((ROW()-9+210)))</f>
        <v>0_4-223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>CONCATENATE($H$2,"_", $G$2, "-"&amp;((ROW()-9+210)))</f>
        <v>0_4-224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>CONCATENATE($H$2,"_", $G$2, "-"&amp;((ROW()-9+210)))</f>
        <v>0_4-225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>CONCATENATE($H$2,"_", $G$2, "-"&amp;((ROW()-9+210)))</f>
        <v>0_4-226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>CONCATENATE($H$2,"_", $G$2, "-"&amp;((ROW()-9+210)))</f>
        <v>0_4-227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>CONCATENATE($H$2,"_", $G$2, "-"&amp;((ROW()-9+210)))</f>
        <v>0_4-228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>CONCATENATE($H$2,"_", $G$2, "-"&amp;((ROW()-9+210)))</f>
        <v>0_4-229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>CONCATENATE($H$2,"_", $G$2, "-"&amp;((ROW()-9+210)))</f>
        <v>0_4-230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>CONCATENATE($H$2,"_", $G$2, "-"&amp;((ROW()-9+210)))</f>
        <v>0_4-231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>CONCATENATE($H$2,"_", $G$2, "-"&amp;((ROW()-9+210)))</f>
        <v>0_4-232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>CONCATENATE($H$2,"_", $G$2, "-"&amp;((ROW()-9+210)))</f>
        <v>0_4-233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>CONCATENATE($H$2,"_", $G$2, "-"&amp;((ROW()-9+210)))</f>
        <v>0_4-234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204-UWSIF-0_4-3</v>
      </c>
      <c r="D34" s="12" t="s">
        <v>128</v>
      </c>
      <c r="E34" s="13"/>
      <c r="F34" s="13" t="s">
        <v>123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204-UWSIF-0_4-4</v>
      </c>
      <c r="D35" s="12" t="s">
        <v>128</v>
      </c>
      <c r="E35" s="13"/>
      <c r="F35" s="13" t="s">
        <v>123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209-UWSIF-0_4-3</v>
      </c>
      <c r="D36" s="12" t="s">
        <v>127</v>
      </c>
      <c r="E36" s="13"/>
      <c r="F36" s="13" t="s">
        <v>120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209-UWSIF-0_4-4</v>
      </c>
      <c r="D37" s="12" t="s">
        <v>127</v>
      </c>
      <c r="E37" s="13"/>
      <c r="F37" s="13" t="s">
        <v>120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203-UWSIF-0_4-3</v>
      </c>
      <c r="D38" s="12" t="s">
        <v>112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203-UWSIF-0_4-4</v>
      </c>
      <c r="D39" s="12" t="s">
        <v>112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"-"&amp;((ROW()-15+210)))</f>
        <v>0_4-235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>CONCATENATE($H$2,"_", $G$2, "-"&amp;((ROW()-15+210)))</f>
        <v>0_4-236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>CONCATENATE($H$2,"_", $G$2, "-"&amp;((ROW()-15+210)))</f>
        <v>0_4-237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>CONCATENATE($H$2,"_", $G$2, "-"&amp;((ROW()-15+210)))</f>
        <v>0_4-238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>CONCATENATE($H$2,"_", $G$2, "-"&amp;((ROW()-15+210)))</f>
        <v>0_4-239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>CONCATENATE($H$2,"_", $G$2, "-"&amp;((ROW()-15+210)))</f>
        <v>0_4-240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>CONCATENATE($H$2,"_", $G$2, "-"&amp;((ROW()-15+210)))</f>
        <v>0_4-241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>CONCATENATE($H$2,"_", $G$2, "-"&amp;((ROW()-15+210)))</f>
        <v>0_4-242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>CONCATENATE($H$2,"_", $G$2, "-"&amp;((ROW()-15+210)))</f>
        <v>0_4-243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>CONCATENATE($H$2,"_", $G$2, "-"&amp;((ROW()-15+210)))</f>
        <v>0_4-244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>CONCATENATE($H$2,"_", $G$2, "-"&amp;((ROW()-15+210)))</f>
        <v>0_4-245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>CONCATENATE($H$2,"_", $G$2, "-"&amp;((ROW()-15+210)))</f>
        <v>0_4-246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>CONCATENATE($H$2,"_", $G$2, "-"&amp;((ROW()-15+210)))</f>
        <v>0_4-247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>CONCATENATE($H$2,"_", $G$2, "-"&amp;((ROW()-15+210)))</f>
        <v>0_4-248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>CONCATENATE($H$2,"_", $G$2, "-"&amp;((ROW()-15+210)))</f>
        <v>0_4-249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>CONCATENATE($H$2,"_", $G$2, "-"&amp;((ROW()-15+210)))</f>
        <v>0_4-250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>CONCATENATE($H$2,"_", $G$2, "-"&amp;((ROW()-15+210)))</f>
        <v>0_4-251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>CONCATENATE($H$2,"_", $G$2, "-"&amp;((ROW()-15+210)))</f>
        <v>0_4-252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>CONCATENATE($H$2,"_", $G$2, "-"&amp;((ROW()-15+210)))</f>
        <v>0_4-253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>CONCATENATE($H$2,"_", $G$2, "-"&amp;((ROW()-15+210)))</f>
        <v>0_4-254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>CONCATENATE($H$2,"_", $G$2, "-"&amp;((ROW()-15+210)))</f>
        <v>0_4-255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>CONCATENATE($H$2,"_", $G$2, "-"&amp;((ROW()-15+210)))</f>
        <v>0_4-256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203-UWSIF-0_4-5</v>
      </c>
      <c r="D62" s="12" t="s">
        <v>112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203-UWSIF-0_4-6</v>
      </c>
      <c r="D63" s="12" t="s">
        <v>112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209-UWSIF-0_4-5</v>
      </c>
      <c r="D64" s="12" t="s">
        <v>127</v>
      </c>
      <c r="E64" s="13"/>
      <c r="F64" s="13" t="s">
        <v>120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209-UWSIF-0_4-6</v>
      </c>
      <c r="D65" s="12" t="s">
        <v>127</v>
      </c>
      <c r="E65" s="13"/>
      <c r="F65" s="13" t="s">
        <v>120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204-UWSIF-0_4-5</v>
      </c>
      <c r="D66" s="12" t="s">
        <v>128</v>
      </c>
      <c r="E66" s="13"/>
      <c r="F66" s="13" t="s">
        <v>123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204-UWSIF-0_4-6</v>
      </c>
      <c r="D67" s="12" t="s">
        <v>128</v>
      </c>
      <c r="E67" s="13"/>
      <c r="F67" s="13" t="s">
        <v>123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"-"&amp;((ROW()-21+210)))</f>
        <v>0_4-257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>CONCATENATE($H$2,"_", $G$2, "-"&amp;((ROW()-21+210)))</f>
        <v>0_4-258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>CONCATENATE($H$2,"_", $G$2, "-"&amp;((ROW()-21+210)))</f>
        <v>0_4-259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>CONCATENATE($H$2,"_", $G$2, "-"&amp;((ROW()-21+210)))</f>
        <v>0_4-260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>CONCATENATE($H$2,"_", $G$2, "-"&amp;((ROW()-21+210)))</f>
        <v>0_4-261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>CONCATENATE($H$2,"_", $G$2, "-"&amp;((ROW()-21+210)))</f>
        <v>0_4-262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>CONCATENATE($H$2,"_", $G$2, "-"&amp;((ROW()-21+210)))</f>
        <v>0_4-263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>CONCATENATE($H$2,"_", $G$2, "-"&amp;((ROW()-21+210)))</f>
        <v>0_4-264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>CONCATENATE($H$2,"_", $G$2, "-"&amp;((ROW()-21+210)))</f>
        <v>0_4-265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>CONCATENATE($H$2,"_", $G$2, "-"&amp;((ROW()-21+210)))</f>
        <v>0_4-266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>CONCATENATE($H$2,"_", $G$2, "-"&amp;((ROW()-21+210)))</f>
        <v>0_4-267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>CONCATENATE($H$2,"_", $G$2, "-"&amp;((ROW()-21+210)))</f>
        <v>0_4-268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>CONCATENATE($H$2,"_", $G$2, "-"&amp;((ROW()-21+210)))</f>
        <v>0_4-269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>CONCATENATE($H$2,"_", $G$2, "-"&amp;((ROW()-21+210)))</f>
        <v>0_4-270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>CONCATENATE($H$2,"_", $G$2, "-"&amp;((ROW()-21+210)))</f>
        <v>0_4-271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>CONCATENATE($H$2,"_", $G$2, "-"&amp;((ROW()-21+210)))</f>
        <v>0_4-272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>CONCATENATE($H$2,"_", $G$2, "-"&amp;((ROW()-21+210)))</f>
        <v>0_4-273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>CONCATENATE($H$2,"_", $G$2, "-"&amp;((ROW()-21+210)))</f>
        <v>0_4-274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>CONCATENATE($H$2,"_", $G$2, "-"&amp;((ROW()-21+210)))</f>
        <v>0_4-275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>CONCATENATE($H$2,"_", $G$2, "-"&amp;((ROW()-21+210)))</f>
        <v>0_4-276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>CONCATENATE($H$2,"_", $G$2, "-"&amp;((ROW()-21+210)))</f>
        <v>0_4-277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>CONCATENATE($H$2,"_", $G$2, "-"&amp;((ROW()-21+210)))</f>
        <v>0_4-278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>CONCATENATE($H$2,"_", $G$2, "-"&amp;((ROW()-21+210)))</f>
        <v>0_4-279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>CONCATENATE($H$2,"_", $G$2, "-"&amp;((ROW()-21+210)))</f>
        <v>0_4-280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204-UWSIF-0_4-7</v>
      </c>
      <c r="D92" s="12" t="s">
        <v>128</v>
      </c>
      <c r="E92" s="13"/>
      <c r="F92" s="13" t="s">
        <v>123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204-UWSIF-0_4-8</v>
      </c>
      <c r="D93" s="12" t="s">
        <v>128</v>
      </c>
      <c r="E93" s="13"/>
      <c r="F93" s="13" t="s">
        <v>123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0">CONCATENATE(D94&amp;H$2,"_",$G$2&amp;"-7")</f>
        <v>209-UWSIF-0_4-7</v>
      </c>
      <c r="D94" s="12" t="s">
        <v>127</v>
      </c>
      <c r="E94" s="13"/>
      <c r="F94" s="13" t="s">
        <v>120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1">CONCATENATE(D95&amp;H$2,"_",$G$2&amp;"-8")</f>
        <v>209-UWSIF-0_4-8</v>
      </c>
      <c r="D95" s="12" t="s">
        <v>127</v>
      </c>
      <c r="E95" s="13"/>
      <c r="F95" s="13" t="s">
        <v>120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2">CONCATENATE(D96&amp;H$2,"_",$G$2&amp;"-7")</f>
        <v>203-UWSIF-0_4-7</v>
      </c>
      <c r="D96" s="12" t="s">
        <v>112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3">CONCATENATE(D97&amp;H$2,"_",$G$2&amp;"-8")</f>
        <v>203-UWSIF-0_4-8</v>
      </c>
      <c r="D97" s="12" t="s">
        <v>112</v>
      </c>
      <c r="E97" s="13"/>
      <c r="F97" s="13" t="s">
        <v>120</v>
      </c>
    </row>
  </sheetData>
  <dataValidations count="2">
    <dataValidation type="list" allowBlank="1" showInputMessage="1" showErrorMessage="1" sqref="F2:F97" xr:uid="{A17F23BD-25F9-4ABC-91F2-DC014EF75F14}">
      <formula1>$I$18:$I$24</formula1>
    </dataValidation>
    <dataValidation type="list" allowBlank="1" showInputMessage="1" showErrorMessage="1" sqref="D4:D10 D34:D39 D62:D67 D92:D97" xr:uid="{1A728629-76C8-4DFE-BB48-BAF8A06A0E01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97"/>
  <sheetViews>
    <sheetView zoomScaleNormal="100" workbookViewId="0">
      <pane ySplit="1" topLeftCell="A2" activePane="bottomLeft" state="frozen"/>
      <selection activeCell="D20" sqref="D20"/>
      <selection pane="bottomLeft" activeCell="D20" sqref="D20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junk0_5-1</v>
      </c>
      <c r="D2" s="12" t="s">
        <v>107</v>
      </c>
      <c r="E2" s="13"/>
      <c r="F2" s="13" t="s">
        <v>119</v>
      </c>
      <c r="G2" s="13">
        <v>5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junk0_5-2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203-UWSIF-0_5-1</v>
      </c>
      <c r="D4" s="12" t="s">
        <v>112</v>
      </c>
      <c r="E4" s="13"/>
      <c r="F4" s="13" t="s">
        <v>120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203-UWSIF-0_5-2</v>
      </c>
      <c r="D5" s="12" t="s">
        <v>112</v>
      </c>
      <c r="E5" s="13"/>
      <c r="F5" s="13" t="s">
        <v>120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209-UWSIF-0_5-3</v>
      </c>
      <c r="D6" s="12" t="s">
        <v>127</v>
      </c>
      <c r="E6" s="13"/>
      <c r="F6" s="13" t="s">
        <v>120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209-UWSIF-0_5-4</v>
      </c>
      <c r="D7" s="12" t="s">
        <v>127</v>
      </c>
      <c r="E7" s="13"/>
      <c r="F7" s="13" t="s">
        <v>120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204-UWSIF-0_5-5</v>
      </c>
      <c r="D8" s="12" t="s">
        <v>128</v>
      </c>
      <c r="E8" s="13"/>
      <c r="F8" s="13" t="s">
        <v>123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204-UWSIF-0_5-1</v>
      </c>
      <c r="D9" s="12" t="s">
        <v>128</v>
      </c>
      <c r="E9" s="13"/>
      <c r="F9" s="13" t="s">
        <v>123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27" t="str">
        <f>CONCATENATE($H$2,"_", $G$2, "-"&amp;((ROW()-9+280)))</f>
        <v>0_5-281</v>
      </c>
      <c r="D10" s="11"/>
      <c r="E10" s="11"/>
      <c r="F10" s="13" t="s">
        <v>124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27" t="str">
        <f>CONCATENATE($H$2,"_", $G$2, "-"&amp;((ROW()-9+280)))</f>
        <v>0_5-282</v>
      </c>
      <c r="D11" s="11"/>
      <c r="E11" s="11"/>
      <c r="F11" s="13" t="s">
        <v>124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27" t="str">
        <f>CONCATENATE($H$2,"_", $G$2, "-"&amp;((ROW()-9+280)))</f>
        <v>0_5-283</v>
      </c>
      <c r="D12" s="11"/>
      <c r="E12" s="11"/>
      <c r="F12" s="13" t="s">
        <v>124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27" t="str">
        <f>CONCATENATE($H$2,"_", $G$2, "-"&amp;((ROW()-9+280)))</f>
        <v>0_5-284</v>
      </c>
      <c r="D13" s="11"/>
      <c r="E13" s="11"/>
      <c r="F13" s="13" t="s">
        <v>124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27" t="str">
        <f>CONCATENATE($H$2,"_", $G$2, "-"&amp;((ROW()-9+280)))</f>
        <v>0_5-285</v>
      </c>
      <c r="D14" s="11"/>
      <c r="E14" s="11"/>
      <c r="F14" s="13" t="s">
        <v>124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"-"&amp;((ROW()-9+280)))</f>
        <v>0_5-286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>CONCATENATE($H$2,"_", $G$2, "-"&amp;((ROW()-9+280)))</f>
        <v>0_5-287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>CONCATENATE($H$2,"_", $G$2, "-"&amp;((ROW()-9+280)))</f>
        <v>0_5-288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>CONCATENATE($H$2,"_", $G$2, "-"&amp;((ROW()-9+280)))</f>
        <v>0_5-289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>CONCATENATE($H$2,"_", $G$2, "-"&amp;((ROW()-9+280)))</f>
        <v>0_5-290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>CONCATENATE($H$2,"_", $G$2, "-"&amp;((ROW()-9+280)))</f>
        <v>0_5-291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>CONCATENATE($H$2,"_", $G$2, "-"&amp;((ROW()-9+280)))</f>
        <v>0_5-292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>CONCATENATE($H$2,"_", $G$2, "-"&amp;((ROW()-9+280)))</f>
        <v>0_5-293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>CONCATENATE($H$2,"_", $G$2, "-"&amp;((ROW()-9+280)))</f>
        <v>0_5-294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>CONCATENATE($H$2,"_", $G$2, "-"&amp;((ROW()-9+280)))</f>
        <v>0_5-295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>CONCATENATE($H$2,"_", $G$2, "-"&amp;((ROW()-9+280)))</f>
        <v>0_5-296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>CONCATENATE($H$2,"_", $G$2, "-"&amp;((ROW()-9+280)))</f>
        <v>0_5-297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>CONCATENATE($H$2,"_", $G$2, "-"&amp;((ROW()-9+280)))</f>
        <v>0_5-298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>CONCATENATE($H$2,"_", $G$2, "-"&amp;((ROW()-9+280)))</f>
        <v>0_5-299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>CONCATENATE($H$2,"_", $G$2, "-"&amp;((ROW()-9+280)))</f>
        <v>0_5-300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>CONCATENATE($H$2,"_", $G$2, "-"&amp;((ROW()-9+280)))</f>
        <v>0_5-301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>CONCATENATE($H$2,"_", $G$2, "-"&amp;((ROW()-9+280)))</f>
        <v>0_5-302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>CONCATENATE($H$2,"_", $G$2, "-"&amp;((ROW()-9+280)))</f>
        <v>0_5-303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>CONCATENATE($H$2,"_", $G$2, "-"&amp;((ROW()-9+280)))</f>
        <v>0_5-304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204-UWSIF-0_5-3</v>
      </c>
      <c r="D34" s="12" t="s">
        <v>128</v>
      </c>
      <c r="E34" s="13"/>
      <c r="F34" s="13" t="s">
        <v>123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204-UWSIF-0_5-4</v>
      </c>
      <c r="D35" s="12" t="s">
        <v>128</v>
      </c>
      <c r="E35" s="13"/>
      <c r="F35" s="13" t="s">
        <v>123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209-UWSIF-0_5-3</v>
      </c>
      <c r="D36" s="12" t="s">
        <v>127</v>
      </c>
      <c r="E36" s="13"/>
      <c r="F36" s="13" t="s">
        <v>120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209-UWSIF-0_5-4</v>
      </c>
      <c r="D37" s="12" t="s">
        <v>127</v>
      </c>
      <c r="E37" s="13"/>
      <c r="F37" s="13" t="s">
        <v>120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203-UWSIF-0_5-3</v>
      </c>
      <c r="D38" s="12" t="s">
        <v>112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203-UWSIF-0_5-4</v>
      </c>
      <c r="D39" s="12" t="s">
        <v>112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"-"&amp;((ROW()-15+280)))</f>
        <v>0_5-305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>CONCATENATE($H$2,"_", $G$2, "-"&amp;((ROW()-15+280)))</f>
        <v>0_5-306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>CONCATENATE($H$2,"_", $G$2, "-"&amp;((ROW()-15+280)))</f>
        <v>0_5-307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>CONCATENATE($H$2,"_", $G$2, "-"&amp;((ROW()-15+280)))</f>
        <v>0_5-308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>CONCATENATE($H$2,"_", $G$2, "-"&amp;((ROW()-15+280)))</f>
        <v>0_5-309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>CONCATENATE($H$2,"_", $G$2, "-"&amp;((ROW()-15+280)))</f>
        <v>0_5-310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>CONCATENATE($H$2,"_", $G$2, "-"&amp;((ROW()-15+280)))</f>
        <v>0_5-311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>CONCATENATE($H$2,"_", $G$2, "-"&amp;((ROW()-15+280)))</f>
        <v>0_5-312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>CONCATENATE($H$2,"_", $G$2, "-"&amp;((ROW()-15+280)))</f>
        <v>0_5-313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>CONCATENATE($H$2,"_", $G$2, "-"&amp;((ROW()-15+280)))</f>
        <v>0_5-314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>CONCATENATE($H$2,"_", $G$2, "-"&amp;((ROW()-15+280)))</f>
        <v>0_5-315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>CONCATENATE($H$2,"_", $G$2, "-"&amp;((ROW()-15+280)))</f>
        <v>0_5-316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>CONCATENATE($H$2,"_", $G$2, "-"&amp;((ROW()-15+280)))</f>
        <v>0_5-317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>CONCATENATE($H$2,"_", $G$2, "-"&amp;((ROW()-15+280)))</f>
        <v>0_5-318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>CONCATENATE($H$2,"_", $G$2, "-"&amp;((ROW()-15+280)))</f>
        <v>0_5-319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>CONCATENATE($H$2,"_", $G$2, "-"&amp;((ROW()-15+280)))</f>
        <v>0_5-320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>CONCATENATE($H$2,"_", $G$2, "-"&amp;((ROW()-15+280)))</f>
        <v>0_5-321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>CONCATENATE($H$2,"_", $G$2, "-"&amp;((ROW()-15+280)))</f>
        <v>0_5-322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>CONCATENATE($H$2,"_", $G$2, "-"&amp;((ROW()-15+280)))</f>
        <v>0_5-323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>CONCATENATE($H$2,"_", $G$2, "-"&amp;((ROW()-15+280)))</f>
        <v>0_5-324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>CONCATENATE($H$2,"_", $G$2, "-"&amp;((ROW()-15+280)))</f>
        <v>0_5-325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>CONCATENATE($H$2,"_", $G$2, "-"&amp;((ROW()-15+280)))</f>
        <v>0_5-326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203-UWSIF-0_5-5</v>
      </c>
      <c r="D62" s="12" t="s">
        <v>112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203-UWSIF-0_5-6</v>
      </c>
      <c r="D63" s="12" t="s">
        <v>112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209-UWSIF-0_5-5</v>
      </c>
      <c r="D64" s="12" t="s">
        <v>127</v>
      </c>
      <c r="E64" s="13"/>
      <c r="F64" s="13" t="s">
        <v>120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209-UWSIF-0_5-6</v>
      </c>
      <c r="D65" s="12" t="s">
        <v>127</v>
      </c>
      <c r="E65" s="13"/>
      <c r="F65" s="13" t="s">
        <v>120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204-UWSIF-0_5-5</v>
      </c>
      <c r="D66" s="12" t="s">
        <v>128</v>
      </c>
      <c r="E66" s="13"/>
      <c r="F66" s="13" t="s">
        <v>123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204-UWSIF-0_5-6</v>
      </c>
      <c r="D67" s="12" t="s">
        <v>128</v>
      </c>
      <c r="E67" s="13"/>
      <c r="F67" s="13" t="s">
        <v>123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"-"&amp;((ROW()-21+280)))</f>
        <v>0_5-327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>CONCATENATE($H$2,"_", $G$2, "-"&amp;((ROW()-21+280)))</f>
        <v>0_5-328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>CONCATENATE($H$2,"_", $G$2, "-"&amp;((ROW()-21+280)))</f>
        <v>0_5-329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>CONCATENATE($H$2,"_", $G$2, "-"&amp;((ROW()-21+280)))</f>
        <v>0_5-330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>CONCATENATE($H$2,"_", $G$2, "-"&amp;((ROW()-21+280)))</f>
        <v>0_5-331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>CONCATENATE($H$2,"_", $G$2, "-"&amp;((ROW()-21+280)))</f>
        <v>0_5-332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>CONCATENATE($H$2,"_", $G$2, "-"&amp;((ROW()-21+280)))</f>
        <v>0_5-333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>CONCATENATE($H$2,"_", $G$2, "-"&amp;((ROW()-21+280)))</f>
        <v>0_5-334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>CONCATENATE($H$2,"_", $G$2, "-"&amp;((ROW()-21+280)))</f>
        <v>0_5-335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>CONCATENATE($H$2,"_", $G$2, "-"&amp;((ROW()-21+280)))</f>
        <v>0_5-336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>CONCATENATE($H$2,"_", $G$2, "-"&amp;((ROW()-21+280)))</f>
        <v>0_5-337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>CONCATENATE($H$2,"_", $G$2, "-"&amp;((ROW()-21+280)))</f>
        <v>0_5-338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>CONCATENATE($H$2,"_", $G$2, "-"&amp;((ROW()-21+280)))</f>
        <v>0_5-339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>CONCATENATE($H$2,"_", $G$2, "-"&amp;((ROW()-21+280)))</f>
        <v>0_5-340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>CONCATENATE($H$2,"_", $G$2, "-"&amp;((ROW()-21+280)))</f>
        <v>0_5-341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>CONCATENATE($H$2,"_", $G$2, "-"&amp;((ROW()-21+280)))</f>
        <v>0_5-342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>CONCATENATE($H$2,"_", $G$2, "-"&amp;((ROW()-21+280)))</f>
        <v>0_5-343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>CONCATENATE($H$2,"_", $G$2, "-"&amp;((ROW()-21+280)))</f>
        <v>0_5-344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>CONCATENATE($H$2,"_", $G$2, "-"&amp;((ROW()-21+280)))</f>
        <v>0_5-345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>CONCATENATE($H$2,"_", $G$2, "-"&amp;((ROW()-21+280)))</f>
        <v>0_5-346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>CONCATENATE($H$2,"_", $G$2, "-"&amp;((ROW()-21+280)))</f>
        <v>0_5-347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>CONCATENATE($H$2,"_", $G$2, "-"&amp;((ROW()-21+280)))</f>
        <v>0_5-348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>CONCATENATE($H$2,"_", $G$2, "-"&amp;((ROW()-21+280)))</f>
        <v>0_5-349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>CONCATENATE($H$2,"_", $G$2, "-"&amp;((ROW()-21+280)))</f>
        <v>0_5-350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204-UWSIF-0_5-7</v>
      </c>
      <c r="D92" s="12" t="s">
        <v>128</v>
      </c>
      <c r="E92" s="13"/>
      <c r="F92" s="13" t="s">
        <v>123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204-UWSIF-0_5-8</v>
      </c>
      <c r="D93" s="12" t="s">
        <v>128</v>
      </c>
      <c r="E93" s="13"/>
      <c r="F93" s="13" t="s">
        <v>123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0">CONCATENATE(D94&amp;H$2,"_",$G$2&amp;"-7")</f>
        <v>209-UWSIF-0_5-7</v>
      </c>
      <c r="D94" s="12" t="s">
        <v>127</v>
      </c>
      <c r="E94" s="13"/>
      <c r="F94" s="13" t="s">
        <v>120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1">CONCATENATE(D95&amp;H$2,"_",$G$2&amp;"-8")</f>
        <v>209-UWSIF-0_5-8</v>
      </c>
      <c r="D95" s="12" t="s">
        <v>127</v>
      </c>
      <c r="E95" s="13"/>
      <c r="F95" s="13" t="s">
        <v>120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2">CONCATENATE(D96&amp;H$2,"_",$G$2&amp;"-7")</f>
        <v>203-UWSIF-0_5-7</v>
      </c>
      <c r="D96" s="12" t="s">
        <v>112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3">CONCATENATE(D97&amp;H$2,"_",$G$2&amp;"-8")</f>
        <v>203-UWSIF-0_5-8</v>
      </c>
      <c r="D97" s="12" t="s">
        <v>112</v>
      </c>
      <c r="E97" s="13"/>
      <c r="F97" s="13" t="s">
        <v>120</v>
      </c>
    </row>
  </sheetData>
  <dataValidations count="2">
    <dataValidation type="list" allowBlank="1" showInputMessage="1" showErrorMessage="1" sqref="F2:F97" xr:uid="{B1F908D8-AD00-49A9-852F-059B2C3B5AE6}">
      <formula1>$I$18:$I$24</formula1>
    </dataValidation>
    <dataValidation type="list" allowBlank="1" showInputMessage="1" showErrorMessage="1" sqref="D4:D10 D34:D39 D62:D67 D92:D97" xr:uid="{638C9001-28E9-42EB-A591-7632B412C9DB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44E6-D8A7-4A55-B36E-F512873E67E7}">
  <sheetPr>
    <pageSetUpPr fitToPage="1"/>
  </sheetPr>
  <dimension ref="A1:I97"/>
  <sheetViews>
    <sheetView zoomScaleNormal="100" workbookViewId="0">
      <pane ySplit="1" topLeftCell="A67" activePane="bottomLeft" state="frozen"/>
      <selection activeCell="D20" sqref="D20"/>
      <selection pane="bottomLeft" activeCell="D20" sqref="D20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junk0_6-1</v>
      </c>
      <c r="D2" s="12" t="s">
        <v>107</v>
      </c>
      <c r="E2" s="13"/>
      <c r="F2" s="13" t="s">
        <v>119</v>
      </c>
      <c r="G2" s="13">
        <v>6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junk0_6-2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203-UWSIF-0_6-1</v>
      </c>
      <c r="D4" s="12" t="s">
        <v>112</v>
      </c>
      <c r="E4" s="13"/>
      <c r="F4" s="13" t="s">
        <v>120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203-UWSIF-0_6-2</v>
      </c>
      <c r="D5" s="12" t="s">
        <v>112</v>
      </c>
      <c r="E5" s="13"/>
      <c r="F5" s="13" t="s">
        <v>120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209-UWSIF-0_6-3</v>
      </c>
      <c r="D6" s="12" t="s">
        <v>127</v>
      </c>
      <c r="E6" s="13"/>
      <c r="F6" s="13" t="s">
        <v>120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209-UWSIF-0_6-4</v>
      </c>
      <c r="D7" s="12" t="s">
        <v>127</v>
      </c>
      <c r="E7" s="13"/>
      <c r="F7" s="13" t="s">
        <v>120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204-UWSIF-0_6-5</v>
      </c>
      <c r="D8" s="12" t="s">
        <v>128</v>
      </c>
      <c r="E8" s="13"/>
      <c r="F8" s="13" t="s">
        <v>123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204-UWSIF-0_6-1</v>
      </c>
      <c r="D9" s="12" t="s">
        <v>128</v>
      </c>
      <c r="E9" s="13"/>
      <c r="F9" s="13" t="s">
        <v>123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27" t="str">
        <f>CONCATENATE($H$2,"_", $G$2, "-"&amp;((ROW()-9+350)))</f>
        <v>0_6-351</v>
      </c>
      <c r="D10" s="11"/>
      <c r="E10" s="11"/>
      <c r="F10" s="13" t="s">
        <v>124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27" t="str">
        <f>CONCATENATE($H$2,"_", $G$2, "-"&amp;((ROW()-9+350)))</f>
        <v>0_6-352</v>
      </c>
      <c r="D11" s="11"/>
      <c r="E11" s="11"/>
      <c r="F11" s="13" t="s">
        <v>124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27" t="str">
        <f>CONCATENATE($H$2,"_", $G$2, "-"&amp;((ROW()-9+350)))</f>
        <v>0_6-353</v>
      </c>
      <c r="D12" s="11"/>
      <c r="E12" s="11"/>
      <c r="F12" s="13" t="s">
        <v>124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27" t="str">
        <f>CONCATENATE($H$2,"_", $G$2, "-"&amp;((ROW()-9+350)))</f>
        <v>0_6-354</v>
      </c>
      <c r="D13" s="11"/>
      <c r="E13" s="11"/>
      <c r="F13" s="13" t="s">
        <v>124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27" t="str">
        <f>CONCATENATE($H$2,"_", $G$2, "-"&amp;((ROW()-9+350)))</f>
        <v>0_6-355</v>
      </c>
      <c r="D14" s="11"/>
      <c r="E14" s="11"/>
      <c r="F14" s="13" t="s">
        <v>124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"-"&amp;((ROW()-9+350)))</f>
        <v>0_6-356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>CONCATENATE($H$2,"_", $G$2, "-"&amp;((ROW()-9+350)))</f>
        <v>0_6-357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>CONCATENATE($H$2,"_", $G$2, "-"&amp;((ROW()-9+350)))</f>
        <v>0_6-358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>CONCATENATE($H$2,"_", $G$2, "-"&amp;((ROW()-9+350)))</f>
        <v>0_6-359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>CONCATENATE($H$2,"_", $G$2, "-"&amp;((ROW()-9+350)))</f>
        <v>0_6-360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>CONCATENATE($H$2,"_", $G$2, "-"&amp;((ROW()-9+350)))</f>
        <v>0_6-361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>CONCATENATE($H$2,"_", $G$2, "-"&amp;((ROW()-9+350)))</f>
        <v>0_6-362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>CONCATENATE($H$2,"_", $G$2, "-"&amp;((ROW()-9+350)))</f>
        <v>0_6-363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>CONCATENATE($H$2,"_", $G$2, "-"&amp;((ROW()-9+350)))</f>
        <v>0_6-364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>CONCATENATE($H$2,"_", $G$2, "-"&amp;((ROW()-9+350)))</f>
        <v>0_6-365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>CONCATENATE($H$2,"_", $G$2, "-"&amp;((ROW()-9+350)))</f>
        <v>0_6-366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>CONCATENATE($H$2,"_", $G$2, "-"&amp;((ROW()-9+350)))</f>
        <v>0_6-367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>CONCATENATE($H$2,"_", $G$2, "-"&amp;((ROW()-9+350)))</f>
        <v>0_6-368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>CONCATENATE($H$2,"_", $G$2, "-"&amp;((ROW()-9+350)))</f>
        <v>0_6-369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>CONCATENATE($H$2,"_", $G$2, "-"&amp;((ROW()-9+350)))</f>
        <v>0_6-370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>CONCATENATE($H$2,"_", $G$2, "-"&amp;((ROW()-9+350)))</f>
        <v>0_6-371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>CONCATENATE($H$2,"_", $G$2, "-"&amp;((ROW()-9+350)))</f>
        <v>0_6-372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>CONCATENATE($H$2,"_", $G$2, "-"&amp;((ROW()-9+350)))</f>
        <v>0_6-373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>CONCATENATE($H$2,"_", $G$2, "-"&amp;((ROW()-9+350)))</f>
        <v>0_6-374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204-UWSIF-0_6-3</v>
      </c>
      <c r="D34" s="12" t="s">
        <v>128</v>
      </c>
      <c r="E34" s="13"/>
      <c r="F34" s="13" t="s">
        <v>123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204-UWSIF-0_6-4</v>
      </c>
      <c r="D35" s="12" t="s">
        <v>128</v>
      </c>
      <c r="E35" s="13"/>
      <c r="F35" s="13" t="s">
        <v>123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209-UWSIF-0_6-3</v>
      </c>
      <c r="D36" s="12" t="s">
        <v>127</v>
      </c>
      <c r="E36" s="13"/>
      <c r="F36" s="13" t="s">
        <v>120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209-UWSIF-0_6-4</v>
      </c>
      <c r="D37" s="12" t="s">
        <v>127</v>
      </c>
      <c r="E37" s="13"/>
      <c r="F37" s="13" t="s">
        <v>120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203-UWSIF-0_6-3</v>
      </c>
      <c r="D38" s="12" t="s">
        <v>112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203-UWSIF-0_6-4</v>
      </c>
      <c r="D39" s="12" t="s">
        <v>112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"-"&amp;((ROW()-15+350)))</f>
        <v>0_6-375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>CONCATENATE($H$2,"_", $G$2, "-"&amp;((ROW()-15+350)))</f>
        <v>0_6-376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>CONCATENATE($H$2,"_", $G$2, "-"&amp;((ROW()-15+350)))</f>
        <v>0_6-377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>CONCATENATE($H$2,"_", $G$2, "-"&amp;((ROW()-15+350)))</f>
        <v>0_6-378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>CONCATENATE($H$2,"_", $G$2, "-"&amp;((ROW()-15+350)))</f>
        <v>0_6-379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>CONCATENATE($H$2,"_", $G$2, "-"&amp;((ROW()-15+350)))</f>
        <v>0_6-380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>CONCATENATE($H$2,"_", $G$2, "-"&amp;((ROW()-15+350)))</f>
        <v>0_6-381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>CONCATENATE($H$2,"_", $G$2, "-"&amp;((ROW()-15+350)))</f>
        <v>0_6-382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>CONCATENATE($H$2,"_", $G$2, "-"&amp;((ROW()-15+350)))</f>
        <v>0_6-383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>CONCATENATE($H$2,"_", $G$2, "-"&amp;((ROW()-15+350)))</f>
        <v>0_6-384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>CONCATENATE($H$2,"_", $G$2, "-"&amp;((ROW()-15+350)))</f>
        <v>0_6-385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>CONCATENATE($H$2,"_", $G$2, "-"&amp;((ROW()-15+350)))</f>
        <v>0_6-386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>CONCATENATE($H$2,"_", $G$2, "-"&amp;((ROW()-15+350)))</f>
        <v>0_6-387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>CONCATENATE($H$2,"_", $G$2, "-"&amp;((ROW()-15+350)))</f>
        <v>0_6-388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>CONCATENATE($H$2,"_", $G$2, "-"&amp;((ROW()-15+350)))</f>
        <v>0_6-389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>CONCATENATE($H$2,"_", $G$2, "-"&amp;((ROW()-15+350)))</f>
        <v>0_6-390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>CONCATENATE($H$2,"_", $G$2, "-"&amp;((ROW()-15+350)))</f>
        <v>0_6-391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>CONCATENATE($H$2,"_", $G$2, "-"&amp;((ROW()-15+350)))</f>
        <v>0_6-392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>CONCATENATE($H$2,"_", $G$2, "-"&amp;((ROW()-15+350)))</f>
        <v>0_6-393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>CONCATENATE($H$2,"_", $G$2, "-"&amp;((ROW()-15+350)))</f>
        <v>0_6-394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>CONCATENATE($H$2,"_", $G$2, "-"&amp;((ROW()-15+350)))</f>
        <v>0_6-395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>CONCATENATE($H$2,"_", $G$2, "-"&amp;((ROW()-15+350)))</f>
        <v>0_6-396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203-UWSIF-0_6-5</v>
      </c>
      <c r="D62" s="12" t="s">
        <v>112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203-UWSIF-0_6-6</v>
      </c>
      <c r="D63" s="12" t="s">
        <v>112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209-UWSIF-0_6-5</v>
      </c>
      <c r="D64" s="12" t="s">
        <v>127</v>
      </c>
      <c r="E64" s="13"/>
      <c r="F64" s="13" t="s">
        <v>120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209-UWSIF-0_6-6</v>
      </c>
      <c r="D65" s="12" t="s">
        <v>127</v>
      </c>
      <c r="E65" s="13"/>
      <c r="F65" s="13" t="s">
        <v>120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204-UWSIF-0_6-5</v>
      </c>
      <c r="D66" s="12" t="s">
        <v>128</v>
      </c>
      <c r="E66" s="13"/>
      <c r="F66" s="13" t="s">
        <v>123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204-UWSIF-0_6-6</v>
      </c>
      <c r="D67" s="12" t="s">
        <v>128</v>
      </c>
      <c r="E67" s="13"/>
      <c r="F67" s="13" t="s">
        <v>123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"-"&amp;((ROW()-21+350)))</f>
        <v>0_6-397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>CONCATENATE($H$2,"_", $G$2, "-"&amp;((ROW()-21+350)))</f>
        <v>0_6-398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>CONCATENATE($H$2,"_", $G$2, "-"&amp;((ROW()-21+350)))</f>
        <v>0_6-399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>CONCATENATE($H$2,"_", $G$2, "-"&amp;((ROW()-21+350)))</f>
        <v>0_6-400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>CONCATENATE($H$2,"_", $G$2, "-"&amp;((ROW()-21+350)))</f>
        <v>0_6-401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>CONCATENATE($H$2,"_", $G$2, "-"&amp;((ROW()-21+350)))</f>
        <v>0_6-402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>CONCATENATE($H$2,"_", $G$2, "-"&amp;((ROW()-21+350)))</f>
        <v>0_6-403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>CONCATENATE($H$2,"_", $G$2, "-"&amp;((ROW()-21+350)))</f>
        <v>0_6-404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>CONCATENATE($H$2,"_", $G$2, "-"&amp;((ROW()-21+350)))</f>
        <v>0_6-405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>CONCATENATE($H$2,"_", $G$2, "-"&amp;((ROW()-21+350)))</f>
        <v>0_6-406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>CONCATENATE($H$2,"_", $G$2, "-"&amp;((ROW()-21+350)))</f>
        <v>0_6-407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>CONCATENATE($H$2,"_", $G$2, "-"&amp;((ROW()-21+350)))</f>
        <v>0_6-408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>CONCATENATE($H$2,"_", $G$2, "-"&amp;((ROW()-21+350)))</f>
        <v>0_6-409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>CONCATENATE($H$2,"_", $G$2, "-"&amp;((ROW()-21+350)))</f>
        <v>0_6-410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>CONCATENATE($H$2,"_", $G$2, "-"&amp;((ROW()-21+350)))</f>
        <v>0_6-411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>CONCATENATE($H$2,"_", $G$2, "-"&amp;((ROW()-21+350)))</f>
        <v>0_6-412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>CONCATENATE($H$2,"_", $G$2, "-"&amp;((ROW()-21+350)))</f>
        <v>0_6-413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>CONCATENATE($H$2,"_", $G$2, "-"&amp;((ROW()-21+350)))</f>
        <v>0_6-414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>CONCATENATE($H$2,"_", $G$2, "-"&amp;((ROW()-21+350)))</f>
        <v>0_6-415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>CONCATENATE($H$2,"_", $G$2, "-"&amp;((ROW()-21+350)))</f>
        <v>0_6-416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>CONCATENATE($H$2,"_", $G$2, "-"&amp;((ROW()-21+350)))</f>
        <v>0_6-417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>CONCATENATE($H$2,"_", $G$2, "-"&amp;((ROW()-21+350)))</f>
        <v>0_6-418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>CONCATENATE($H$2,"_", $G$2, "-"&amp;((ROW()-21+350)))</f>
        <v>0_6-419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>CONCATENATE($H$2,"_", $G$2, "-"&amp;((ROW()-21+350)))</f>
        <v>0_6-420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204-UWSIF-0_6-7</v>
      </c>
      <c r="D92" s="12" t="s">
        <v>128</v>
      </c>
      <c r="E92" s="13"/>
      <c r="F92" s="13" t="s">
        <v>123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204-UWSIF-0_6-8</v>
      </c>
      <c r="D93" s="12" t="s">
        <v>128</v>
      </c>
      <c r="E93" s="13"/>
      <c r="F93" s="13" t="s">
        <v>123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0">CONCATENATE(D94&amp;H$2,"_",$G$2&amp;"-7")</f>
        <v>209-UWSIF-0_6-7</v>
      </c>
      <c r="D94" s="12" t="s">
        <v>127</v>
      </c>
      <c r="E94" s="13"/>
      <c r="F94" s="13" t="s">
        <v>120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1">CONCATENATE(D95&amp;H$2,"_",$G$2&amp;"-8")</f>
        <v>209-UWSIF-0_6-8</v>
      </c>
      <c r="D95" s="12" t="s">
        <v>127</v>
      </c>
      <c r="E95" s="13"/>
      <c r="F95" s="13" t="s">
        <v>120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2">CONCATENATE(D96&amp;H$2,"_",$G$2&amp;"-7")</f>
        <v>203-UWSIF-0_6-7</v>
      </c>
      <c r="D96" s="12" t="s">
        <v>112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3">CONCATENATE(D97&amp;H$2,"_",$G$2&amp;"-8")</f>
        <v>203-UWSIF-0_6-8</v>
      </c>
      <c r="D97" s="12" t="s">
        <v>112</v>
      </c>
      <c r="E97" s="13"/>
      <c r="F97" s="13" t="s">
        <v>120</v>
      </c>
    </row>
  </sheetData>
  <dataValidations count="2">
    <dataValidation type="list" allowBlank="1" showInputMessage="1" showErrorMessage="1" sqref="D4:D10 D34:D39 D62:D67 D92:D97" xr:uid="{005065F7-320B-4E49-ABB1-15353D32BA8A}">
      <formula1>$H$18:$H$27</formula1>
    </dataValidation>
    <dataValidation type="list" allowBlank="1" showInputMessage="1" showErrorMessage="1" sqref="F2:F97" xr:uid="{7F50B6E1-3544-4AF8-845C-F58EC76CDC9B}">
      <formula1>$I$18:$I$24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97"/>
  <sheetViews>
    <sheetView zoomScaleNormal="100" workbookViewId="0">
      <pane ySplit="1" topLeftCell="A58" activePane="bottomLeft" state="frozen"/>
      <selection activeCell="D20" sqref="D20"/>
      <selection pane="bottomLeft" activeCell="D20" sqref="D20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junk0_7-1</v>
      </c>
      <c r="D2" s="12" t="s">
        <v>107</v>
      </c>
      <c r="E2" s="13"/>
      <c r="F2" s="13" t="s">
        <v>119</v>
      </c>
      <c r="G2" s="13">
        <v>7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junk0_7-2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203-UWSIF-0_7-1</v>
      </c>
      <c r="D4" s="12" t="s">
        <v>112</v>
      </c>
      <c r="E4" s="13"/>
      <c r="F4" s="13" t="s">
        <v>120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203-UWSIF-0_7-2</v>
      </c>
      <c r="D5" s="12" t="s">
        <v>112</v>
      </c>
      <c r="E5" s="13"/>
      <c r="F5" s="13" t="s">
        <v>120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209-UWSIF-0_7-3</v>
      </c>
      <c r="D6" s="12" t="s">
        <v>127</v>
      </c>
      <c r="E6" s="13"/>
      <c r="F6" s="13" t="s">
        <v>120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209-UWSIF-0_7-4</v>
      </c>
      <c r="D7" s="12" t="s">
        <v>127</v>
      </c>
      <c r="E7" s="13"/>
      <c r="F7" s="13" t="s">
        <v>120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204-UWSIF-0_7-5</v>
      </c>
      <c r="D8" s="12" t="s">
        <v>128</v>
      </c>
      <c r="E8" s="13"/>
      <c r="F8" s="13" t="s">
        <v>123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204-UWSIF-0_7-1</v>
      </c>
      <c r="D9" s="12" t="s">
        <v>128</v>
      </c>
      <c r="E9" s="13"/>
      <c r="F9" s="13" t="s">
        <v>123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27" t="str">
        <f>CONCATENATE($H$2,"_", $G$2, "-"&amp;((ROW()-9+420)))</f>
        <v>0_7-421</v>
      </c>
      <c r="D10" s="11"/>
      <c r="E10" s="11"/>
      <c r="F10" s="13" t="s">
        <v>124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27" t="str">
        <f>CONCATENATE($H$2,"_", $G$2, "-"&amp;((ROW()-9+420)))</f>
        <v>0_7-422</v>
      </c>
      <c r="D11" s="11"/>
      <c r="E11" s="11"/>
      <c r="F11" s="13" t="s">
        <v>124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27" t="str">
        <f>CONCATENATE($H$2,"_", $G$2, "-"&amp;((ROW()-9+420)))</f>
        <v>0_7-423</v>
      </c>
      <c r="D12" s="11"/>
      <c r="E12" s="11"/>
      <c r="F12" s="13" t="s">
        <v>124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27" t="str">
        <f>CONCATENATE($H$2,"_", $G$2, "-"&amp;((ROW()-9+420)))</f>
        <v>0_7-424</v>
      </c>
      <c r="D13" s="11"/>
      <c r="E13" s="11"/>
      <c r="F13" s="13" t="s">
        <v>124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27" t="str">
        <f>CONCATENATE($H$2,"_", $G$2, "-"&amp;((ROW()-9+420)))</f>
        <v>0_7-425</v>
      </c>
      <c r="D14" s="11"/>
      <c r="E14" s="11"/>
      <c r="F14" s="13" t="s">
        <v>124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"-"&amp;((ROW()-9+420)))</f>
        <v>0_7-426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>CONCATENATE($H$2,"_", $G$2, "-"&amp;((ROW()-9+420)))</f>
        <v>0_7-427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>CONCATENATE($H$2,"_", $G$2, "-"&amp;((ROW()-9+420)))</f>
        <v>0_7-428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>CONCATENATE($H$2,"_", $G$2, "-"&amp;((ROW()-9+420)))</f>
        <v>0_7-429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>CONCATENATE($H$2,"_", $G$2, "-"&amp;((ROW()-9+420)))</f>
        <v>0_7-430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>CONCATENATE($H$2,"_", $G$2, "-"&amp;((ROW()-9+420)))</f>
        <v>0_7-431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>CONCATENATE($H$2,"_", $G$2, "-"&amp;((ROW()-9+420)))</f>
        <v>0_7-432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>CONCATENATE($H$2,"_", $G$2, "-"&amp;((ROW()-9+420)))</f>
        <v>0_7-433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>CONCATENATE($H$2,"_", $G$2, "-"&amp;((ROW()-9+420)))</f>
        <v>0_7-434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>CONCATENATE($H$2,"_", $G$2, "-"&amp;((ROW()-9+420)))</f>
        <v>0_7-435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>CONCATENATE($H$2,"_", $G$2, "-"&amp;((ROW()-9+420)))</f>
        <v>0_7-436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>CONCATENATE($H$2,"_", $G$2, "-"&amp;((ROW()-9+420)))</f>
        <v>0_7-437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>CONCATENATE($H$2,"_", $G$2, "-"&amp;((ROW()-9+420)))</f>
        <v>0_7-438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>CONCATENATE($H$2,"_", $G$2, "-"&amp;((ROW()-9+420)))</f>
        <v>0_7-439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>CONCATENATE($H$2,"_", $G$2, "-"&amp;((ROW()-9+420)))</f>
        <v>0_7-440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>CONCATENATE($H$2,"_", $G$2, "-"&amp;((ROW()-9+420)))</f>
        <v>0_7-441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>CONCATENATE($H$2,"_", $G$2, "-"&amp;((ROW()-9+420)))</f>
        <v>0_7-442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>CONCATENATE($H$2,"_", $G$2, "-"&amp;((ROW()-9+420)))</f>
        <v>0_7-443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>CONCATENATE($H$2,"_", $G$2, "-"&amp;((ROW()-9+420)))</f>
        <v>0_7-444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204-UWSIF-0_7-3</v>
      </c>
      <c r="D34" s="12" t="s">
        <v>128</v>
      </c>
      <c r="E34" s="13"/>
      <c r="F34" s="13" t="s">
        <v>123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204-UWSIF-0_7-4</v>
      </c>
      <c r="D35" s="12" t="s">
        <v>128</v>
      </c>
      <c r="E35" s="13"/>
      <c r="F35" s="13" t="s">
        <v>123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209-UWSIF-0_7-3</v>
      </c>
      <c r="D36" s="12" t="s">
        <v>127</v>
      </c>
      <c r="E36" s="13"/>
      <c r="F36" s="13" t="s">
        <v>120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209-UWSIF-0_7-4</v>
      </c>
      <c r="D37" s="12" t="s">
        <v>127</v>
      </c>
      <c r="E37" s="13"/>
      <c r="F37" s="13" t="s">
        <v>120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203-UWSIF-0_7-3</v>
      </c>
      <c r="D38" s="12" t="s">
        <v>112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203-UWSIF-0_7-4</v>
      </c>
      <c r="D39" s="12" t="s">
        <v>112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"-"&amp;((ROW()-15+420)))</f>
        <v>0_7-445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>CONCATENATE($H$2,"_", $G$2, "-"&amp;((ROW()-15+420)))</f>
        <v>0_7-446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>CONCATENATE($H$2,"_", $G$2, "-"&amp;((ROW()-15+420)))</f>
        <v>0_7-447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>CONCATENATE($H$2,"_", $G$2, "-"&amp;((ROW()-15+420)))</f>
        <v>0_7-448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>CONCATENATE($H$2,"_", $G$2, "-"&amp;((ROW()-15+420)))</f>
        <v>0_7-449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>CONCATENATE($H$2,"_", $G$2, "-"&amp;((ROW()-15+420)))</f>
        <v>0_7-450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>CONCATENATE($H$2,"_", $G$2, "-"&amp;((ROW()-15+420)))</f>
        <v>0_7-451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>CONCATENATE($H$2,"_", $G$2, "-"&amp;((ROW()-15+420)))</f>
        <v>0_7-452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>CONCATENATE($H$2,"_", $G$2, "-"&amp;((ROW()-15+420)))</f>
        <v>0_7-453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>CONCATENATE($H$2,"_", $G$2, "-"&amp;((ROW()-15+420)))</f>
        <v>0_7-454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>CONCATENATE($H$2,"_", $G$2, "-"&amp;((ROW()-15+420)))</f>
        <v>0_7-455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>CONCATENATE($H$2,"_", $G$2, "-"&amp;((ROW()-15+420)))</f>
        <v>0_7-456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>CONCATENATE($H$2,"_", $G$2, "-"&amp;((ROW()-15+420)))</f>
        <v>0_7-457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>CONCATENATE($H$2,"_", $G$2, "-"&amp;((ROW()-15+420)))</f>
        <v>0_7-458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>CONCATENATE($H$2,"_", $G$2, "-"&amp;((ROW()-15+420)))</f>
        <v>0_7-459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>CONCATENATE($H$2,"_", $G$2, "-"&amp;((ROW()-15+420)))</f>
        <v>0_7-460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>CONCATENATE($H$2,"_", $G$2, "-"&amp;((ROW()-15+420)))</f>
        <v>0_7-461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>CONCATENATE($H$2,"_", $G$2, "-"&amp;((ROW()-15+420)))</f>
        <v>0_7-462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>CONCATENATE($H$2,"_", $G$2, "-"&amp;((ROW()-15+420)))</f>
        <v>0_7-463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>CONCATENATE($H$2,"_", $G$2, "-"&amp;((ROW()-15+420)))</f>
        <v>0_7-464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>CONCATENATE($H$2,"_", $G$2, "-"&amp;((ROW()-15+420)))</f>
        <v>0_7-465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>CONCATENATE($H$2,"_", $G$2, "-"&amp;((ROW()-15+420)))</f>
        <v>0_7-466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203-UWSIF-0_7-5</v>
      </c>
      <c r="D62" s="12" t="s">
        <v>112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203-UWSIF-0_7-6</v>
      </c>
      <c r="D63" s="12" t="s">
        <v>112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209-UWSIF-0_7-5</v>
      </c>
      <c r="D64" s="12" t="s">
        <v>127</v>
      </c>
      <c r="E64" s="13"/>
      <c r="F64" s="13" t="s">
        <v>120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209-UWSIF-0_7-6</v>
      </c>
      <c r="D65" s="12" t="s">
        <v>127</v>
      </c>
      <c r="E65" s="13"/>
      <c r="F65" s="13" t="s">
        <v>120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204-UWSIF-0_7-5</v>
      </c>
      <c r="D66" s="12" t="s">
        <v>128</v>
      </c>
      <c r="E66" s="13"/>
      <c r="F66" s="13" t="s">
        <v>123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204-UWSIF-0_7-6</v>
      </c>
      <c r="D67" s="12" t="s">
        <v>128</v>
      </c>
      <c r="E67" s="13"/>
      <c r="F67" s="13" t="s">
        <v>123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"-"&amp;((ROW()-21+420)))</f>
        <v>0_7-467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>CONCATENATE($H$2,"_", $G$2, "-"&amp;((ROW()-21+420)))</f>
        <v>0_7-468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>CONCATENATE($H$2,"_", $G$2, "-"&amp;((ROW()-21+420)))</f>
        <v>0_7-469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>CONCATENATE($H$2,"_", $G$2, "-"&amp;((ROW()-21+420)))</f>
        <v>0_7-470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>CONCATENATE($H$2,"_", $G$2, "-"&amp;((ROW()-21+420)))</f>
        <v>0_7-471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>CONCATENATE($H$2,"_", $G$2, "-"&amp;((ROW()-21+420)))</f>
        <v>0_7-472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>CONCATENATE($H$2,"_", $G$2, "-"&amp;((ROW()-21+420)))</f>
        <v>0_7-473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>CONCATENATE($H$2,"_", $G$2, "-"&amp;((ROW()-21+420)))</f>
        <v>0_7-474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>CONCATENATE($H$2,"_", $G$2, "-"&amp;((ROW()-21+420)))</f>
        <v>0_7-475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>CONCATENATE($H$2,"_", $G$2, "-"&amp;((ROW()-21+420)))</f>
        <v>0_7-476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>CONCATENATE($H$2,"_", $G$2, "-"&amp;((ROW()-21+420)))</f>
        <v>0_7-477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>CONCATENATE($H$2,"_", $G$2, "-"&amp;((ROW()-21+420)))</f>
        <v>0_7-478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>CONCATENATE($H$2,"_", $G$2, "-"&amp;((ROW()-21+420)))</f>
        <v>0_7-479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>CONCATENATE($H$2,"_", $G$2, "-"&amp;((ROW()-21+420)))</f>
        <v>0_7-480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>CONCATENATE($H$2,"_", $G$2, "-"&amp;((ROW()-21+420)))</f>
        <v>0_7-481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>CONCATENATE($H$2,"_", $G$2, "-"&amp;((ROW()-21+420)))</f>
        <v>0_7-482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>CONCATENATE($H$2,"_", $G$2, "-"&amp;((ROW()-21+420)))</f>
        <v>0_7-483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>CONCATENATE($H$2,"_", $G$2, "-"&amp;((ROW()-21+420)))</f>
        <v>0_7-484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>CONCATENATE($H$2,"_", $G$2, "-"&amp;((ROW()-21+420)))</f>
        <v>0_7-485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>CONCATENATE($H$2,"_", $G$2, "-"&amp;((ROW()-21+420)))</f>
        <v>0_7-486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>CONCATENATE($H$2,"_", $G$2, "-"&amp;((ROW()-21+420)))</f>
        <v>0_7-487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>CONCATENATE($H$2,"_", $G$2, "-"&amp;((ROW()-21+420)))</f>
        <v>0_7-488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>CONCATENATE($H$2,"_", $G$2, "-"&amp;((ROW()-21+420)))</f>
        <v>0_7-489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>CONCATENATE($H$2,"_", $G$2, "-"&amp;((ROW()-21+420)))</f>
        <v>0_7-490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204-UWSIF-0_7-7</v>
      </c>
      <c r="D92" s="12" t="s">
        <v>128</v>
      </c>
      <c r="E92" s="13"/>
      <c r="F92" s="13" t="s">
        <v>123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204-UWSIF-0_7-8</v>
      </c>
      <c r="D93" s="12" t="s">
        <v>128</v>
      </c>
      <c r="E93" s="13"/>
      <c r="F93" s="13" t="s">
        <v>123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0">CONCATENATE(D94&amp;H$2,"_",$G$2&amp;"-7")</f>
        <v>209-UWSIF-0_7-7</v>
      </c>
      <c r="D94" s="12" t="s">
        <v>127</v>
      </c>
      <c r="E94" s="13"/>
      <c r="F94" s="13" t="s">
        <v>120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1">CONCATENATE(D95&amp;H$2,"_",$G$2&amp;"-8")</f>
        <v>209-UWSIF-0_7-8</v>
      </c>
      <c r="D95" s="12" t="s">
        <v>127</v>
      </c>
      <c r="E95" s="13"/>
      <c r="F95" s="13" t="s">
        <v>120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2">CONCATENATE(D96&amp;H$2,"_",$G$2&amp;"-7")</f>
        <v>203-UWSIF-0_7-7</v>
      </c>
      <c r="D96" s="12" t="s">
        <v>112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3">CONCATENATE(D97&amp;H$2,"_",$G$2&amp;"-8")</f>
        <v>203-UWSIF-0_7-8</v>
      </c>
      <c r="D97" s="12" t="s">
        <v>112</v>
      </c>
      <c r="E97" s="13"/>
      <c r="F97" s="13" t="s">
        <v>120</v>
      </c>
    </row>
  </sheetData>
  <dataValidations count="2">
    <dataValidation type="list" allowBlank="1" showInputMessage="1" showErrorMessage="1" sqref="F2:F97" xr:uid="{2B7A0DB2-740F-4116-94E4-A4D9E1E85459}">
      <formula1>$I$18:$I$24</formula1>
    </dataValidation>
    <dataValidation type="list" allowBlank="1" showInputMessage="1" showErrorMessage="1" sqref="D4:D10 D34:D39 D62:D67 D92:D97" xr:uid="{95474C6A-4D77-4D32-AA80-43EE490FEEEE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97"/>
  <sheetViews>
    <sheetView zoomScaleNormal="100" workbookViewId="0">
      <pane ySplit="1" topLeftCell="A2" activePane="bottomLeft" state="frozen"/>
      <selection activeCell="D20" sqref="D20"/>
      <selection pane="bottomLeft" activeCell="D20" sqref="D20"/>
    </sheetView>
  </sheetViews>
  <sheetFormatPr defaultColWidth="9.109375" defaultRowHeight="12.75" customHeight="1" x14ac:dyDescent="0.25"/>
  <cols>
    <col min="1" max="1" width="4.44140625" style="5" customWidth="1"/>
    <col min="2" max="2" width="6.6640625" style="5" customWidth="1"/>
    <col min="3" max="3" width="30.109375" style="7" customWidth="1"/>
    <col min="4" max="4" width="18.6640625" style="5" customWidth="1"/>
    <col min="5" max="5" width="16.109375" style="5" customWidth="1"/>
    <col min="6" max="6" width="16.109375" style="5" hidden="1" customWidth="1"/>
    <col min="7" max="7" width="8.44140625" style="5" customWidth="1"/>
    <col min="8" max="8" width="20.44140625" style="5" customWidth="1"/>
    <col min="9" max="9" width="23.88671875" style="5" customWidth="1"/>
    <col min="10" max="10" width="16.6640625" style="5" customWidth="1"/>
    <col min="11" max="16384" width="9.109375" style="5"/>
  </cols>
  <sheetData>
    <row r="1" spans="1:9" ht="12.7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14" t="s">
        <v>118</v>
      </c>
      <c r="G1" s="2" t="s">
        <v>5</v>
      </c>
      <c r="H1" s="14" t="s">
        <v>126</v>
      </c>
      <c r="I1" s="2" t="s">
        <v>6</v>
      </c>
    </row>
    <row r="2" spans="1:9" ht="13.2" x14ac:dyDescent="0.25">
      <c r="A2" s="6">
        <v>1</v>
      </c>
      <c r="B2" s="6" t="s">
        <v>7</v>
      </c>
      <c r="C2" s="10" t="str">
        <f>CONCATENATE(D2&amp;H$2,"_",$G$2&amp;"-1")</f>
        <v>junk0_8-1</v>
      </c>
      <c r="D2" s="12" t="s">
        <v>107</v>
      </c>
      <c r="E2" s="13"/>
      <c r="F2" s="13" t="s">
        <v>119</v>
      </c>
      <c r="G2" s="13">
        <v>8</v>
      </c>
      <c r="H2" s="13">
        <f>'Tray 1'!H2</f>
        <v>0</v>
      </c>
      <c r="I2" s="11">
        <f>'Tray 1'!I2</f>
        <v>0</v>
      </c>
    </row>
    <row r="3" spans="1:9" ht="13.2" x14ac:dyDescent="0.25">
      <c r="A3" s="6">
        <v>2</v>
      </c>
      <c r="B3" s="6" t="s">
        <v>8</v>
      </c>
      <c r="C3" s="10" t="str">
        <f>CONCATENATE(D3&amp;H$2,"_",$G$2&amp;"-2")</f>
        <v>junk0_8-2</v>
      </c>
      <c r="D3" s="12" t="s">
        <v>107</v>
      </c>
      <c r="E3" s="13"/>
      <c r="F3" s="13" t="s">
        <v>119</v>
      </c>
    </row>
    <row r="4" spans="1:9" ht="12.75" customHeight="1" x14ac:dyDescent="0.25">
      <c r="A4" s="6">
        <v>3</v>
      </c>
      <c r="B4" s="6" t="s">
        <v>9</v>
      </c>
      <c r="C4" s="10" t="str">
        <f>CONCATENATE(D4&amp;H$2,"_",$G$2&amp;"-1")</f>
        <v>203-UWSIF-0_8-1</v>
      </c>
      <c r="D4" s="12" t="s">
        <v>112</v>
      </c>
      <c r="E4" s="13"/>
      <c r="F4" s="13" t="s">
        <v>120</v>
      </c>
      <c r="H4" s="13" t="s">
        <v>58</v>
      </c>
      <c r="I4" s="13"/>
    </row>
    <row r="5" spans="1:9" ht="13.2" x14ac:dyDescent="0.25">
      <c r="A5" s="6">
        <v>4</v>
      </c>
      <c r="B5" s="6" t="s">
        <v>10</v>
      </c>
      <c r="C5" s="10" t="str">
        <f>CONCATENATE(D5&amp;H$2,"_",$G$2&amp;"-2")</f>
        <v>203-UWSIF-0_8-2</v>
      </c>
      <c r="D5" s="12" t="s">
        <v>112</v>
      </c>
      <c r="E5" s="13"/>
      <c r="F5" s="13" t="s">
        <v>120</v>
      </c>
      <c r="H5" s="19" t="s">
        <v>11</v>
      </c>
      <c r="I5" s="15"/>
    </row>
    <row r="6" spans="1:9" ht="12.75" customHeight="1" x14ac:dyDescent="0.25">
      <c r="A6" s="6">
        <v>5</v>
      </c>
      <c r="B6" s="6" t="s">
        <v>12</v>
      </c>
      <c r="C6" s="10" t="str">
        <f>CONCATENATE(D6&amp;H$2,"_",$G$2&amp;"-3")</f>
        <v>209-UWSIF-0_8-3</v>
      </c>
      <c r="D6" s="12" t="s">
        <v>127</v>
      </c>
      <c r="E6" s="13"/>
      <c r="F6" s="13" t="s">
        <v>120</v>
      </c>
      <c r="H6" s="13" t="s">
        <v>13</v>
      </c>
      <c r="I6" s="13"/>
    </row>
    <row r="7" spans="1:9" ht="12.75" customHeight="1" x14ac:dyDescent="0.25">
      <c r="A7" s="6">
        <v>6</v>
      </c>
      <c r="B7" s="6" t="s">
        <v>14</v>
      </c>
      <c r="C7" s="10" t="str">
        <f>CONCATENATE(D7&amp;H$2,"_",$G$2&amp;"-4")</f>
        <v>209-UWSIF-0_8-4</v>
      </c>
      <c r="D7" s="12" t="s">
        <v>127</v>
      </c>
      <c r="E7" s="13"/>
      <c r="F7" s="13" t="s">
        <v>120</v>
      </c>
      <c r="H7" s="20" t="s">
        <v>111</v>
      </c>
      <c r="I7" s="15"/>
    </row>
    <row r="8" spans="1:9" ht="12.75" customHeight="1" x14ac:dyDescent="0.25">
      <c r="A8" s="6">
        <v>7</v>
      </c>
      <c r="B8" s="6" t="s">
        <v>15</v>
      </c>
      <c r="C8" s="10" t="str">
        <f>CONCATENATE(D8&amp;H$2,"_",$G$2&amp;"-5")</f>
        <v>204-UWSIF-0_8-5</v>
      </c>
      <c r="D8" s="12" t="s">
        <v>128</v>
      </c>
      <c r="E8" s="13"/>
      <c r="F8" s="13" t="s">
        <v>123</v>
      </c>
      <c r="H8" s="16"/>
      <c r="I8" s="17"/>
    </row>
    <row r="9" spans="1:9" ht="12.75" customHeight="1" x14ac:dyDescent="0.25">
      <c r="A9" s="6">
        <v>8</v>
      </c>
      <c r="B9" s="6" t="s">
        <v>16</v>
      </c>
      <c r="C9" s="10" t="str">
        <f>CONCATENATE(D9&amp;H$2,"_",$G$2&amp;"-1")</f>
        <v>204-UWSIF-0_8-1</v>
      </c>
      <c r="D9" s="12" t="s">
        <v>128</v>
      </c>
      <c r="E9" s="13"/>
      <c r="F9" s="13" t="s">
        <v>123</v>
      </c>
      <c r="H9" s="16"/>
      <c r="I9" s="17"/>
    </row>
    <row r="10" spans="1:9" ht="12.75" customHeight="1" x14ac:dyDescent="0.25">
      <c r="A10" s="6">
        <v>9</v>
      </c>
      <c r="B10" s="6" t="s">
        <v>17</v>
      </c>
      <c r="C10" s="27" t="str">
        <f>CONCATENATE($H$2,"_", $G$2, "-"&amp;((ROW()-9+490)))</f>
        <v>0_8-491</v>
      </c>
      <c r="D10" s="11"/>
      <c r="E10" s="11"/>
      <c r="F10" s="13" t="s">
        <v>124</v>
      </c>
      <c r="H10" s="16"/>
      <c r="I10" s="17"/>
    </row>
    <row r="11" spans="1:9" ht="12.75" customHeight="1" x14ac:dyDescent="0.25">
      <c r="A11" s="6">
        <v>10</v>
      </c>
      <c r="B11" s="6" t="s">
        <v>18</v>
      </c>
      <c r="C11" s="27" t="str">
        <f>CONCATENATE($H$2,"_", $G$2, "-"&amp;((ROW()-9+490)))</f>
        <v>0_8-492</v>
      </c>
      <c r="D11" s="11"/>
      <c r="E11" s="11"/>
      <c r="F11" s="13" t="s">
        <v>124</v>
      </c>
      <c r="H11" s="16"/>
      <c r="I11" s="17"/>
    </row>
    <row r="12" spans="1:9" ht="12.75" customHeight="1" x14ac:dyDescent="0.25">
      <c r="A12" s="6">
        <v>11</v>
      </c>
      <c r="B12" s="6" t="s">
        <v>19</v>
      </c>
      <c r="C12" s="27" t="str">
        <f>CONCATENATE($H$2,"_", $G$2, "-"&amp;((ROW()-9+490)))</f>
        <v>0_8-493</v>
      </c>
      <c r="D12" s="11"/>
      <c r="E12" s="11"/>
      <c r="F12" s="13" t="s">
        <v>124</v>
      </c>
      <c r="H12" s="16"/>
      <c r="I12" s="17"/>
    </row>
    <row r="13" spans="1:9" ht="12.75" customHeight="1" x14ac:dyDescent="0.25">
      <c r="A13" s="6">
        <v>12</v>
      </c>
      <c r="B13" s="6" t="s">
        <v>20</v>
      </c>
      <c r="C13" s="27" t="str">
        <f>CONCATENATE($H$2,"_", $G$2, "-"&amp;((ROW()-9+490)))</f>
        <v>0_8-494</v>
      </c>
      <c r="D13" s="11"/>
      <c r="E13" s="11"/>
      <c r="F13" s="13" t="s">
        <v>124</v>
      </c>
      <c r="H13" s="16"/>
      <c r="I13" s="17"/>
    </row>
    <row r="14" spans="1:9" ht="12.75" customHeight="1" x14ac:dyDescent="0.25">
      <c r="A14" s="6">
        <v>13</v>
      </c>
      <c r="B14" s="6" t="s">
        <v>21</v>
      </c>
      <c r="C14" s="27" t="str">
        <f>CONCATENATE($H$2,"_", $G$2, "-"&amp;((ROW()-9+490)))</f>
        <v>0_8-495</v>
      </c>
      <c r="D14" s="11"/>
      <c r="E14" s="11"/>
      <c r="F14" s="13" t="s">
        <v>124</v>
      </c>
      <c r="H14" s="16"/>
      <c r="I14" s="17"/>
    </row>
    <row r="15" spans="1:9" ht="12.75" customHeight="1" x14ac:dyDescent="0.25">
      <c r="A15" s="6">
        <v>14</v>
      </c>
      <c r="B15" s="6" t="s">
        <v>22</v>
      </c>
      <c r="C15" s="27" t="str">
        <f>CONCATENATE($H$2,"_", $G$2, "-"&amp;((ROW()-9+490)))</f>
        <v>0_8-496</v>
      </c>
      <c r="D15" s="11"/>
      <c r="E15" s="11"/>
      <c r="F15" s="13" t="s">
        <v>124</v>
      </c>
      <c r="H15" s="16"/>
      <c r="I15" s="17"/>
    </row>
    <row r="16" spans="1:9" ht="12.75" customHeight="1" thickBot="1" x14ac:dyDescent="0.3">
      <c r="A16" s="6">
        <v>15</v>
      </c>
      <c r="B16" s="6" t="s">
        <v>23</v>
      </c>
      <c r="C16" s="27" t="str">
        <f>CONCATENATE($H$2,"_", $G$2, "-"&amp;((ROW()-9+490)))</f>
        <v>0_8-497</v>
      </c>
      <c r="D16" s="11"/>
      <c r="E16" s="11"/>
      <c r="F16" s="13" t="s">
        <v>124</v>
      </c>
      <c r="H16" s="16"/>
      <c r="I16" s="18"/>
    </row>
    <row r="17" spans="1:9" ht="12.75" customHeight="1" thickBot="1" x14ac:dyDescent="0.3">
      <c r="A17" s="6">
        <v>16</v>
      </c>
      <c r="B17" s="6" t="s">
        <v>24</v>
      </c>
      <c r="C17" s="27" t="str">
        <f>CONCATENATE($H$2,"_", $G$2, "-"&amp;((ROW()-9+490)))</f>
        <v>0_8-498</v>
      </c>
      <c r="D17" s="11"/>
      <c r="E17" s="11"/>
      <c r="F17" s="13" t="s">
        <v>124</v>
      </c>
      <c r="H17" s="24" t="s">
        <v>115</v>
      </c>
      <c r="I17" s="9" t="s">
        <v>118</v>
      </c>
    </row>
    <row r="18" spans="1:9" ht="12.75" customHeight="1" x14ac:dyDescent="0.25">
      <c r="A18" s="6">
        <v>17</v>
      </c>
      <c r="B18" s="6" t="s">
        <v>25</v>
      </c>
      <c r="C18" s="27" t="str">
        <f>CONCATENATE($H$2,"_", $G$2, "-"&amp;((ROW()-9+490)))</f>
        <v>0_8-499</v>
      </c>
      <c r="D18" s="11"/>
      <c r="E18" s="11"/>
      <c r="F18" s="13" t="s">
        <v>124</v>
      </c>
      <c r="H18" s="25" t="s">
        <v>110</v>
      </c>
      <c r="I18" s="21" t="s">
        <v>119</v>
      </c>
    </row>
    <row r="19" spans="1:9" ht="12.75" customHeight="1" x14ac:dyDescent="0.25">
      <c r="A19" s="6">
        <v>18</v>
      </c>
      <c r="B19" s="6" t="s">
        <v>26</v>
      </c>
      <c r="C19" s="27" t="str">
        <f>CONCATENATE($H$2,"_", $G$2, "-"&amp;((ROW()-9+490)))</f>
        <v>0_8-500</v>
      </c>
      <c r="D19" s="11"/>
      <c r="E19" s="11"/>
      <c r="F19" s="13" t="s">
        <v>124</v>
      </c>
      <c r="H19" s="25" t="s">
        <v>109</v>
      </c>
      <c r="I19" s="22" t="s">
        <v>120</v>
      </c>
    </row>
    <row r="20" spans="1:9" ht="12.75" customHeight="1" x14ac:dyDescent="0.25">
      <c r="A20" s="6">
        <v>19</v>
      </c>
      <c r="B20" s="6" t="s">
        <v>27</v>
      </c>
      <c r="C20" s="27" t="str">
        <f>CONCATENATE($H$2,"_", $G$2, "-"&amp;((ROW()-9+490)))</f>
        <v>0_8-501</v>
      </c>
      <c r="D20" s="11"/>
      <c r="E20" s="11"/>
      <c r="F20" s="13" t="s">
        <v>124</v>
      </c>
      <c r="H20" s="25" t="s">
        <v>108</v>
      </c>
      <c r="I20" s="22" t="s">
        <v>121</v>
      </c>
    </row>
    <row r="21" spans="1:9" ht="12.75" customHeight="1" x14ac:dyDescent="0.25">
      <c r="A21" s="6">
        <v>20</v>
      </c>
      <c r="B21" s="6" t="s">
        <v>28</v>
      </c>
      <c r="C21" s="27" t="str">
        <f>CONCATENATE($H$2,"_", $G$2, "-"&amp;((ROW()-9+490)))</f>
        <v>0_8-502</v>
      </c>
      <c r="D21" s="11"/>
      <c r="E21" s="11"/>
      <c r="F21" s="13" t="s">
        <v>124</v>
      </c>
      <c r="H21" s="25" t="s">
        <v>112</v>
      </c>
      <c r="I21" s="22" t="s">
        <v>122</v>
      </c>
    </row>
    <row r="22" spans="1:9" ht="12.75" customHeight="1" x14ac:dyDescent="0.25">
      <c r="A22" s="6">
        <v>21</v>
      </c>
      <c r="B22" s="6" t="s">
        <v>29</v>
      </c>
      <c r="C22" s="27" t="str">
        <f>CONCATENATE($H$2,"_", $G$2, "-"&amp;((ROW()-9+490)))</f>
        <v>0_8-503</v>
      </c>
      <c r="D22" s="11"/>
      <c r="E22" s="11"/>
      <c r="F22" s="13" t="s">
        <v>124</v>
      </c>
      <c r="H22" s="25" t="s">
        <v>113</v>
      </c>
      <c r="I22" s="22" t="s">
        <v>123</v>
      </c>
    </row>
    <row r="23" spans="1:9" ht="12.75" customHeight="1" x14ac:dyDescent="0.25">
      <c r="A23" s="6">
        <v>22</v>
      </c>
      <c r="B23" s="6" t="s">
        <v>30</v>
      </c>
      <c r="C23" s="27" t="str">
        <f>CONCATENATE($H$2,"_", $G$2, "-"&amp;((ROW()-9+490)))</f>
        <v>0_8-504</v>
      </c>
      <c r="D23" s="11"/>
      <c r="E23" s="11"/>
      <c r="F23" s="13" t="s">
        <v>124</v>
      </c>
      <c r="H23" s="25" t="s">
        <v>114</v>
      </c>
      <c r="I23" s="22" t="s">
        <v>124</v>
      </c>
    </row>
    <row r="24" spans="1:9" ht="12.75" customHeight="1" thickBot="1" x14ac:dyDescent="0.3">
      <c r="A24" s="6">
        <v>23</v>
      </c>
      <c r="B24" s="6" t="s">
        <v>31</v>
      </c>
      <c r="C24" s="27" t="str">
        <f>CONCATENATE($H$2,"_", $G$2, "-"&amp;((ROW()-9+490)))</f>
        <v>0_8-505</v>
      </c>
      <c r="D24" s="11"/>
      <c r="E24" s="11"/>
      <c r="F24" s="13" t="s">
        <v>124</v>
      </c>
      <c r="H24" s="25" t="s">
        <v>116</v>
      </c>
      <c r="I24" s="23" t="s">
        <v>125</v>
      </c>
    </row>
    <row r="25" spans="1:9" ht="12.75" customHeight="1" thickBot="1" x14ac:dyDescent="0.3">
      <c r="A25" s="6">
        <v>24</v>
      </c>
      <c r="B25" s="6" t="s">
        <v>32</v>
      </c>
      <c r="C25" s="27" t="str">
        <f>CONCATENATE($H$2,"_", $G$2, "-"&amp;((ROW()-9+490)))</f>
        <v>0_8-506</v>
      </c>
      <c r="D25" s="11"/>
      <c r="E25" s="11"/>
      <c r="F25" s="13" t="s">
        <v>124</v>
      </c>
      <c r="H25" s="26" t="s">
        <v>117</v>
      </c>
    </row>
    <row r="26" spans="1:9" ht="12.75" customHeight="1" x14ac:dyDescent="0.25">
      <c r="A26" s="6">
        <v>25</v>
      </c>
      <c r="B26" s="6" t="s">
        <v>33</v>
      </c>
      <c r="C26" s="27" t="str">
        <f>CONCATENATE($H$2,"_", $G$2, "-"&amp;((ROW()-9+490)))</f>
        <v>0_8-507</v>
      </c>
      <c r="D26" s="11"/>
      <c r="E26" s="11"/>
      <c r="F26" s="13" t="s">
        <v>124</v>
      </c>
    </row>
    <row r="27" spans="1:9" ht="12.75" customHeight="1" x14ac:dyDescent="0.25">
      <c r="A27" s="6">
        <v>26</v>
      </c>
      <c r="B27" s="6" t="s">
        <v>34</v>
      </c>
      <c r="C27" s="27" t="str">
        <f>CONCATENATE($H$2,"_", $G$2, "-"&amp;((ROW()-9+490)))</f>
        <v>0_8-508</v>
      </c>
      <c r="D27" s="11"/>
      <c r="E27" s="11"/>
      <c r="F27" s="13" t="s">
        <v>124</v>
      </c>
    </row>
    <row r="28" spans="1:9" ht="12.75" customHeight="1" x14ac:dyDescent="0.25">
      <c r="A28" s="6">
        <v>27</v>
      </c>
      <c r="B28" s="6" t="s">
        <v>35</v>
      </c>
      <c r="C28" s="27" t="str">
        <f>CONCATENATE($H$2,"_", $G$2, "-"&amp;((ROW()-9+490)))</f>
        <v>0_8-509</v>
      </c>
      <c r="D28" s="11"/>
      <c r="E28" s="11"/>
      <c r="F28" s="13" t="s">
        <v>124</v>
      </c>
    </row>
    <row r="29" spans="1:9" ht="12.75" customHeight="1" x14ac:dyDescent="0.25">
      <c r="A29" s="6">
        <v>28</v>
      </c>
      <c r="B29" s="6" t="s">
        <v>36</v>
      </c>
      <c r="C29" s="27" t="str">
        <f>CONCATENATE($H$2,"_", $G$2, "-"&amp;((ROW()-9+490)))</f>
        <v>0_8-510</v>
      </c>
      <c r="D29" s="11"/>
      <c r="E29" s="11"/>
      <c r="F29" s="13" t="s">
        <v>124</v>
      </c>
    </row>
    <row r="30" spans="1:9" ht="12.75" customHeight="1" x14ac:dyDescent="0.25">
      <c r="A30" s="6">
        <v>29</v>
      </c>
      <c r="B30" s="6" t="s">
        <v>37</v>
      </c>
      <c r="C30" s="27" t="str">
        <f>CONCATENATE($H$2,"_", $G$2, "-"&amp;((ROW()-9+490)))</f>
        <v>0_8-511</v>
      </c>
      <c r="D30" s="11"/>
      <c r="E30" s="11"/>
      <c r="F30" s="13" t="s">
        <v>124</v>
      </c>
    </row>
    <row r="31" spans="1:9" ht="12.75" customHeight="1" x14ac:dyDescent="0.25">
      <c r="A31" s="6">
        <v>30</v>
      </c>
      <c r="B31" s="6" t="s">
        <v>38</v>
      </c>
      <c r="C31" s="27" t="str">
        <f>CONCATENATE($H$2,"_", $G$2, "-"&amp;((ROW()-9+490)))</f>
        <v>0_8-512</v>
      </c>
      <c r="D31" s="11"/>
      <c r="E31" s="11"/>
      <c r="F31" s="13" t="s">
        <v>124</v>
      </c>
    </row>
    <row r="32" spans="1:9" ht="12.75" customHeight="1" x14ac:dyDescent="0.25">
      <c r="A32" s="6">
        <v>31</v>
      </c>
      <c r="B32" s="6" t="s">
        <v>39</v>
      </c>
      <c r="C32" s="27" t="str">
        <f>CONCATENATE($H$2,"_", $G$2, "-"&amp;((ROW()-9+490)))</f>
        <v>0_8-513</v>
      </c>
      <c r="D32" s="11"/>
      <c r="E32" s="11"/>
      <c r="F32" s="13" t="s">
        <v>124</v>
      </c>
    </row>
    <row r="33" spans="1:6" ht="12.75" customHeight="1" x14ac:dyDescent="0.25">
      <c r="A33" s="6">
        <v>32</v>
      </c>
      <c r="B33" s="6" t="s">
        <v>40</v>
      </c>
      <c r="C33" s="27" t="str">
        <f>CONCATENATE($H$2,"_", $G$2, "-"&amp;((ROW()-9+490)))</f>
        <v>0_8-514</v>
      </c>
      <c r="D33" s="11"/>
      <c r="E33" s="11"/>
      <c r="F33" s="13" t="s">
        <v>124</v>
      </c>
    </row>
    <row r="34" spans="1:6" ht="12.75" customHeight="1" x14ac:dyDescent="0.25">
      <c r="A34" s="6">
        <v>33</v>
      </c>
      <c r="B34" s="6" t="s">
        <v>41</v>
      </c>
      <c r="C34" s="10" t="str">
        <f>CONCATENATE(D34&amp;H$2,"_",$G$2&amp;"-3")</f>
        <v>204-UWSIF-0_8-3</v>
      </c>
      <c r="D34" s="12" t="s">
        <v>128</v>
      </c>
      <c r="E34" s="13"/>
      <c r="F34" s="13" t="s">
        <v>123</v>
      </c>
    </row>
    <row r="35" spans="1:6" ht="12.75" customHeight="1" x14ac:dyDescent="0.25">
      <c r="A35" s="6">
        <v>34</v>
      </c>
      <c r="B35" s="6" t="s">
        <v>42</v>
      </c>
      <c r="C35" s="10" t="str">
        <f>CONCATENATE(D35&amp;H$2,"_",$G$2&amp;"-4")</f>
        <v>204-UWSIF-0_8-4</v>
      </c>
      <c r="D35" s="12" t="s">
        <v>128</v>
      </c>
      <c r="E35" s="13"/>
      <c r="F35" s="13" t="s">
        <v>123</v>
      </c>
    </row>
    <row r="36" spans="1:6" ht="12.75" customHeight="1" x14ac:dyDescent="0.25">
      <c r="A36" s="6">
        <v>35</v>
      </c>
      <c r="B36" s="6" t="s">
        <v>43</v>
      </c>
      <c r="C36" s="10" t="str">
        <f>CONCATENATE(D36&amp;H$2,"_",$G$2&amp;"-3")</f>
        <v>209-UWSIF-0_8-3</v>
      </c>
      <c r="D36" s="12" t="s">
        <v>127</v>
      </c>
      <c r="E36" s="13"/>
      <c r="F36" s="13" t="s">
        <v>120</v>
      </c>
    </row>
    <row r="37" spans="1:6" ht="12.75" customHeight="1" x14ac:dyDescent="0.25">
      <c r="A37" s="6">
        <v>36</v>
      </c>
      <c r="B37" s="6" t="s">
        <v>44</v>
      </c>
      <c r="C37" s="10" t="str">
        <f>CONCATENATE(D37&amp;H$2,"_",$G$2&amp;"-4")</f>
        <v>209-UWSIF-0_8-4</v>
      </c>
      <c r="D37" s="12" t="s">
        <v>127</v>
      </c>
      <c r="E37" s="13"/>
      <c r="F37" s="13" t="s">
        <v>120</v>
      </c>
    </row>
    <row r="38" spans="1:6" ht="12.75" customHeight="1" x14ac:dyDescent="0.25">
      <c r="A38" s="6">
        <v>37</v>
      </c>
      <c r="B38" s="6" t="s">
        <v>45</v>
      </c>
      <c r="C38" s="10" t="str">
        <f>CONCATENATE(D38&amp;H$2,"_",$G$2&amp;"-3")</f>
        <v>203-UWSIF-0_8-3</v>
      </c>
      <c r="D38" s="12" t="s">
        <v>112</v>
      </c>
      <c r="E38" s="13"/>
      <c r="F38" s="13" t="s">
        <v>120</v>
      </c>
    </row>
    <row r="39" spans="1:6" ht="12.75" customHeight="1" x14ac:dyDescent="0.25">
      <c r="A39" s="6">
        <v>38</v>
      </c>
      <c r="B39" s="6" t="s">
        <v>46</v>
      </c>
      <c r="C39" s="10" t="str">
        <f>CONCATENATE(D39&amp;H$2,"_",$G$2&amp;"-4")</f>
        <v>203-UWSIF-0_8-4</v>
      </c>
      <c r="D39" s="12" t="s">
        <v>112</v>
      </c>
      <c r="E39" s="13"/>
      <c r="F39" s="13" t="s">
        <v>120</v>
      </c>
    </row>
    <row r="40" spans="1:6" ht="12.75" customHeight="1" x14ac:dyDescent="0.25">
      <c r="A40" s="6">
        <v>39</v>
      </c>
      <c r="B40" s="6" t="s">
        <v>47</v>
      </c>
      <c r="C40" s="27" t="str">
        <f>CONCATENATE($H$2,"_", $G$2, "-"&amp;((ROW()-15+490)))</f>
        <v>0_8-515</v>
      </c>
      <c r="D40" s="11"/>
      <c r="E40" s="11"/>
      <c r="F40" s="13" t="s">
        <v>124</v>
      </c>
    </row>
    <row r="41" spans="1:6" ht="12.75" customHeight="1" x14ac:dyDescent="0.25">
      <c r="A41" s="6">
        <v>40</v>
      </c>
      <c r="B41" s="6" t="s">
        <v>48</v>
      </c>
      <c r="C41" s="27" t="str">
        <f>CONCATENATE($H$2,"_", $G$2, "-"&amp;((ROW()-15+490)))</f>
        <v>0_8-516</v>
      </c>
      <c r="D41" s="11"/>
      <c r="E41" s="11"/>
      <c r="F41" s="13" t="s">
        <v>124</v>
      </c>
    </row>
    <row r="42" spans="1:6" ht="12.75" customHeight="1" x14ac:dyDescent="0.25">
      <c r="A42" s="6">
        <v>41</v>
      </c>
      <c r="B42" s="6" t="s">
        <v>49</v>
      </c>
      <c r="C42" s="27" t="str">
        <f>CONCATENATE($H$2,"_", $G$2, "-"&amp;((ROW()-15+490)))</f>
        <v>0_8-517</v>
      </c>
      <c r="D42" s="11"/>
      <c r="E42" s="11"/>
      <c r="F42" s="13" t="s">
        <v>124</v>
      </c>
    </row>
    <row r="43" spans="1:6" ht="12.75" customHeight="1" x14ac:dyDescent="0.25">
      <c r="A43" s="6">
        <v>42</v>
      </c>
      <c r="B43" s="6" t="s">
        <v>50</v>
      </c>
      <c r="C43" s="27" t="str">
        <f>CONCATENATE($H$2,"_", $G$2, "-"&amp;((ROW()-15+490)))</f>
        <v>0_8-518</v>
      </c>
      <c r="D43" s="11"/>
      <c r="E43" s="11"/>
      <c r="F43" s="13" t="s">
        <v>124</v>
      </c>
    </row>
    <row r="44" spans="1:6" ht="12.75" customHeight="1" x14ac:dyDescent="0.25">
      <c r="A44" s="6">
        <v>43</v>
      </c>
      <c r="B44" s="6" t="s">
        <v>51</v>
      </c>
      <c r="C44" s="27" t="str">
        <f>CONCATENATE($H$2,"_", $G$2, "-"&amp;((ROW()-15+490)))</f>
        <v>0_8-519</v>
      </c>
      <c r="D44" s="11"/>
      <c r="E44" s="11"/>
      <c r="F44" s="13" t="s">
        <v>124</v>
      </c>
    </row>
    <row r="45" spans="1:6" ht="12.75" customHeight="1" x14ac:dyDescent="0.25">
      <c r="A45" s="6">
        <v>44</v>
      </c>
      <c r="B45" s="6" t="s">
        <v>52</v>
      </c>
      <c r="C45" s="27" t="str">
        <f>CONCATENATE($H$2,"_", $G$2, "-"&amp;((ROW()-15+490)))</f>
        <v>0_8-520</v>
      </c>
      <c r="D45" s="11"/>
      <c r="E45" s="11"/>
      <c r="F45" s="13" t="s">
        <v>124</v>
      </c>
    </row>
    <row r="46" spans="1:6" ht="12.75" customHeight="1" x14ac:dyDescent="0.25">
      <c r="A46" s="6">
        <v>45</v>
      </c>
      <c r="B46" s="6" t="s">
        <v>53</v>
      </c>
      <c r="C46" s="27" t="str">
        <f>CONCATENATE($H$2,"_", $G$2, "-"&amp;((ROW()-15+490)))</f>
        <v>0_8-521</v>
      </c>
      <c r="D46" s="11"/>
      <c r="E46" s="11"/>
      <c r="F46" s="13" t="s">
        <v>124</v>
      </c>
    </row>
    <row r="47" spans="1:6" ht="12.75" customHeight="1" x14ac:dyDescent="0.25">
      <c r="A47" s="6">
        <v>46</v>
      </c>
      <c r="B47" s="6" t="s">
        <v>54</v>
      </c>
      <c r="C47" s="27" t="str">
        <f>CONCATENATE($H$2,"_", $G$2, "-"&amp;((ROW()-15+490)))</f>
        <v>0_8-522</v>
      </c>
      <c r="D47" s="11"/>
      <c r="E47" s="11"/>
      <c r="F47" s="13" t="s">
        <v>124</v>
      </c>
    </row>
    <row r="48" spans="1:6" ht="12.75" customHeight="1" x14ac:dyDescent="0.25">
      <c r="A48" s="6">
        <v>47</v>
      </c>
      <c r="B48" s="6" t="s">
        <v>55</v>
      </c>
      <c r="C48" s="27" t="str">
        <f>CONCATENATE($H$2,"_", $G$2, "-"&amp;((ROW()-15+490)))</f>
        <v>0_8-523</v>
      </c>
      <c r="D48" s="11"/>
      <c r="E48" s="11"/>
      <c r="F48" s="13" t="s">
        <v>124</v>
      </c>
    </row>
    <row r="49" spans="1:6" ht="12.75" customHeight="1" x14ac:dyDescent="0.25">
      <c r="A49" s="6">
        <v>48</v>
      </c>
      <c r="B49" s="6" t="s">
        <v>56</v>
      </c>
      <c r="C49" s="27" t="str">
        <f>CONCATENATE($H$2,"_", $G$2, "-"&amp;((ROW()-15+490)))</f>
        <v>0_8-524</v>
      </c>
      <c r="D49" s="11"/>
      <c r="E49" s="11"/>
      <c r="F49" s="13" t="s">
        <v>124</v>
      </c>
    </row>
    <row r="50" spans="1:6" ht="12.75" customHeight="1" x14ac:dyDescent="0.25">
      <c r="A50" s="6">
        <v>49</v>
      </c>
      <c r="B50" s="6" t="s">
        <v>57</v>
      </c>
      <c r="C50" s="27" t="str">
        <f>CONCATENATE($H$2,"_", $G$2, "-"&amp;((ROW()-15+490)))</f>
        <v>0_8-525</v>
      </c>
      <c r="D50" s="11"/>
      <c r="E50" s="11"/>
      <c r="F50" s="13" t="s">
        <v>124</v>
      </c>
    </row>
    <row r="51" spans="1:6" ht="12.75" customHeight="1" x14ac:dyDescent="0.25">
      <c r="A51" s="6">
        <v>50</v>
      </c>
      <c r="B51" s="6" t="s">
        <v>59</v>
      </c>
      <c r="C51" s="27" t="str">
        <f>CONCATENATE($H$2,"_", $G$2, "-"&amp;((ROW()-15+490)))</f>
        <v>0_8-526</v>
      </c>
      <c r="D51" s="11"/>
      <c r="E51" s="11"/>
      <c r="F51" s="13" t="s">
        <v>124</v>
      </c>
    </row>
    <row r="52" spans="1:6" ht="12.75" customHeight="1" x14ac:dyDescent="0.25">
      <c r="A52" s="6">
        <v>51</v>
      </c>
      <c r="B52" s="6" t="s">
        <v>60</v>
      </c>
      <c r="C52" s="27" t="str">
        <f>CONCATENATE($H$2,"_", $G$2, "-"&amp;((ROW()-15+490)))</f>
        <v>0_8-527</v>
      </c>
      <c r="D52" s="11"/>
      <c r="E52" s="11"/>
      <c r="F52" s="13" t="s">
        <v>124</v>
      </c>
    </row>
    <row r="53" spans="1:6" ht="12.75" customHeight="1" x14ac:dyDescent="0.25">
      <c r="A53" s="6">
        <v>52</v>
      </c>
      <c r="B53" s="6" t="s">
        <v>61</v>
      </c>
      <c r="C53" s="27" t="str">
        <f>CONCATENATE($H$2,"_", $G$2, "-"&amp;((ROW()-15+490)))</f>
        <v>0_8-528</v>
      </c>
      <c r="D53" s="11"/>
      <c r="E53" s="11"/>
      <c r="F53" s="13" t="s">
        <v>124</v>
      </c>
    </row>
    <row r="54" spans="1:6" ht="12.75" customHeight="1" x14ac:dyDescent="0.25">
      <c r="A54" s="6">
        <v>53</v>
      </c>
      <c r="B54" s="6" t="s">
        <v>62</v>
      </c>
      <c r="C54" s="27" t="str">
        <f>CONCATENATE($H$2,"_", $G$2, "-"&amp;((ROW()-15+490)))</f>
        <v>0_8-529</v>
      </c>
      <c r="D54" s="11"/>
      <c r="E54" s="11"/>
      <c r="F54" s="13" t="s">
        <v>124</v>
      </c>
    </row>
    <row r="55" spans="1:6" ht="12.75" customHeight="1" x14ac:dyDescent="0.25">
      <c r="A55" s="6">
        <v>54</v>
      </c>
      <c r="B55" s="6" t="s">
        <v>63</v>
      </c>
      <c r="C55" s="27" t="str">
        <f>CONCATENATE($H$2,"_", $G$2, "-"&amp;((ROW()-15+490)))</f>
        <v>0_8-530</v>
      </c>
      <c r="D55" s="11"/>
      <c r="E55" s="11"/>
      <c r="F55" s="13" t="s">
        <v>124</v>
      </c>
    </row>
    <row r="56" spans="1:6" ht="12.75" customHeight="1" x14ac:dyDescent="0.25">
      <c r="A56" s="6">
        <v>55</v>
      </c>
      <c r="B56" s="6" t="s">
        <v>64</v>
      </c>
      <c r="C56" s="27" t="str">
        <f>CONCATENATE($H$2,"_", $G$2, "-"&amp;((ROW()-15+490)))</f>
        <v>0_8-531</v>
      </c>
      <c r="D56" s="11"/>
      <c r="E56" s="11"/>
      <c r="F56" s="13" t="s">
        <v>124</v>
      </c>
    </row>
    <row r="57" spans="1:6" ht="12.75" customHeight="1" x14ac:dyDescent="0.25">
      <c r="A57" s="6">
        <v>56</v>
      </c>
      <c r="B57" s="6" t="s">
        <v>65</v>
      </c>
      <c r="C57" s="27" t="str">
        <f>CONCATENATE($H$2,"_", $G$2, "-"&amp;((ROW()-15+490)))</f>
        <v>0_8-532</v>
      </c>
      <c r="D57" s="11"/>
      <c r="E57" s="11"/>
      <c r="F57" s="13" t="s">
        <v>124</v>
      </c>
    </row>
    <row r="58" spans="1:6" ht="12.75" customHeight="1" x14ac:dyDescent="0.25">
      <c r="A58" s="6">
        <v>57</v>
      </c>
      <c r="B58" s="6" t="s">
        <v>66</v>
      </c>
      <c r="C58" s="27" t="str">
        <f>CONCATENATE($H$2,"_", $G$2, "-"&amp;((ROW()-15+490)))</f>
        <v>0_8-533</v>
      </c>
      <c r="D58" s="11"/>
      <c r="E58" s="11"/>
      <c r="F58" s="13" t="s">
        <v>124</v>
      </c>
    </row>
    <row r="59" spans="1:6" ht="12.75" customHeight="1" x14ac:dyDescent="0.25">
      <c r="A59" s="6">
        <v>58</v>
      </c>
      <c r="B59" s="6" t="s">
        <v>67</v>
      </c>
      <c r="C59" s="27" t="str">
        <f>CONCATENATE($H$2,"_", $G$2, "-"&amp;((ROW()-15+490)))</f>
        <v>0_8-534</v>
      </c>
      <c r="D59" s="11"/>
      <c r="E59" s="11"/>
      <c r="F59" s="13" t="s">
        <v>124</v>
      </c>
    </row>
    <row r="60" spans="1:6" ht="12.75" customHeight="1" x14ac:dyDescent="0.25">
      <c r="A60" s="6">
        <v>59</v>
      </c>
      <c r="B60" s="6" t="s">
        <v>68</v>
      </c>
      <c r="C60" s="27" t="str">
        <f>CONCATENATE($H$2,"_", $G$2, "-"&amp;((ROW()-15+490)))</f>
        <v>0_8-535</v>
      </c>
      <c r="D60" s="11"/>
      <c r="E60" s="11"/>
      <c r="F60" s="13" t="s">
        <v>124</v>
      </c>
    </row>
    <row r="61" spans="1:6" ht="12.75" customHeight="1" x14ac:dyDescent="0.25">
      <c r="A61" s="6">
        <v>60</v>
      </c>
      <c r="B61" s="6" t="s">
        <v>69</v>
      </c>
      <c r="C61" s="27" t="str">
        <f>CONCATENATE($H$2,"_", $G$2, "-"&amp;((ROW()-15+490)))</f>
        <v>0_8-536</v>
      </c>
      <c r="D61" s="11"/>
      <c r="E61" s="11"/>
      <c r="F61" s="13" t="s">
        <v>124</v>
      </c>
    </row>
    <row r="62" spans="1:6" ht="12.75" customHeight="1" x14ac:dyDescent="0.25">
      <c r="A62" s="6">
        <v>61</v>
      </c>
      <c r="B62" s="6" t="s">
        <v>70</v>
      </c>
      <c r="C62" s="10" t="str">
        <f>CONCATENATE(D62&amp;H$2,"_",$G$2&amp;"-5")</f>
        <v>203-UWSIF-0_8-5</v>
      </c>
      <c r="D62" s="12" t="s">
        <v>112</v>
      </c>
      <c r="E62" s="13"/>
      <c r="F62" s="13" t="s">
        <v>120</v>
      </c>
    </row>
    <row r="63" spans="1:6" ht="12.75" customHeight="1" x14ac:dyDescent="0.25">
      <c r="A63" s="6">
        <v>62</v>
      </c>
      <c r="B63" s="6" t="s">
        <v>71</v>
      </c>
      <c r="C63" s="10" t="str">
        <f>CONCATENATE(D63&amp;H$2,"_",$G$2&amp;"-6")</f>
        <v>203-UWSIF-0_8-6</v>
      </c>
      <c r="D63" s="12" t="s">
        <v>112</v>
      </c>
      <c r="E63" s="13"/>
      <c r="F63" s="13" t="s">
        <v>120</v>
      </c>
    </row>
    <row r="64" spans="1:6" ht="12.75" customHeight="1" x14ac:dyDescent="0.25">
      <c r="A64" s="6">
        <v>63</v>
      </c>
      <c r="B64" s="6" t="s">
        <v>72</v>
      </c>
      <c r="C64" s="10" t="str">
        <f>CONCATENATE(D64&amp;H$2,"_",$G$2&amp;"-5")</f>
        <v>209-UWSIF-0_8-5</v>
      </c>
      <c r="D64" s="12" t="s">
        <v>127</v>
      </c>
      <c r="E64" s="13"/>
      <c r="F64" s="13" t="s">
        <v>120</v>
      </c>
    </row>
    <row r="65" spans="1:9" ht="12.75" customHeight="1" x14ac:dyDescent="0.25">
      <c r="A65" s="6">
        <v>64</v>
      </c>
      <c r="B65" s="6" t="s">
        <v>73</v>
      </c>
      <c r="C65" s="10" t="str">
        <f>CONCATENATE(D65&amp;H$2,"_",$G$2&amp;"-6")</f>
        <v>209-UWSIF-0_8-6</v>
      </c>
      <c r="D65" s="12" t="s">
        <v>127</v>
      </c>
      <c r="E65" s="13"/>
      <c r="F65" s="13" t="s">
        <v>120</v>
      </c>
    </row>
    <row r="66" spans="1:9" ht="12.75" customHeight="1" x14ac:dyDescent="0.25">
      <c r="A66" s="6">
        <v>65</v>
      </c>
      <c r="B66" s="6" t="s">
        <v>74</v>
      </c>
      <c r="C66" s="10" t="str">
        <f>CONCATENATE(D66&amp;H$2,"_",$G$2&amp;"-5")</f>
        <v>204-UWSIF-0_8-5</v>
      </c>
      <c r="D66" s="12" t="s">
        <v>128</v>
      </c>
      <c r="E66" s="13"/>
      <c r="F66" s="13" t="s">
        <v>123</v>
      </c>
    </row>
    <row r="67" spans="1:9" ht="12.75" customHeight="1" x14ac:dyDescent="0.25">
      <c r="A67" s="6">
        <v>66</v>
      </c>
      <c r="B67" s="6" t="s">
        <v>75</v>
      </c>
      <c r="C67" s="10" t="str">
        <f>CONCATENATE(D67&amp;H$2,"_",$G$2&amp;"-6")</f>
        <v>204-UWSIF-0_8-6</v>
      </c>
      <c r="D67" s="12" t="s">
        <v>128</v>
      </c>
      <c r="E67" s="13"/>
      <c r="F67" s="13" t="s">
        <v>123</v>
      </c>
    </row>
    <row r="68" spans="1:9" ht="12.75" customHeight="1" x14ac:dyDescent="0.25">
      <c r="A68" s="6">
        <v>67</v>
      </c>
      <c r="B68" s="6" t="s">
        <v>76</v>
      </c>
      <c r="C68" s="27" t="str">
        <f>CONCATENATE($H$2,"_", $G$2, "-"&amp;((ROW()-21+490)))</f>
        <v>0_8-537</v>
      </c>
      <c r="D68" s="11"/>
      <c r="E68" s="11"/>
      <c r="F68" s="13" t="s">
        <v>124</v>
      </c>
    </row>
    <row r="69" spans="1:9" ht="12.75" customHeight="1" x14ac:dyDescent="0.25">
      <c r="A69" s="6">
        <v>68</v>
      </c>
      <c r="B69" s="6" t="s">
        <v>77</v>
      </c>
      <c r="C69" s="27" t="str">
        <f>CONCATENATE($H$2,"_", $G$2, "-"&amp;((ROW()-21+490)))</f>
        <v>0_8-538</v>
      </c>
      <c r="D69" s="11"/>
      <c r="E69" s="11"/>
      <c r="F69" s="13" t="s">
        <v>124</v>
      </c>
    </row>
    <row r="70" spans="1:9" ht="12.75" customHeight="1" x14ac:dyDescent="0.25">
      <c r="A70" s="6">
        <v>69</v>
      </c>
      <c r="B70" s="6" t="s">
        <v>78</v>
      </c>
      <c r="C70" s="27" t="str">
        <f>CONCATENATE($H$2,"_", $G$2, "-"&amp;((ROW()-21+490)))</f>
        <v>0_8-539</v>
      </c>
      <c r="D70" s="11"/>
      <c r="E70" s="11"/>
      <c r="F70" s="13" t="s">
        <v>124</v>
      </c>
    </row>
    <row r="71" spans="1:9" ht="12.75" customHeight="1" x14ac:dyDescent="0.25">
      <c r="A71" s="6">
        <v>70</v>
      </c>
      <c r="B71" s="6" t="s">
        <v>79</v>
      </c>
      <c r="C71" s="27" t="str">
        <f>CONCATENATE($H$2,"_", $G$2, "-"&amp;((ROW()-21+490)))</f>
        <v>0_8-540</v>
      </c>
      <c r="D71" s="11"/>
      <c r="E71" s="11"/>
      <c r="F71" s="13" t="s">
        <v>124</v>
      </c>
    </row>
    <row r="72" spans="1:9" ht="12.75" customHeight="1" x14ac:dyDescent="0.25">
      <c r="A72" s="6">
        <v>71</v>
      </c>
      <c r="B72" s="6" t="s">
        <v>80</v>
      </c>
      <c r="C72" s="27" t="str">
        <f>CONCATENATE($H$2,"_", $G$2, "-"&amp;((ROW()-21+490)))</f>
        <v>0_8-541</v>
      </c>
      <c r="D72" s="11"/>
      <c r="E72" s="11"/>
      <c r="F72" s="13" t="s">
        <v>124</v>
      </c>
    </row>
    <row r="73" spans="1:9" ht="12.75" customHeight="1" x14ac:dyDescent="0.25">
      <c r="A73" s="6">
        <v>72</v>
      </c>
      <c r="B73" s="6" t="s">
        <v>81</v>
      </c>
      <c r="C73" s="27" t="str">
        <f>CONCATENATE($H$2,"_", $G$2, "-"&amp;((ROW()-21+490)))</f>
        <v>0_8-542</v>
      </c>
      <c r="D73" s="11"/>
      <c r="E73" s="11"/>
      <c r="F73" s="13" t="s">
        <v>124</v>
      </c>
    </row>
    <row r="74" spans="1:9" ht="12.75" customHeight="1" x14ac:dyDescent="0.25">
      <c r="A74" s="6">
        <v>73</v>
      </c>
      <c r="B74" s="6" t="s">
        <v>82</v>
      </c>
      <c r="C74" s="27" t="str">
        <f>CONCATENATE($H$2,"_", $G$2, "-"&amp;((ROW()-21+490)))</f>
        <v>0_8-543</v>
      </c>
      <c r="D74" s="11"/>
      <c r="E74" s="11"/>
      <c r="F74" s="13" t="s">
        <v>124</v>
      </c>
      <c r="G74" s="10" t="s">
        <v>106</v>
      </c>
      <c r="H74" s="10"/>
      <c r="I74" s="10">
        <f>H2</f>
        <v>0</v>
      </c>
    </row>
    <row r="75" spans="1:9" ht="12.75" customHeight="1" x14ac:dyDescent="0.25">
      <c r="A75" s="6">
        <v>74</v>
      </c>
      <c r="B75" s="6" t="s">
        <v>83</v>
      </c>
      <c r="C75" s="27" t="str">
        <f>CONCATENATE($H$2,"_", $G$2, "-"&amp;((ROW()-21+490)))</f>
        <v>0_8-544</v>
      </c>
      <c r="D75" s="11"/>
      <c r="E75" s="11"/>
      <c r="F75" s="13" t="s">
        <v>124</v>
      </c>
    </row>
    <row r="76" spans="1:9" ht="12.75" customHeight="1" x14ac:dyDescent="0.25">
      <c r="A76" s="6">
        <v>75</v>
      </c>
      <c r="B76" s="6" t="s">
        <v>84</v>
      </c>
      <c r="C76" s="27" t="str">
        <f>CONCATENATE($H$2,"_", $G$2, "-"&amp;((ROW()-21+490)))</f>
        <v>0_8-545</v>
      </c>
      <c r="D76" s="11"/>
      <c r="E76" s="11"/>
      <c r="F76" s="13" t="s">
        <v>124</v>
      </c>
    </row>
    <row r="77" spans="1:9" ht="12.75" customHeight="1" x14ac:dyDescent="0.25">
      <c r="A77" s="6">
        <v>76</v>
      </c>
      <c r="B77" s="6" t="s">
        <v>85</v>
      </c>
      <c r="C77" s="27" t="str">
        <f>CONCATENATE($H$2,"_", $G$2, "-"&amp;((ROW()-21+490)))</f>
        <v>0_8-546</v>
      </c>
      <c r="D77" s="11"/>
      <c r="E77" s="11"/>
      <c r="F77" s="13" t="s">
        <v>124</v>
      </c>
    </row>
    <row r="78" spans="1:9" ht="12.75" customHeight="1" x14ac:dyDescent="0.25">
      <c r="A78" s="6">
        <v>77</v>
      </c>
      <c r="B78" s="6" t="s">
        <v>86</v>
      </c>
      <c r="C78" s="27" t="str">
        <f>CONCATENATE($H$2,"_", $G$2, "-"&amp;((ROW()-21+490)))</f>
        <v>0_8-547</v>
      </c>
      <c r="D78" s="11"/>
      <c r="E78" s="11"/>
      <c r="F78" s="13" t="s">
        <v>124</v>
      </c>
    </row>
    <row r="79" spans="1:9" ht="12.75" customHeight="1" x14ac:dyDescent="0.25">
      <c r="A79" s="6">
        <v>78</v>
      </c>
      <c r="B79" s="6" t="s">
        <v>87</v>
      </c>
      <c r="C79" s="27" t="str">
        <f>CONCATENATE($H$2,"_", $G$2, "-"&amp;((ROW()-21+490)))</f>
        <v>0_8-548</v>
      </c>
      <c r="D79" s="11"/>
      <c r="E79" s="11"/>
      <c r="F79" s="13" t="s">
        <v>124</v>
      </c>
    </row>
    <row r="80" spans="1:9" ht="12.75" customHeight="1" x14ac:dyDescent="0.25">
      <c r="A80" s="6">
        <v>79</v>
      </c>
      <c r="B80" s="6" t="s">
        <v>88</v>
      </c>
      <c r="C80" s="27" t="str">
        <f>CONCATENATE($H$2,"_", $G$2, "-"&amp;((ROW()-21+490)))</f>
        <v>0_8-549</v>
      </c>
      <c r="D80" s="11"/>
      <c r="E80" s="11"/>
      <c r="F80" s="13" t="s">
        <v>124</v>
      </c>
    </row>
    <row r="81" spans="1:6" ht="12.75" customHeight="1" x14ac:dyDescent="0.25">
      <c r="A81" s="6">
        <v>80</v>
      </c>
      <c r="B81" s="6" t="s">
        <v>89</v>
      </c>
      <c r="C81" s="27" t="str">
        <f>CONCATENATE($H$2,"_", $G$2, "-"&amp;((ROW()-21+490)))</f>
        <v>0_8-550</v>
      </c>
      <c r="D81" s="11"/>
      <c r="E81" s="11"/>
      <c r="F81" s="13" t="s">
        <v>124</v>
      </c>
    </row>
    <row r="82" spans="1:6" ht="12.75" customHeight="1" x14ac:dyDescent="0.25">
      <c r="A82" s="6">
        <v>81</v>
      </c>
      <c r="B82" s="6" t="s">
        <v>90</v>
      </c>
      <c r="C82" s="27" t="str">
        <f>CONCATENATE($H$2,"_", $G$2, "-"&amp;((ROW()-21+490)))</f>
        <v>0_8-551</v>
      </c>
      <c r="D82" s="11"/>
      <c r="E82" s="11"/>
      <c r="F82" s="13" t="s">
        <v>124</v>
      </c>
    </row>
    <row r="83" spans="1:6" ht="12.75" customHeight="1" x14ac:dyDescent="0.25">
      <c r="A83" s="6">
        <v>82</v>
      </c>
      <c r="B83" s="6" t="s">
        <v>91</v>
      </c>
      <c r="C83" s="27" t="str">
        <f>CONCATENATE($H$2,"_", $G$2, "-"&amp;((ROW()-21+490)))</f>
        <v>0_8-552</v>
      </c>
      <c r="D83" s="11"/>
      <c r="E83" s="11"/>
      <c r="F83" s="13" t="s">
        <v>124</v>
      </c>
    </row>
    <row r="84" spans="1:6" ht="12.75" customHeight="1" x14ac:dyDescent="0.25">
      <c r="A84" s="6">
        <v>83</v>
      </c>
      <c r="B84" s="6" t="s">
        <v>92</v>
      </c>
      <c r="C84" s="27" t="str">
        <f>CONCATENATE($H$2,"_", $G$2, "-"&amp;((ROW()-21+490)))</f>
        <v>0_8-553</v>
      </c>
      <c r="D84" s="11"/>
      <c r="E84" s="11"/>
      <c r="F84" s="13" t="s">
        <v>124</v>
      </c>
    </row>
    <row r="85" spans="1:6" ht="12.75" customHeight="1" x14ac:dyDescent="0.25">
      <c r="A85" s="6">
        <v>84</v>
      </c>
      <c r="B85" s="6" t="s">
        <v>93</v>
      </c>
      <c r="C85" s="27" t="str">
        <f>CONCATENATE($H$2,"_", $G$2, "-"&amp;((ROW()-21+490)))</f>
        <v>0_8-554</v>
      </c>
      <c r="D85" s="11"/>
      <c r="E85" s="11"/>
      <c r="F85" s="13" t="s">
        <v>124</v>
      </c>
    </row>
    <row r="86" spans="1:6" ht="12.75" customHeight="1" x14ac:dyDescent="0.25">
      <c r="A86" s="6">
        <v>85</v>
      </c>
      <c r="B86" s="6" t="s">
        <v>94</v>
      </c>
      <c r="C86" s="27" t="str">
        <f>CONCATENATE($H$2,"_", $G$2, "-"&amp;((ROW()-21+490)))</f>
        <v>0_8-555</v>
      </c>
      <c r="D86" s="11"/>
      <c r="E86" s="11"/>
      <c r="F86" s="13" t="s">
        <v>124</v>
      </c>
    </row>
    <row r="87" spans="1:6" ht="12.75" customHeight="1" x14ac:dyDescent="0.25">
      <c r="A87" s="6">
        <v>86</v>
      </c>
      <c r="B87" s="6" t="s">
        <v>95</v>
      </c>
      <c r="C87" s="27" t="str">
        <f>CONCATENATE($H$2,"_", $G$2, "-"&amp;((ROW()-21+490)))</f>
        <v>0_8-556</v>
      </c>
      <c r="D87" s="11"/>
      <c r="E87" s="11"/>
      <c r="F87" s="13" t="s">
        <v>124</v>
      </c>
    </row>
    <row r="88" spans="1:6" ht="12.75" customHeight="1" x14ac:dyDescent="0.25">
      <c r="A88" s="6">
        <v>87</v>
      </c>
      <c r="B88" s="6" t="s">
        <v>96</v>
      </c>
      <c r="C88" s="27" t="str">
        <f>CONCATENATE($H$2,"_", $G$2, "-"&amp;((ROW()-21+490)))</f>
        <v>0_8-557</v>
      </c>
      <c r="D88" s="11"/>
      <c r="E88" s="11"/>
      <c r="F88" s="13" t="s">
        <v>124</v>
      </c>
    </row>
    <row r="89" spans="1:6" ht="12.75" customHeight="1" x14ac:dyDescent="0.25">
      <c r="A89" s="6">
        <v>88</v>
      </c>
      <c r="B89" s="6" t="s">
        <v>97</v>
      </c>
      <c r="C89" s="27" t="str">
        <f>CONCATENATE($H$2,"_", $G$2, "-"&amp;((ROW()-21+490)))</f>
        <v>0_8-558</v>
      </c>
      <c r="D89" s="11"/>
      <c r="E89" s="11"/>
      <c r="F89" s="13" t="s">
        <v>124</v>
      </c>
    </row>
    <row r="90" spans="1:6" ht="12.75" customHeight="1" x14ac:dyDescent="0.25">
      <c r="A90" s="6">
        <v>89</v>
      </c>
      <c r="B90" s="6" t="s">
        <v>98</v>
      </c>
      <c r="C90" s="27" t="str">
        <f>CONCATENATE($H$2,"_", $G$2, "-"&amp;((ROW()-21+490)))</f>
        <v>0_8-559</v>
      </c>
      <c r="D90" s="11"/>
      <c r="E90" s="11"/>
      <c r="F90" s="13" t="s">
        <v>124</v>
      </c>
    </row>
    <row r="91" spans="1:6" ht="12.75" customHeight="1" x14ac:dyDescent="0.25">
      <c r="A91" s="6">
        <v>90</v>
      </c>
      <c r="B91" s="6" t="s">
        <v>99</v>
      </c>
      <c r="C91" s="27" t="str">
        <f>CONCATENATE($H$2,"_", $G$2, "-"&amp;((ROW()-21+490)))</f>
        <v>0_8-560</v>
      </c>
      <c r="D91" s="11"/>
      <c r="E91" s="11"/>
      <c r="F91" s="13" t="s">
        <v>124</v>
      </c>
    </row>
    <row r="92" spans="1:6" ht="12.75" customHeight="1" x14ac:dyDescent="0.25">
      <c r="A92" s="6">
        <v>91</v>
      </c>
      <c r="B92" s="6" t="s">
        <v>100</v>
      </c>
      <c r="C92" s="10" t="str">
        <f>CONCATENATE(D92&amp;H$2,"_",$G$2&amp;"-7")</f>
        <v>204-UWSIF-0_8-7</v>
      </c>
      <c r="D92" s="12" t="s">
        <v>128</v>
      </c>
      <c r="E92" s="13"/>
      <c r="F92" s="13" t="s">
        <v>123</v>
      </c>
    </row>
    <row r="93" spans="1:6" ht="12.75" customHeight="1" x14ac:dyDescent="0.25">
      <c r="A93" s="6">
        <v>92</v>
      </c>
      <c r="B93" s="6" t="s">
        <v>101</v>
      </c>
      <c r="C93" s="10" t="str">
        <f>CONCATENATE(D93&amp;H$2,"_",$G$2&amp;"-8")</f>
        <v>204-UWSIF-0_8-8</v>
      </c>
      <c r="D93" s="12" t="s">
        <v>128</v>
      </c>
      <c r="E93" s="13"/>
      <c r="F93" s="13" t="s">
        <v>123</v>
      </c>
    </row>
    <row r="94" spans="1:6" ht="12.75" customHeight="1" x14ac:dyDescent="0.25">
      <c r="A94" s="6">
        <v>93</v>
      </c>
      <c r="B94" s="6" t="s">
        <v>102</v>
      </c>
      <c r="C94" s="10" t="str">
        <f t="shared" ref="C94" si="0">CONCATENATE(D94&amp;H$2,"_",$G$2&amp;"-7")</f>
        <v>209-UWSIF-0_8-7</v>
      </c>
      <c r="D94" s="12" t="s">
        <v>127</v>
      </c>
      <c r="E94" s="13"/>
      <c r="F94" s="13" t="s">
        <v>120</v>
      </c>
    </row>
    <row r="95" spans="1:6" ht="12.75" customHeight="1" x14ac:dyDescent="0.25">
      <c r="A95" s="6">
        <v>94</v>
      </c>
      <c r="B95" s="6" t="s">
        <v>103</v>
      </c>
      <c r="C95" s="10" t="str">
        <f t="shared" ref="C95" si="1">CONCATENATE(D95&amp;H$2,"_",$G$2&amp;"-8")</f>
        <v>209-UWSIF-0_8-8</v>
      </c>
      <c r="D95" s="12" t="s">
        <v>127</v>
      </c>
      <c r="E95" s="13"/>
      <c r="F95" s="13" t="s">
        <v>120</v>
      </c>
    </row>
    <row r="96" spans="1:6" ht="12.75" customHeight="1" x14ac:dyDescent="0.25">
      <c r="A96" s="6">
        <v>95</v>
      </c>
      <c r="B96" s="6" t="s">
        <v>104</v>
      </c>
      <c r="C96" s="10" t="str">
        <f t="shared" ref="C96" si="2">CONCATENATE(D96&amp;H$2,"_",$G$2&amp;"-7")</f>
        <v>203-UWSIF-0_8-7</v>
      </c>
      <c r="D96" s="12" t="s">
        <v>112</v>
      </c>
      <c r="E96" s="13"/>
      <c r="F96" s="13" t="s">
        <v>120</v>
      </c>
    </row>
    <row r="97" spans="1:6" ht="12.75" customHeight="1" x14ac:dyDescent="0.25">
      <c r="A97" s="6">
        <v>96</v>
      </c>
      <c r="B97" s="6" t="s">
        <v>105</v>
      </c>
      <c r="C97" s="10" t="str">
        <f t="shared" ref="C97" si="3">CONCATENATE(D97&amp;H$2,"_",$G$2&amp;"-8")</f>
        <v>203-UWSIF-0_8-8</v>
      </c>
      <c r="D97" s="12" t="s">
        <v>112</v>
      </c>
      <c r="E97" s="13"/>
      <c r="F97" s="13" t="s">
        <v>120</v>
      </c>
    </row>
  </sheetData>
  <dataValidations count="2">
    <dataValidation type="list" allowBlank="1" showInputMessage="1" showErrorMessage="1" sqref="F2:F97" xr:uid="{CEE4E8F2-B8AB-432E-BA3E-71A24DAC8805}">
      <formula1>$I$18:$I$24</formula1>
    </dataValidation>
    <dataValidation type="list" allowBlank="1" showInputMessage="1" showErrorMessage="1" sqref="D4:D10 D34:D39 D62:D67 D92:D97" xr:uid="{90738AB7-BC2A-477D-B6D3-3EAF9810A26C}">
      <formula1>$H$18:$H$27</formula1>
    </dataValidation>
  </dataValidations>
  <printOptions horizontalCentered="1" verticalCentered="1"/>
  <pageMargins left="0.75" right="0.75" top="1" bottom="1" header="0.5" footer="0.5"/>
  <pageSetup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1C89CA6FD94745B5721A025ADC314F" ma:contentTypeVersion="1" ma:contentTypeDescription="Create a new document." ma:contentTypeScope="" ma:versionID="9c8b9057af39ae3d6823559e7a15ea1b">
  <xsd:schema xmlns:xsd="http://www.w3.org/2001/XMLSchema" xmlns:xs="http://www.w3.org/2001/XMLSchema" xmlns:p="http://schemas.microsoft.com/office/2006/metadata/properties" xmlns:ns3="d2ccbbc5-702b-444b-9f83-8538eea9e26d" targetNamespace="http://schemas.microsoft.com/office/2006/metadata/properties" ma:root="true" ma:fieldsID="70bddb91bf52c3c0720aae8bde0d65a3" ns3:_="">
    <xsd:import namespace="d2ccbbc5-702b-444b-9f83-8538eea9e26d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cbbc5-702b-444b-9f83-8538eea9e2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023D17-3B93-4135-A749-E773C7E0BF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69324A-613E-46FB-83C4-142E210DB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cbbc5-702b-444b-9f83-8538eea9e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4F9590-C2A7-4812-AEB6-46C61C29C53F}">
  <ds:schemaRefs>
    <ds:schemaRef ds:uri="http://schemas.microsoft.com/office/2006/documentManagement/types"/>
    <ds:schemaRef ds:uri="d2ccbbc5-702b-444b-9f83-8538eea9e26d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Tray 1</vt:lpstr>
      <vt:lpstr>Tray 2</vt:lpstr>
      <vt:lpstr>Tray 3</vt:lpstr>
      <vt:lpstr>Tray 4</vt:lpstr>
      <vt:lpstr>Tray 5</vt:lpstr>
      <vt:lpstr>Tray 6</vt:lpstr>
      <vt:lpstr>Tray 7</vt:lpstr>
      <vt:lpstr>Tray 8</vt:lpstr>
      <vt:lpstr>Tray 9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Chandelle Joan Macdonald</dc:creator>
  <cp:lastModifiedBy>Chandelle Joan Macdonald</cp:lastModifiedBy>
  <dcterms:created xsi:type="dcterms:W3CDTF">2012-04-10T20:00:12Z</dcterms:created>
  <dcterms:modified xsi:type="dcterms:W3CDTF">2026-01-12T23:00:50Z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0x0101000F1C89CA6FD94745B5721A025ADC314F</vt:lpwstr>
  </property>
  <property fmtid="{D5CDD505-2E9C-101B-9397-08002B2CF9AE}" pid="3" name="IsMyDocuments">
    <vt:bool>true</vt:bool>
  </property>
</Properties>
</file>