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uwy-my.sharepoint.com/personal/cmacdon1_uwyo_edu/Documents/UWYOSIFSharedWorkspace/UWYOSIFTeamFolder/SampleSheetTemplates/CurrentPublishedWebsite/"/>
    </mc:Choice>
  </mc:AlternateContent>
  <xr:revisionPtr revIDLastSave="84" documentId="8_{A80A7654-907D-426E-AAAA-1FDFA5855E91}" xr6:coauthVersionLast="47" xr6:coauthVersionMax="47" xr10:uidLastSave="{AE7AE7FF-0A7A-4ED1-9EFE-FA4B7059E4B1}"/>
  <bookViews>
    <workbookView xWindow="30624" yWindow="0" windowWidth="30912" windowHeight="16656" xr2:uid="{00000000-000D-0000-FFFF-FFFF00000000}"/>
  </bookViews>
  <sheets>
    <sheet name="Info" sheetId="31" r:id="rId1"/>
    <sheet name="Tray 1" sheetId="21" r:id="rId2"/>
    <sheet name="Tray 2" sheetId="28" r:id="rId3"/>
    <sheet name="Tray 3" sheetId="29" r:id="rId4"/>
    <sheet name="Tray 4" sheetId="30" r:id="rId5"/>
    <sheet name="Tray 5" sheetId="32" r:id="rId6"/>
    <sheet name="Tray 6" sheetId="33" r:id="rId7"/>
    <sheet name="Tray 7" sheetId="36" r:id="rId8"/>
    <sheet name="Tray 8" sheetId="34" r:id="rId9"/>
    <sheet name="Tray 9" sheetId="35" r:id="rId10"/>
  </sheets>
  <definedNames>
    <definedName name="_45_UWSIF__Soil2" localSheetId="2">'Tray 2'!#REF!</definedName>
    <definedName name="_45_UWSIF__Soil2" localSheetId="3">'Tray 3'!#REF!</definedName>
    <definedName name="_45_UWSIF__Soil2" localSheetId="4">'Tray 4'!#REF!</definedName>
    <definedName name="_45_UWSIF__Soil2" localSheetId="5">'Tray 5'!#REF!</definedName>
    <definedName name="_45_UWSIF__Soil2" localSheetId="6">'Tray 6'!#REF!</definedName>
    <definedName name="_45_UWSIF__Soil2" localSheetId="7">'Tray 7'!#REF!</definedName>
    <definedName name="_45_UWSIF__Soil2" localSheetId="8">'Tray 8'!#REF!</definedName>
    <definedName name="_45_UWSIF__Soil2" localSheetId="9">'Tray 9'!#REF!</definedName>
    <definedName name="_45_UWSIF__Soil2">'Tray 1'!#REF!</definedName>
  </definedNames>
  <calcPr calcId="191028"/>
  <customWorkbookViews>
    <customWorkbookView name="Chandelle Joan Macdonald - Personal View" guid="{7E158502-C153-4CC7-A325-986E2F368088}" mergeInterval="0" personalView="1" maximized="1" windowWidth="1676" windowHeight="811"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5" l="1"/>
  <c r="C62" i="35" s="1"/>
  <c r="C61" i="35"/>
  <c r="C59"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1" i="35"/>
  <c r="C29" i="35"/>
  <c r="C28" i="35"/>
  <c r="C27" i="35"/>
  <c r="C26" i="35"/>
  <c r="C25" i="35"/>
  <c r="C24" i="35"/>
  <c r="C23" i="35"/>
  <c r="C22" i="35"/>
  <c r="C21" i="35"/>
  <c r="C20" i="35"/>
  <c r="C19" i="35"/>
  <c r="C18" i="35"/>
  <c r="C17" i="35"/>
  <c r="C16" i="35"/>
  <c r="C15" i="35"/>
  <c r="C49" i="33"/>
  <c r="C44" i="33"/>
  <c r="C43" i="33"/>
  <c r="C42" i="33"/>
  <c r="C16" i="33"/>
  <c r="C15" i="33"/>
  <c r="C69" i="36"/>
  <c r="C71" i="35"/>
  <c r="C70" i="35"/>
  <c r="C69" i="35"/>
  <c r="C52" i="32"/>
  <c r="C48" i="32"/>
  <c r="C47" i="32"/>
  <c r="C46" i="32"/>
  <c r="C44" i="32"/>
  <c r="C43" i="32"/>
  <c r="C20" i="32"/>
  <c r="C19" i="32"/>
  <c r="C18" i="32"/>
  <c r="C16" i="32"/>
  <c r="C15" i="32"/>
  <c r="C42" i="30"/>
  <c r="C41" i="30"/>
  <c r="C39" i="30"/>
  <c r="C38" i="30"/>
  <c r="C20" i="30"/>
  <c r="C15" i="30"/>
  <c r="C71" i="30"/>
  <c r="C70" i="30"/>
  <c r="C71" i="29"/>
  <c r="C70" i="29"/>
  <c r="C15" i="29"/>
  <c r="C70" i="28"/>
  <c r="C62" i="29"/>
  <c r="C61" i="29"/>
  <c r="C60" i="29"/>
  <c r="C59" i="29"/>
  <c r="C58" i="29"/>
  <c r="C57" i="29"/>
  <c r="C56" i="29"/>
  <c r="C55" i="29"/>
  <c r="C54" i="29"/>
  <c r="C53" i="29"/>
  <c r="C52" i="29"/>
  <c r="C51" i="29"/>
  <c r="C50" i="29"/>
  <c r="C49" i="29"/>
  <c r="C48" i="29"/>
  <c r="C47" i="29"/>
  <c r="C46" i="29"/>
  <c r="C45" i="29"/>
  <c r="C44" i="29"/>
  <c r="C43" i="29"/>
  <c r="C42" i="29"/>
  <c r="C41" i="29"/>
  <c r="C40" i="29"/>
  <c r="C38" i="29"/>
  <c r="C36" i="29"/>
  <c r="C34" i="29"/>
  <c r="C33" i="29"/>
  <c r="C32" i="29"/>
  <c r="C31" i="29"/>
  <c r="C30" i="29"/>
  <c r="C29" i="29"/>
  <c r="C28" i="29"/>
  <c r="C27" i="29"/>
  <c r="C26" i="29"/>
  <c r="C25" i="29"/>
  <c r="C24" i="29"/>
  <c r="C23" i="29"/>
  <c r="C22" i="29"/>
  <c r="C21" i="29"/>
  <c r="C20" i="29"/>
  <c r="C19" i="29"/>
  <c r="C18" i="29"/>
  <c r="C17" i="29"/>
  <c r="C16" i="29"/>
  <c r="C62" i="28"/>
  <c r="C61" i="28"/>
  <c r="C60" i="28"/>
  <c r="C59" i="28"/>
  <c r="C57" i="28"/>
  <c r="C55" i="28"/>
  <c r="C53" i="28"/>
  <c r="C52" i="28"/>
  <c r="C51" i="28"/>
  <c r="C50" i="28"/>
  <c r="C49" i="28"/>
  <c r="C48" i="28"/>
  <c r="C47" i="28"/>
  <c r="C46" i="28"/>
  <c r="C45" i="28"/>
  <c r="C44" i="28"/>
  <c r="C43" i="28"/>
  <c r="C42" i="28"/>
  <c r="C41" i="28"/>
  <c r="C40" i="28"/>
  <c r="C39" i="28"/>
  <c r="C38" i="28"/>
  <c r="C37" i="28"/>
  <c r="C36" i="28"/>
  <c r="C35" i="28"/>
  <c r="C34" i="28"/>
  <c r="C33" i="28"/>
  <c r="C32" i="28"/>
  <c r="C31" i="28"/>
  <c r="C29" i="28"/>
  <c r="C27" i="28"/>
  <c r="C25" i="28"/>
  <c r="C24" i="28"/>
  <c r="C23" i="28"/>
  <c r="C22" i="28"/>
  <c r="C21" i="28"/>
  <c r="C20" i="28"/>
  <c r="C19" i="28"/>
  <c r="C18" i="28"/>
  <c r="C17" i="28"/>
  <c r="C15" i="28"/>
  <c r="C14" i="29"/>
  <c r="C13" i="29"/>
  <c r="C12" i="29"/>
  <c r="C11" i="29"/>
  <c r="C10" i="29"/>
  <c r="C9" i="29"/>
  <c r="C8" i="29"/>
  <c r="C7" i="29"/>
  <c r="C6" i="29"/>
  <c r="C5" i="29"/>
  <c r="C4" i="29"/>
  <c r="C3" i="29"/>
  <c r="C2" i="29"/>
  <c r="C6" i="32"/>
  <c r="C5" i="32"/>
  <c r="C4" i="32"/>
  <c r="C3" i="32"/>
  <c r="C2" i="32"/>
  <c r="C14" i="33"/>
  <c r="C13" i="33"/>
  <c r="C12" i="34"/>
  <c r="C11" i="34"/>
  <c r="C14" i="35"/>
  <c r="C13" i="35"/>
  <c r="C12" i="35"/>
  <c r="C11" i="35"/>
  <c r="C10" i="35"/>
  <c r="C9" i="35"/>
  <c r="C8" i="35"/>
  <c r="C7" i="35"/>
  <c r="C6" i="35"/>
  <c r="C5" i="35"/>
  <c r="C4" i="35"/>
  <c r="C3" i="35"/>
  <c r="C2" i="35"/>
  <c r="C14" i="28"/>
  <c r="C13" i="28"/>
  <c r="C12" i="28"/>
  <c r="C11" i="28"/>
  <c r="C10" i="28"/>
  <c r="C9" i="28"/>
  <c r="C7" i="28"/>
  <c r="C5" i="28"/>
  <c r="C3" i="28"/>
  <c r="C2" i="28"/>
  <c r="C71" i="21"/>
  <c r="C70" i="21"/>
  <c r="C69" i="21"/>
  <c r="C16" i="28"/>
  <c r="C62" i="21"/>
  <c r="C61" i="21"/>
  <c r="C60" i="21"/>
  <c r="C59" i="21"/>
  <c r="C58" i="21"/>
  <c r="C57" i="21"/>
  <c r="C56" i="21"/>
  <c r="C55" i="21"/>
  <c r="C54" i="21"/>
  <c r="C53" i="21"/>
  <c r="C52" i="21"/>
  <c r="C51" i="21"/>
  <c r="C50" i="21"/>
  <c r="C49" i="21"/>
  <c r="C48" i="21"/>
  <c r="C47" i="21"/>
  <c r="C46" i="21"/>
  <c r="C45" i="21"/>
  <c r="C44" i="21"/>
  <c r="C43" i="21"/>
  <c r="C42" i="21"/>
  <c r="C41" i="21"/>
  <c r="C40" i="21"/>
  <c r="C39" i="21"/>
  <c r="C38" i="21"/>
  <c r="C37" i="21"/>
  <c r="C36" i="21"/>
  <c r="C35" i="21"/>
  <c r="C34" i="21"/>
  <c r="C33" i="21"/>
  <c r="C32" i="21"/>
  <c r="C31" i="21"/>
  <c r="C30" i="21"/>
  <c r="C29" i="21"/>
  <c r="C28" i="21"/>
  <c r="C27" i="21"/>
  <c r="C26" i="21"/>
  <c r="C25" i="21"/>
  <c r="C24" i="21"/>
  <c r="C23" i="21"/>
  <c r="C22" i="21"/>
  <c r="C21" i="21"/>
  <c r="C20" i="21"/>
  <c r="C19" i="21"/>
  <c r="C18" i="21"/>
  <c r="C17" i="21"/>
  <c r="C16" i="21"/>
  <c r="C15" i="21"/>
  <c r="C14" i="21"/>
  <c r="C13" i="21"/>
  <c r="C12" i="21"/>
  <c r="C11" i="21"/>
  <c r="C10" i="21"/>
  <c r="C9" i="21"/>
  <c r="C8" i="21"/>
  <c r="C7" i="21"/>
  <c r="C6" i="21"/>
  <c r="C5" i="21"/>
  <c r="C4" i="21"/>
  <c r="C3" i="21"/>
  <c r="C2" i="21"/>
  <c r="K2" i="30"/>
  <c r="J2" i="30"/>
  <c r="C37" i="30" s="1"/>
  <c r="K2" i="32"/>
  <c r="J2" i="32"/>
  <c r="C42" i="32" s="1"/>
  <c r="K2" i="33"/>
  <c r="J2" i="33"/>
  <c r="C38" i="33" s="1"/>
  <c r="K2" i="36"/>
  <c r="J2" i="36"/>
  <c r="C46" i="36" s="1"/>
  <c r="K2" i="34"/>
  <c r="J2" i="34"/>
  <c r="C54" i="34" s="1"/>
  <c r="K2" i="35"/>
  <c r="K2" i="29"/>
  <c r="J2" i="29"/>
  <c r="C69" i="29" s="1"/>
  <c r="K2" i="28"/>
  <c r="J2" i="28"/>
  <c r="C58" i="28" s="1"/>
  <c r="C71" i="34" l="1"/>
  <c r="C39" i="33"/>
  <c r="C19" i="36"/>
  <c r="C47" i="36"/>
  <c r="C27" i="34"/>
  <c r="C55" i="34"/>
  <c r="C40" i="33"/>
  <c r="C20" i="36"/>
  <c r="C48" i="36"/>
  <c r="C28" i="34"/>
  <c r="C56" i="34"/>
  <c r="C13" i="34"/>
  <c r="C69" i="30"/>
  <c r="C40" i="30"/>
  <c r="C17" i="32"/>
  <c r="C45" i="32"/>
  <c r="C70" i="36"/>
  <c r="C41" i="33"/>
  <c r="C21" i="36"/>
  <c r="C49" i="36"/>
  <c r="C29" i="34"/>
  <c r="C57" i="34"/>
  <c r="C71" i="36"/>
  <c r="C22" i="36"/>
  <c r="C50" i="36"/>
  <c r="C30" i="34"/>
  <c r="C58" i="34"/>
  <c r="C51" i="36"/>
  <c r="C59" i="34"/>
  <c r="C24" i="36"/>
  <c r="C52" i="36"/>
  <c r="C32" i="34"/>
  <c r="C60" i="34"/>
  <c r="C23" i="36"/>
  <c r="C44" i="30"/>
  <c r="C21" i="32"/>
  <c r="C49" i="32"/>
  <c r="C17" i="33"/>
  <c r="C45" i="33"/>
  <c r="C25" i="36"/>
  <c r="C53" i="36"/>
  <c r="C33" i="34"/>
  <c r="C61" i="34"/>
  <c r="C14" i="34"/>
  <c r="C17" i="30"/>
  <c r="C45" i="30"/>
  <c r="C22" i="32"/>
  <c r="C50" i="32"/>
  <c r="C18" i="33"/>
  <c r="C46" i="33"/>
  <c r="C26" i="36"/>
  <c r="C54" i="36"/>
  <c r="C34" i="34"/>
  <c r="C62" i="34"/>
  <c r="C16" i="30"/>
  <c r="C6" i="36"/>
  <c r="C18" i="30"/>
  <c r="C46" i="30"/>
  <c r="C23" i="32"/>
  <c r="C51" i="32"/>
  <c r="C19" i="33"/>
  <c r="C47" i="33"/>
  <c r="C27" i="36"/>
  <c r="C55" i="36"/>
  <c r="C35" i="34"/>
  <c r="C20" i="33"/>
  <c r="C48" i="33"/>
  <c r="C28" i="36"/>
  <c r="C56" i="36"/>
  <c r="C36" i="34"/>
  <c r="C3" i="36"/>
  <c r="C43" i="30"/>
  <c r="C37" i="34"/>
  <c r="C22" i="33"/>
  <c r="C4" i="36"/>
  <c r="C11" i="32"/>
  <c r="C21" i="30"/>
  <c r="C49" i="30"/>
  <c r="C26" i="32"/>
  <c r="C54" i="32"/>
  <c r="C50" i="33"/>
  <c r="C27" i="32"/>
  <c r="C51" i="33"/>
  <c r="C31" i="36"/>
  <c r="C59" i="36"/>
  <c r="C39" i="34"/>
  <c r="C38" i="34"/>
  <c r="C10" i="36"/>
  <c r="C7" i="32"/>
  <c r="C53" i="32"/>
  <c r="C57" i="36"/>
  <c r="C50" i="30"/>
  <c r="C23" i="33"/>
  <c r="C2" i="36"/>
  <c r="C8" i="32"/>
  <c r="C48" i="30"/>
  <c r="C21" i="33"/>
  <c r="C9" i="36"/>
  <c r="C12" i="32"/>
  <c r="C22" i="30"/>
  <c r="C40" i="34"/>
  <c r="C30" i="36"/>
  <c r="C5" i="36"/>
  <c r="C9" i="32"/>
  <c r="C24" i="32"/>
  <c r="C8" i="36"/>
  <c r="C55" i="32"/>
  <c r="C29" i="36"/>
  <c r="C51" i="30"/>
  <c r="C31" i="34"/>
  <c r="C11" i="36"/>
  <c r="C24" i="33"/>
  <c r="C55" i="33"/>
  <c r="C25" i="32"/>
  <c r="C13" i="32"/>
  <c r="C7" i="36"/>
  <c r="C47" i="30"/>
  <c r="C10" i="32"/>
  <c r="C14" i="32"/>
  <c r="C25" i="33"/>
  <c r="C33" i="36"/>
  <c r="C2" i="30"/>
  <c r="C30" i="32"/>
  <c r="C34" i="36"/>
  <c r="C42" i="34"/>
  <c r="C3" i="30"/>
  <c r="C15" i="34"/>
  <c r="C56" i="33"/>
  <c r="C3" i="33"/>
  <c r="C5" i="30"/>
  <c r="C28" i="30"/>
  <c r="C33" i="32"/>
  <c r="C61" i="32"/>
  <c r="C6" i="30"/>
  <c r="C57" i="30"/>
  <c r="C35" i="32"/>
  <c r="C69" i="33"/>
  <c r="C31" i="33"/>
  <c r="C19" i="34"/>
  <c r="C4" i="34"/>
  <c r="C40" i="36"/>
  <c r="C5" i="34"/>
  <c r="C7" i="33"/>
  <c r="C9" i="30"/>
  <c r="C32" i="30"/>
  <c r="C33" i="33"/>
  <c r="C19" i="30"/>
  <c r="C28" i="32"/>
  <c r="C60" i="30"/>
  <c r="C37" i="32"/>
  <c r="C71" i="33"/>
  <c r="C61" i="33"/>
  <c r="C41" i="36"/>
  <c r="C21" i="34"/>
  <c r="C49" i="34"/>
  <c r="C4" i="28"/>
  <c r="C6" i="34"/>
  <c r="C8" i="33"/>
  <c r="C10" i="30"/>
  <c r="C26" i="28"/>
  <c r="C54" i="28"/>
  <c r="C35" i="29"/>
  <c r="C69" i="28"/>
  <c r="C33" i="30"/>
  <c r="C61" i="30"/>
  <c r="C38" i="32"/>
  <c r="C34" i="33"/>
  <c r="C62" i="33"/>
  <c r="C42" i="36"/>
  <c r="C22" i="34"/>
  <c r="C50" i="34"/>
  <c r="C30" i="35"/>
  <c r="C58" i="35"/>
  <c r="C58" i="36"/>
  <c r="C23" i="30"/>
  <c r="C56" i="32"/>
  <c r="C52" i="33"/>
  <c r="C32" i="36"/>
  <c r="C12" i="36"/>
  <c r="C14" i="36"/>
  <c r="C55" i="30"/>
  <c r="C60" i="32"/>
  <c r="C28" i="33"/>
  <c r="C16" i="34"/>
  <c r="C57" i="33"/>
  <c r="C4" i="33"/>
  <c r="C38" i="36"/>
  <c r="C58" i="30"/>
  <c r="C39" i="36"/>
  <c r="C31" i="30"/>
  <c r="C32" i="33"/>
  <c r="C9" i="33"/>
  <c r="C11" i="30"/>
  <c r="C62" i="30"/>
  <c r="C52" i="30"/>
  <c r="C57" i="32"/>
  <c r="C53" i="33"/>
  <c r="C61" i="36"/>
  <c r="C53" i="30"/>
  <c r="C26" i="33"/>
  <c r="C62" i="36"/>
  <c r="C54" i="30"/>
  <c r="C31" i="32"/>
  <c r="C59" i="32"/>
  <c r="C43" i="34"/>
  <c r="C2" i="33"/>
  <c r="C44" i="34"/>
  <c r="C17" i="34"/>
  <c r="C29" i="30"/>
  <c r="C62" i="32"/>
  <c r="C30" i="33"/>
  <c r="C58" i="33"/>
  <c r="C18" i="34"/>
  <c r="C6" i="33"/>
  <c r="C36" i="32"/>
  <c r="C7" i="34"/>
  <c r="C34" i="30"/>
  <c r="C39" i="32"/>
  <c r="C35" i="33"/>
  <c r="C15" i="36"/>
  <c r="C43" i="36"/>
  <c r="C23" i="34"/>
  <c r="C51" i="34"/>
  <c r="C6" i="28"/>
  <c r="C8" i="34"/>
  <c r="C10" i="33"/>
  <c r="C12" i="30"/>
  <c r="C28" i="28"/>
  <c r="C56" i="28"/>
  <c r="C37" i="29"/>
  <c r="C71" i="28"/>
  <c r="C35" i="30"/>
  <c r="C69" i="32"/>
  <c r="C40" i="32"/>
  <c r="C36" i="33"/>
  <c r="C16" i="36"/>
  <c r="C44" i="36"/>
  <c r="C24" i="34"/>
  <c r="C52" i="34"/>
  <c r="C32" i="35"/>
  <c r="C60" i="35"/>
  <c r="C60" i="36"/>
  <c r="C13" i="36"/>
  <c r="C54" i="33"/>
  <c r="C26" i="30"/>
  <c r="C35" i="36"/>
  <c r="C32" i="32"/>
  <c r="C36" i="36"/>
  <c r="C29" i="33"/>
  <c r="C45" i="34"/>
  <c r="C2" i="34"/>
  <c r="C34" i="32"/>
  <c r="C30" i="30"/>
  <c r="C59" i="33"/>
  <c r="C47" i="34"/>
  <c r="C8" i="30"/>
  <c r="C59" i="30"/>
  <c r="C70" i="33"/>
  <c r="C48" i="34"/>
  <c r="C9" i="34"/>
  <c r="C11" i="33"/>
  <c r="C24" i="30"/>
  <c r="C29" i="32"/>
  <c r="C41" i="34"/>
  <c r="C25" i="30"/>
  <c r="C58" i="32"/>
  <c r="C27" i="33"/>
  <c r="C4" i="30"/>
  <c r="C27" i="30"/>
  <c r="C56" i="30"/>
  <c r="C37" i="36"/>
  <c r="C46" i="34"/>
  <c r="C3" i="34"/>
  <c r="C5" i="33"/>
  <c r="C7" i="30"/>
  <c r="C60" i="33"/>
  <c r="C20" i="34"/>
  <c r="C13" i="30"/>
  <c r="C36" i="30"/>
  <c r="C70" i="32"/>
  <c r="C41" i="32"/>
  <c r="C69" i="34"/>
  <c r="C37" i="33"/>
  <c r="C17" i="36"/>
  <c r="C45" i="36"/>
  <c r="C25" i="34"/>
  <c r="C53" i="34"/>
  <c r="C8" i="28"/>
  <c r="C10" i="34"/>
  <c r="C12" i="33"/>
  <c r="C14" i="30"/>
  <c r="C30" i="28"/>
  <c r="C39" i="29"/>
  <c r="C71" i="32"/>
  <c r="C70" i="34"/>
  <c r="C18" i="36"/>
  <c r="C26" i="34"/>
</calcChain>
</file>

<file path=xl/sharedStrings.xml><?xml version="1.0" encoding="utf-8"?>
<sst xmlns="http://schemas.openxmlformats.org/spreadsheetml/2006/main" count="2430" uniqueCount="106">
  <si>
    <t>AS#</t>
  </si>
  <si>
    <t>WELL</t>
  </si>
  <si>
    <t>UWSIF ID</t>
  </si>
  <si>
    <t>SAMPLE ID</t>
  </si>
  <si>
    <t>WEIGHT</t>
  </si>
  <si>
    <t>NOTES</t>
  </si>
  <si>
    <t>TRAY #</t>
  </si>
  <si>
    <t>PI</t>
  </si>
  <si>
    <t>A1</t>
  </si>
  <si>
    <t>34-UWSIF-Chicken</t>
  </si>
  <si>
    <t>A2</t>
  </si>
  <si>
    <t>A3</t>
  </si>
  <si>
    <t>A4</t>
  </si>
  <si>
    <t>A5</t>
  </si>
  <si>
    <t>A6</t>
  </si>
  <si>
    <t>A7</t>
  </si>
  <si>
    <t xml:space="preserve">Grey fields are filled out by SIF Techs Only </t>
  </si>
  <si>
    <t>A8</t>
  </si>
  <si>
    <t>A9</t>
  </si>
  <si>
    <t>A10</t>
  </si>
  <si>
    <t>A11</t>
  </si>
  <si>
    <t>A12</t>
  </si>
  <si>
    <t>B1</t>
  </si>
  <si>
    <t>B2</t>
  </si>
  <si>
    <t>B3</t>
  </si>
  <si>
    <t>B4</t>
  </si>
  <si>
    <t>B5</t>
  </si>
  <si>
    <t>B6</t>
  </si>
  <si>
    <t>B7</t>
  </si>
  <si>
    <t>B8</t>
  </si>
  <si>
    <t>B9</t>
  </si>
  <si>
    <t>B10</t>
  </si>
  <si>
    <t>B11</t>
  </si>
  <si>
    <t>User Comments:</t>
  </si>
  <si>
    <t>B12</t>
  </si>
  <si>
    <t>C1</t>
  </si>
  <si>
    <t>C2</t>
  </si>
  <si>
    <t>C3</t>
  </si>
  <si>
    <t>C4</t>
  </si>
  <si>
    <t>C5</t>
  </si>
  <si>
    <t>C6</t>
  </si>
  <si>
    <t>C7</t>
  </si>
  <si>
    <t>C8</t>
  </si>
  <si>
    <t>C9</t>
  </si>
  <si>
    <t>C10</t>
  </si>
  <si>
    <t>C11</t>
  </si>
  <si>
    <t>C12</t>
  </si>
  <si>
    <t>D1</t>
  </si>
  <si>
    <t>D2</t>
  </si>
  <si>
    <t>D3</t>
  </si>
  <si>
    <t>D4</t>
  </si>
  <si>
    <t>D5</t>
  </si>
  <si>
    <t>D6</t>
  </si>
  <si>
    <t>D7</t>
  </si>
  <si>
    <t>D8</t>
  </si>
  <si>
    <t>D9</t>
  </si>
  <si>
    <t>D10</t>
  </si>
  <si>
    <t>D11</t>
  </si>
  <si>
    <t>D12</t>
  </si>
  <si>
    <t>E1</t>
  </si>
  <si>
    <t>E2</t>
  </si>
  <si>
    <t>E3</t>
  </si>
  <si>
    <t>E4</t>
  </si>
  <si>
    <t>E5</t>
  </si>
  <si>
    <t>E6</t>
  </si>
  <si>
    <t>E7</t>
  </si>
  <si>
    <t>E8</t>
  </si>
  <si>
    <t>E9</t>
  </si>
  <si>
    <t>E10</t>
  </si>
  <si>
    <t>E11</t>
  </si>
  <si>
    <t>E12</t>
  </si>
  <si>
    <t>F1</t>
  </si>
  <si>
    <t>F2</t>
  </si>
  <si>
    <t>F3</t>
  </si>
  <si>
    <t>F4</t>
  </si>
  <si>
    <t>F5</t>
  </si>
  <si>
    <t>F6</t>
  </si>
  <si>
    <t>F7</t>
  </si>
  <si>
    <t>F8</t>
  </si>
  <si>
    <t>F9</t>
  </si>
  <si>
    <t>F10</t>
  </si>
  <si>
    <t>312-UWSIF-Cellulose</t>
  </si>
  <si>
    <t>ROUTING SHEET #</t>
  </si>
  <si>
    <t>Blue fields are filled out by User.</t>
  </si>
  <si>
    <t>43-USGS-Indian-Hair-</t>
  </si>
  <si>
    <t>42-USGS-Tibetan-Hair-</t>
  </si>
  <si>
    <t>STDS</t>
  </si>
  <si>
    <t>Identifier_3</t>
  </si>
  <si>
    <t>21-Benzoic-Acid-</t>
  </si>
  <si>
    <t>Benzoic-2-</t>
  </si>
  <si>
    <t>Identifier_1</t>
  </si>
  <si>
    <t>Identifier_2</t>
  </si>
  <si>
    <t>Identifier_4</t>
  </si>
  <si>
    <t>conditioning</t>
  </si>
  <si>
    <t>drift+normalization</t>
  </si>
  <si>
    <t>linearity</t>
  </si>
  <si>
    <t>linearity+drift+normalization</t>
  </si>
  <si>
    <t>check</t>
  </si>
  <si>
    <t>unknown</t>
  </si>
  <si>
    <t>70-CAROUSEL TEMPLATE*</t>
  </si>
  <si>
    <t>other</t>
  </si>
  <si>
    <t>optional replicate</t>
  </si>
  <si>
    <t>34-UWSIF-Chicken20225-0056_1-6</t>
  </si>
  <si>
    <t>34-UWSIF-Chicken20225-0056_1-7</t>
  </si>
  <si>
    <t>34-UWSIF-Chicken20225-0056_1-8</t>
  </si>
  <si>
    <t>34-UWSIF-Chicken-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</si>
</sst>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8" x14ac:knownFonts="1">
    <font>
      <sz val="10"/>
      <name val="Arial"/>
    </font>
    <font>
      <sz val="11"/>
      <color theme="1"/>
      <name val="Calibri"/>
      <family val="2"/>
      <scheme val="minor"/>
    </font>
    <font>
      <sz val="10"/>
      <name val="Arial"/>
      <family val="2"/>
    </font>
    <font>
      <b/>
      <sz val="10"/>
      <name val="Arial"/>
      <family val="2"/>
    </font>
    <font>
      <sz val="9"/>
      <name val="Arial"/>
      <family val="2"/>
    </font>
    <font>
      <b/>
      <sz val="11"/>
      <name val="Arial"/>
      <family val="2"/>
    </font>
    <font>
      <u/>
      <sz val="10"/>
      <color theme="10"/>
      <name val="Arial"/>
      <family val="2"/>
    </font>
    <font>
      <sz val="9"/>
      <name val="Arial"/>
      <family val="2"/>
      <charset val="1"/>
    </font>
  </fonts>
  <fills count="7">
    <fill>
      <patternFill patternType="none"/>
    </fill>
    <fill>
      <patternFill patternType="gray125"/>
    </fill>
    <fill>
      <patternFill patternType="solid">
        <fgColor theme="0" tint="-0.14999847407452621"/>
        <bgColor indexed="64"/>
      </patternFill>
    </fill>
    <fill>
      <patternFill patternType="solid">
        <fgColor rgb="FFAFABAB"/>
        <bgColor rgb="FF969696"/>
      </patternFill>
    </fill>
    <fill>
      <patternFill patternType="solid">
        <fgColor theme="0" tint="-0.34998626667073579"/>
        <bgColor indexed="64"/>
      </patternFill>
    </fill>
    <fill>
      <patternFill patternType="solid">
        <fgColor rgb="FFCCDED8"/>
        <bgColor indexed="64"/>
      </patternFill>
    </fill>
    <fill>
      <patternFill patternType="solid">
        <fgColor rgb="FFABC8BE"/>
        <bgColor rgb="FFFFFFCC"/>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5">
    <xf numFmtId="0" fontId="0" fillId="0" borderId="0"/>
    <xf numFmtId="0" fontId="2" fillId="0" borderId="0"/>
    <xf numFmtId="0" fontId="2" fillId="0" borderId="0"/>
    <xf numFmtId="0" fontId="6" fillId="0" borderId="0" applyNumberFormat="0" applyFill="0" applyBorder="0" applyAlignment="0" applyProtection="0"/>
    <xf numFmtId="0" fontId="1" fillId="0" borderId="0"/>
  </cellStyleXfs>
  <cellXfs count="35">
    <xf numFmtId="0" fontId="0" fillId="0" borderId="0" xfId="0"/>
    <xf numFmtId="0" fontId="2" fillId="2" borderId="1" xfId="1" applyFill="1" applyBorder="1" applyAlignment="1">
      <alignment vertical="center"/>
    </xf>
    <xf numFmtId="0" fontId="2" fillId="0" borderId="0" xfId="1" applyAlignment="1">
      <alignment vertical="center"/>
    </xf>
    <xf numFmtId="0" fontId="2" fillId="4" borderId="3" xfId="1" applyFill="1" applyBorder="1" applyAlignment="1">
      <alignment vertical="center"/>
    </xf>
    <xf numFmtId="0" fontId="2" fillId="4" borderId="1" xfId="1" applyFill="1" applyBorder="1" applyAlignment="1">
      <alignment vertical="center"/>
    </xf>
    <xf numFmtId="164" fontId="2" fillId="3" borderId="3" xfId="1" applyNumberFormat="1" applyFill="1" applyBorder="1" applyAlignment="1">
      <alignment horizontal="right" vertical="center"/>
    </xf>
    <xf numFmtId="0" fontId="3" fillId="2" borderId="0" xfId="1" applyFont="1" applyFill="1" applyAlignment="1">
      <alignment vertical="center"/>
    </xf>
    <xf numFmtId="0" fontId="3" fillId="2" borderId="1" xfId="1" applyFont="1" applyFill="1" applyBorder="1" applyAlignment="1">
      <alignment vertical="center"/>
    </xf>
    <xf numFmtId="164" fontId="3" fillId="2" borderId="1" xfId="1" applyNumberFormat="1" applyFont="1" applyFill="1" applyBorder="1" applyAlignment="1">
      <alignment vertical="center"/>
    </xf>
    <xf numFmtId="0" fontId="3" fillId="2" borderId="2" xfId="1" applyFont="1" applyFill="1" applyBorder="1" applyAlignment="1">
      <alignment vertical="center"/>
    </xf>
    <xf numFmtId="0" fontId="2" fillId="4" borderId="1" xfId="1" applyFill="1" applyBorder="1" applyAlignment="1" applyProtection="1">
      <alignment vertical="center"/>
      <protection locked="0"/>
    </xf>
    <xf numFmtId="0" fontId="6" fillId="0" borderId="0" xfId="3" applyAlignment="1">
      <alignment vertical="center"/>
    </xf>
    <xf numFmtId="164" fontId="2" fillId="0" borderId="0" xfId="1" applyNumberFormat="1" applyAlignment="1">
      <alignment vertical="center"/>
    </xf>
    <xf numFmtId="0" fontId="2" fillId="4" borderId="8" xfId="1" applyFill="1" applyBorder="1" applyAlignment="1">
      <alignment vertical="center"/>
    </xf>
    <xf numFmtId="0" fontId="2" fillId="4" borderId="2" xfId="1" applyFill="1" applyBorder="1" applyAlignment="1">
      <alignment vertical="center"/>
    </xf>
    <xf numFmtId="0" fontId="4" fillId="5" borderId="8" xfId="1" applyFont="1" applyFill="1" applyBorder="1" applyAlignment="1" applyProtection="1">
      <alignment vertical="center"/>
      <protection locked="0"/>
    </xf>
    <xf numFmtId="0" fontId="4" fillId="5" borderId="1" xfId="1" applyFont="1" applyFill="1" applyBorder="1" applyAlignment="1" applyProtection="1">
      <alignment vertical="center"/>
      <protection locked="0"/>
    </xf>
    <xf numFmtId="164" fontId="2" fillId="3" borderId="3" xfId="1" quotePrefix="1" applyNumberFormat="1" applyFill="1" applyBorder="1" applyAlignment="1">
      <alignment horizontal="right" vertical="center"/>
    </xf>
    <xf numFmtId="0" fontId="4" fillId="5" borderId="4" xfId="1" applyFont="1" applyFill="1" applyBorder="1" applyAlignment="1" applyProtection="1">
      <alignment vertical="center"/>
      <protection locked="0"/>
    </xf>
    <xf numFmtId="0" fontId="2" fillId="4" borderId="4" xfId="1" applyFill="1" applyBorder="1" applyAlignment="1">
      <alignment vertical="center"/>
    </xf>
    <xf numFmtId="0" fontId="4" fillId="5" borderId="9" xfId="1" applyFont="1" applyFill="1" applyBorder="1" applyAlignment="1" applyProtection="1">
      <alignment vertical="center"/>
      <protection locked="0"/>
    </xf>
    <xf numFmtId="0" fontId="4" fillId="5" borderId="6" xfId="1" applyFont="1" applyFill="1" applyBorder="1" applyAlignment="1" applyProtection="1">
      <alignment vertical="center"/>
      <protection locked="0"/>
    </xf>
    <xf numFmtId="0" fontId="4" fillId="5" borderId="7" xfId="1" applyFont="1" applyFill="1" applyBorder="1" applyAlignment="1" applyProtection="1">
      <alignment vertical="center"/>
      <protection locked="0"/>
    </xf>
    <xf numFmtId="0" fontId="4" fillId="5" borderId="5" xfId="1" applyFont="1" applyFill="1" applyBorder="1" applyAlignment="1" applyProtection="1">
      <alignment vertical="center"/>
      <protection locked="0"/>
    </xf>
    <xf numFmtId="0" fontId="2" fillId="0" borderId="10" xfId="1" applyBorder="1" applyAlignment="1">
      <alignment vertical="center"/>
    </xf>
    <xf numFmtId="0" fontId="2" fillId="0" borderId="12" xfId="1" applyBorder="1" applyAlignment="1">
      <alignment vertical="center"/>
    </xf>
    <xf numFmtId="0" fontId="2" fillId="0" borderId="13" xfId="1" applyBorder="1" applyAlignment="1">
      <alignment vertical="center"/>
    </xf>
    <xf numFmtId="0" fontId="2" fillId="0" borderId="11" xfId="1" applyBorder="1" applyAlignment="1">
      <alignment vertical="center"/>
    </xf>
    <xf numFmtId="0" fontId="2" fillId="0" borderId="14" xfId="1" applyBorder="1" applyAlignment="1">
      <alignment vertical="center"/>
    </xf>
    <xf numFmtId="0" fontId="2" fillId="0" borderId="0" xfId="2"/>
    <xf numFmtId="49" fontId="7" fillId="6" borderId="1" xfId="1" applyNumberFormat="1" applyFont="1" applyFill="1" applyBorder="1" applyAlignment="1" applyProtection="1">
      <alignment horizontal="center"/>
      <protection locked="0"/>
    </xf>
    <xf numFmtId="164" fontId="5" fillId="4" borderId="4" xfId="1" applyNumberFormat="1" applyFont="1" applyFill="1" applyBorder="1" applyAlignment="1">
      <alignment vertical="center"/>
    </xf>
    <xf numFmtId="164" fontId="5" fillId="4" borderId="5" xfId="1" applyNumberFormat="1" applyFont="1" applyFill="1" applyBorder="1" applyAlignment="1">
      <alignment vertical="center"/>
    </xf>
    <xf numFmtId="164" fontId="5" fillId="4" borderId="8" xfId="1" applyNumberFormat="1" applyFont="1" applyFill="1" applyBorder="1" applyAlignment="1">
      <alignment vertical="center"/>
    </xf>
    <xf numFmtId="164" fontId="5" fillId="4" borderId="9" xfId="1" applyNumberFormat="1" applyFont="1" applyFill="1" applyBorder="1" applyAlignment="1">
      <alignment vertical="center"/>
    </xf>
  </cellXfs>
  <cellStyles count="5">
    <cellStyle name="Hyperlink" xfId="3" builtinId="8"/>
    <cellStyle name="Normal" xfId="0" builtinId="0"/>
    <cellStyle name="Normal 2" xfId="1" xr:uid="{00000000-0005-0000-0000-000001000000}"/>
    <cellStyle name="Normal 2 2" xfId="2" xr:uid="{00000000-0005-0000-0000-000002000000}"/>
    <cellStyle name="Normal 3" xfId="4" xr:uid="{965FD962-9C75-4824-8097-1BF8F37E562A}"/>
  </cellStyles>
  <dxfs count="0"/>
  <tableStyles count="0" defaultTableStyle="TableStyleMedium2" defaultPivotStyle="PivotStyleLight16"/>
  <colors>
    <mruColors>
      <color rgb="FFFFFF8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1</xdr:colOff>
      <xdr:row>13</xdr:row>
      <xdr:rowOff>9524</xdr:rowOff>
    </xdr:from>
    <xdr:to>
      <xdr:col>14</xdr:col>
      <xdr:colOff>95251</xdr:colOff>
      <xdr:row>46</xdr:row>
      <xdr:rowOff>104774</xdr:rowOff>
    </xdr:to>
    <xdr:sp macro="" textlink="">
      <xdr:nvSpPr>
        <xdr:cNvPr id="2" name="TextBox 1">
          <a:extLst>
            <a:ext uri="{FF2B5EF4-FFF2-40B4-BE49-F238E27FC236}">
              <a16:creationId xmlns:a16="http://schemas.microsoft.com/office/drawing/2014/main" id="{E3C7435E-66C9-4EB7-B12E-D93D5969C6AF}"/>
            </a:ext>
          </a:extLst>
        </xdr:cNvPr>
        <xdr:cNvSpPr txBox="1"/>
      </xdr:nvSpPr>
      <xdr:spPr>
        <a:xfrm>
          <a:off x="1" y="2188844"/>
          <a:ext cx="8843010" cy="5627370"/>
        </a:xfrm>
        <a:prstGeom prst="rect">
          <a:avLst/>
        </a:prstGeom>
        <a:solidFill>
          <a:srgbClr val="CCDED8"/>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Please use the following  information when</a:t>
          </a:r>
          <a:r>
            <a:rPr lang="en-US" sz="1400" b="1" baseline="0"/>
            <a:t> loading trays and submitting samples for </a:t>
          </a:r>
          <a:r>
            <a:rPr lang="el-GR" sz="1400" b="1" baseline="0"/>
            <a:t>δ</a:t>
          </a:r>
          <a:r>
            <a:rPr lang="en-US" sz="1400" b="1" baseline="30000"/>
            <a:t>18</a:t>
          </a:r>
          <a:r>
            <a:rPr lang="en-US" sz="1400" b="1" baseline="0"/>
            <a:t>O &amp; DH analysis.</a:t>
          </a:r>
        </a:p>
        <a:p>
          <a:r>
            <a:rPr lang="en-US" sz="1600" b="1">
              <a:solidFill>
                <a:srgbClr val="FF0000"/>
              </a:solidFill>
            </a:rPr>
            <a:t>!!</a:t>
          </a:r>
          <a:r>
            <a:rPr lang="en-US" sz="1600" b="1"/>
            <a:t>Samples</a:t>
          </a:r>
          <a:r>
            <a:rPr lang="en-US" sz="1600" b="1" baseline="0"/>
            <a:t> should be weighed out in silver capsules for </a:t>
          </a:r>
          <a:r>
            <a:rPr lang="el-GR" sz="1600" b="1" baseline="0">
              <a:solidFill>
                <a:schemeClr val="dk1"/>
              </a:solidFill>
              <a:effectLst/>
              <a:latin typeface="+mn-lt"/>
              <a:ea typeface="+mn-ea"/>
              <a:cs typeface="+mn-cs"/>
            </a:rPr>
            <a:t>δ</a:t>
          </a:r>
          <a:r>
            <a:rPr lang="en-US" sz="1600" b="1" baseline="30000">
              <a:solidFill>
                <a:schemeClr val="dk1"/>
              </a:solidFill>
              <a:effectLst/>
              <a:latin typeface="+mn-lt"/>
              <a:ea typeface="+mn-ea"/>
              <a:cs typeface="+mn-cs"/>
            </a:rPr>
            <a:t>18</a:t>
          </a:r>
          <a:r>
            <a:rPr lang="en-US" sz="1600" b="1" baseline="0">
              <a:solidFill>
                <a:schemeClr val="dk1"/>
              </a:solidFill>
              <a:effectLst/>
              <a:latin typeface="+mn-lt"/>
              <a:ea typeface="+mn-ea"/>
              <a:cs typeface="+mn-cs"/>
            </a:rPr>
            <a:t>O &amp; DH analysis</a:t>
          </a:r>
          <a:r>
            <a:rPr lang="en-US" sz="1600" b="1" baseline="0">
              <a:solidFill>
                <a:srgbClr val="FF0000"/>
              </a:solidFill>
              <a:effectLst/>
              <a:latin typeface="+mn-lt"/>
              <a:ea typeface="+mn-ea"/>
              <a:cs typeface="+mn-cs"/>
            </a:rPr>
            <a:t>!!</a:t>
          </a:r>
          <a:endParaRPr lang="en-US" sz="1600" b="1">
            <a:solidFill>
              <a:srgbClr val="FF0000"/>
            </a:solidFill>
          </a:endParaRPr>
        </a:p>
        <a:p>
          <a:r>
            <a:rPr lang="en-US" sz="1400" b="0"/>
            <a:t>-Samples should be thoroughly dried, ground and well mixed.  </a:t>
          </a:r>
        </a:p>
        <a:p>
          <a:r>
            <a:rPr lang="en-US" sz="1400" b="0"/>
            <a:t>-Samples pretreated with acids need to be given at least 5-8 rinses with distilled water to get rid of all the acid in the sample.  </a:t>
          </a:r>
        </a:p>
        <a:p>
          <a:r>
            <a:rPr lang="en-US" sz="1400" b="0"/>
            <a:t>-If you decide to load your own samples please use 96 well plastic trays and make sure that none of the capsules are leaking.</a:t>
          </a:r>
          <a:r>
            <a:rPr lang="en-US" sz="1400" b="0" baseline="0"/>
            <a:t> (see picture below)</a:t>
          </a:r>
          <a:r>
            <a:rPr lang="en-US" sz="1400" b="0"/>
            <a:t> </a:t>
          </a:r>
        </a:p>
        <a:p>
          <a:r>
            <a:rPr lang="en-US" sz="1400" b="0"/>
            <a:t>-Samples must be loaded according to the tray loading template.   Fill</a:t>
          </a:r>
          <a:r>
            <a:rPr lang="en-US" sz="1400" b="0" baseline="0"/>
            <a:t> in the blue/green cells only and load the samples into the tray exactly how they are on the template. </a:t>
          </a:r>
        </a:p>
        <a:p>
          <a:r>
            <a:rPr lang="en-US" sz="1400" b="0" baseline="0"/>
            <a:t>-If there are any modifications to the template or the template is not used, the samples will be returned to you and will not be placed in the queue.</a:t>
          </a:r>
        </a:p>
        <a:p>
          <a:r>
            <a:rPr lang="en-US" sz="1400" b="1" baseline="0"/>
            <a:t>-Sample names should not include commas, apostrophes, quotation marks, back slash, or forward slash.</a:t>
          </a:r>
          <a:endParaRPr lang="en-US" sz="1400" b="1"/>
        </a:p>
        <a:p>
          <a:r>
            <a:rPr lang="en-US" sz="1400" b="0"/>
            <a:t>-Include</a:t>
          </a:r>
          <a:r>
            <a:rPr lang="en-US" sz="1400" b="0" baseline="0"/>
            <a:t> weights for solid samples.  If SIF is weighing the samples enter sample IDs and leave weight column blank.</a:t>
          </a:r>
        </a:p>
        <a:p>
          <a:r>
            <a:rPr lang="en-US" sz="1400" b="0"/>
            <a:t>-If</a:t>
          </a:r>
          <a:r>
            <a:rPr lang="en-US" sz="1400" b="0" baseline="0"/>
            <a:t> a job has multiple types of material, group samples of similar material together.</a:t>
          </a:r>
        </a:p>
        <a:p>
          <a:r>
            <a:rPr lang="en-US" sz="1400" b="0" baseline="0"/>
            <a:t>-Load the trays/template in the order you want your samples to be run.</a:t>
          </a:r>
        </a:p>
        <a:p>
          <a:r>
            <a:rPr lang="en-US" sz="1400" b="0" baseline="0"/>
            <a:t>-If your samples are enriched, load them from </a:t>
          </a:r>
          <a:r>
            <a:rPr lang="en-US" sz="1400" b="1" baseline="0"/>
            <a:t>low to high </a:t>
          </a:r>
          <a:r>
            <a:rPr lang="en-US" sz="1400" b="0" baseline="0"/>
            <a:t>enrichment to reduce the memory effect.</a:t>
          </a:r>
          <a:r>
            <a:rPr lang="en-US" sz="1400" b="0"/>
            <a:t>  </a:t>
          </a:r>
        </a:p>
        <a:p>
          <a:r>
            <a:rPr lang="en-US" sz="1400" b="0"/>
            <a:t>-Always use different trays for enriched</a:t>
          </a:r>
          <a:r>
            <a:rPr lang="en-US" sz="1400" b="0" baseline="0"/>
            <a:t> and natural abundance samples.</a:t>
          </a:r>
        </a:p>
        <a:p>
          <a:r>
            <a:rPr lang="en-US" sz="1400" b="0" baseline="0"/>
            <a:t>-If mailing the 96 well plates, ensure that when the tray is turned upsidedown and shaken the samples do not jump to other wells.  You can cut a piece of cardstock, thick paper, or cardboard to fit in the top of the tray.</a:t>
          </a:r>
        </a:p>
        <a:p>
          <a:r>
            <a:rPr lang="en-US" sz="1400" b="0"/>
            <a:t>-If you have more than</a:t>
          </a:r>
          <a:r>
            <a:rPr lang="en-US" sz="1400" b="0" baseline="0"/>
            <a:t> 9 trays, please submit as two jobs.</a:t>
          </a:r>
        </a:p>
        <a:p>
          <a:pPr eaLnBrk="1" fontAlgn="auto" latinLnBrk="0" hangingPunct="1"/>
          <a:r>
            <a:rPr lang="en-US" sz="1400" b="0" baseline="0">
              <a:solidFill>
                <a:schemeClr val="dk1"/>
              </a:solidFill>
              <a:effectLst/>
              <a:latin typeface="+mn-lt"/>
              <a:ea typeface="+mn-ea"/>
              <a:cs typeface="+mn-cs"/>
            </a:rPr>
            <a:t>-Including replicates throughout the run is recommended to assess sample homogeneity. Users may decide how to use replicates. It is best to give the replicates the same Sample ID.  The suggested places for the replicates in the tray are indicated by the cells in a different shade of green and labeled "optional replicate".  We do not charge for these replicates and they are not required.  Please do not update any field in gray.</a:t>
          </a:r>
          <a:endParaRPr lang="en-US" sz="14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400" b="0" baseline="0"/>
        </a:p>
      </xdr:txBody>
    </xdr:sp>
    <xdr:clientData/>
  </xdr:twoCellAnchor>
  <xdr:twoCellAnchor>
    <xdr:from>
      <xdr:col>0</xdr:col>
      <xdr:colOff>0</xdr:colOff>
      <xdr:row>0</xdr:row>
      <xdr:rowOff>0</xdr:rowOff>
    </xdr:from>
    <xdr:to>
      <xdr:col>14</xdr:col>
      <xdr:colOff>104775</xdr:colOff>
      <xdr:row>13</xdr:row>
      <xdr:rowOff>76199</xdr:rowOff>
    </xdr:to>
    <xdr:grpSp>
      <xdr:nvGrpSpPr>
        <xdr:cNvPr id="3" name="Group 2">
          <a:extLst>
            <a:ext uri="{FF2B5EF4-FFF2-40B4-BE49-F238E27FC236}">
              <a16:creationId xmlns:a16="http://schemas.microsoft.com/office/drawing/2014/main" id="{E4818E66-6C05-4507-AD95-AD9EFD31AA51}"/>
            </a:ext>
          </a:extLst>
        </xdr:cNvPr>
        <xdr:cNvGrpSpPr/>
      </xdr:nvGrpSpPr>
      <xdr:grpSpPr>
        <a:xfrm>
          <a:off x="0" y="0"/>
          <a:ext cx="8852535" cy="2255519"/>
          <a:chOff x="9525" y="9525"/>
          <a:chExt cx="10874375" cy="2895600"/>
        </a:xfrm>
      </xdr:grpSpPr>
      <xdr:grpSp>
        <xdr:nvGrpSpPr>
          <xdr:cNvPr id="4" name="Group 3">
            <a:extLst>
              <a:ext uri="{FF2B5EF4-FFF2-40B4-BE49-F238E27FC236}">
                <a16:creationId xmlns:a16="http://schemas.microsoft.com/office/drawing/2014/main" id="{36E360CA-137D-E17E-93AC-6158D98BEDE3}"/>
              </a:ext>
            </a:extLst>
          </xdr:cNvPr>
          <xdr:cNvGrpSpPr/>
        </xdr:nvGrpSpPr>
        <xdr:grpSpPr>
          <a:xfrm>
            <a:off x="9525" y="9525"/>
            <a:ext cx="10874375" cy="2895600"/>
            <a:chOff x="0" y="0"/>
            <a:chExt cx="10874375" cy="2895600"/>
          </a:xfrm>
        </xdr:grpSpPr>
        <xdr:sp macro="" textlink="">
          <xdr:nvSpPr>
            <xdr:cNvPr id="6" name="Rectangle 5">
              <a:extLst>
                <a:ext uri="{FF2B5EF4-FFF2-40B4-BE49-F238E27FC236}">
                  <a16:creationId xmlns:a16="http://schemas.microsoft.com/office/drawing/2014/main" id="{70531112-46CA-F299-FB24-03855F2C7210}"/>
                </a:ext>
              </a:extLst>
            </xdr:cNvPr>
            <xdr:cNvSpPr/>
          </xdr:nvSpPr>
          <xdr:spPr>
            <a:xfrm>
              <a:off x="0" y="1668145"/>
              <a:ext cx="10874375" cy="1170305"/>
            </a:xfrm>
            <a:prstGeom prst="rect">
              <a:avLst/>
            </a:prstGeom>
            <a:solidFill>
              <a:srgbClr val="CBCCCD"/>
            </a:solidFill>
            <a:ln w="19050">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en-US"/>
            </a:p>
          </xdr:txBody>
        </xdr:sp>
        <xdr:sp macro="" textlink="">
          <xdr:nvSpPr>
            <xdr:cNvPr id="7" name="Rectangle 6">
              <a:extLst>
                <a:ext uri="{FF2B5EF4-FFF2-40B4-BE49-F238E27FC236}">
                  <a16:creationId xmlns:a16="http://schemas.microsoft.com/office/drawing/2014/main" id="{32A12612-B740-DF6E-C3F3-9F1403DC70D7}"/>
                </a:ext>
              </a:extLst>
            </xdr:cNvPr>
            <xdr:cNvSpPr/>
          </xdr:nvSpPr>
          <xdr:spPr>
            <a:xfrm>
              <a:off x="0" y="0"/>
              <a:ext cx="10874375" cy="1698625"/>
            </a:xfrm>
            <a:prstGeom prst="rect">
              <a:avLst/>
            </a:prstGeom>
            <a:solidFill>
              <a:srgbClr val="492F24"/>
            </a:solidFill>
            <a:ln w="19050">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pic>
          <xdr:nvPicPr>
            <xdr:cNvPr id="8" name="Picture 2">
              <a:extLst>
                <a:ext uri="{FF2B5EF4-FFF2-40B4-BE49-F238E27FC236}">
                  <a16:creationId xmlns:a16="http://schemas.microsoft.com/office/drawing/2014/main" id="{D502D405-9B25-F2DB-6C38-585F581BF9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343" t="4256" r="11411" b="34042"/>
            <a:stretch>
              <a:fillRect/>
            </a:stretch>
          </xdr:blipFill>
          <xdr:spPr bwMode="auto">
            <a:xfrm>
              <a:off x="861913" y="1843791"/>
              <a:ext cx="1276256" cy="885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TextBox 8">
              <a:extLst>
                <a:ext uri="{FF2B5EF4-FFF2-40B4-BE49-F238E27FC236}">
                  <a16:creationId xmlns:a16="http://schemas.microsoft.com/office/drawing/2014/main" id="{2A8FE985-6B5C-E8FE-BB57-8245053EF496}"/>
                </a:ext>
              </a:extLst>
            </xdr:cNvPr>
            <xdr:cNvSpPr txBox="1"/>
          </xdr:nvSpPr>
          <xdr:spPr bwMode="auto">
            <a:xfrm>
              <a:off x="2739398" y="1647825"/>
              <a:ext cx="5667375" cy="1247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3200" b="0">
                  <a:solidFill>
                    <a:srgbClr val="79160C"/>
                  </a:solidFill>
                  <a:latin typeface="Century Schoolbook" pitchFamily="18" charset="0"/>
                </a:rPr>
                <a:t>Stable Isotope</a:t>
              </a:r>
              <a:r>
                <a:rPr lang="en-US" sz="3200" b="0" baseline="0">
                  <a:solidFill>
                    <a:srgbClr val="79160C"/>
                  </a:solidFill>
                  <a:latin typeface="Century Schoolbook" pitchFamily="18" charset="0"/>
                </a:rPr>
                <a:t> Facility</a:t>
              </a:r>
            </a:p>
          </xdr:txBody>
        </xdr:sp>
        <xdr:grpSp>
          <xdr:nvGrpSpPr>
            <xdr:cNvPr id="10" name="Group 9">
              <a:extLst>
                <a:ext uri="{FF2B5EF4-FFF2-40B4-BE49-F238E27FC236}">
                  <a16:creationId xmlns:a16="http://schemas.microsoft.com/office/drawing/2014/main" id="{31863378-1C4E-6BB6-1E0F-42ECAD62CD80}"/>
                </a:ext>
              </a:extLst>
            </xdr:cNvPr>
            <xdr:cNvGrpSpPr/>
          </xdr:nvGrpSpPr>
          <xdr:grpSpPr>
            <a:xfrm>
              <a:off x="8877301" y="1666874"/>
              <a:ext cx="1238250" cy="1152525"/>
              <a:chOff x="10458450" y="3019425"/>
              <a:chExt cx="2714625" cy="2400300"/>
            </a:xfrm>
          </xdr:grpSpPr>
          <xdr:pic>
            <xdr:nvPicPr>
              <xdr:cNvPr id="11" name="Picture 10">
                <a:extLst>
                  <a:ext uri="{FF2B5EF4-FFF2-40B4-BE49-F238E27FC236}">
                    <a16:creationId xmlns:a16="http://schemas.microsoft.com/office/drawing/2014/main" id="{3EBCA60B-0B34-60CD-F69C-812AA3C1A41D}"/>
                  </a:ext>
                </a:extLst>
              </xdr:cNvPr>
              <xdr:cNvPicPr>
                <a:picLocks noChangeAspect="1"/>
              </xdr:cNvPicPr>
            </xdr:nvPicPr>
            <xdr:blipFill rotWithShape="1">
              <a:blip xmlns:r="http://schemas.openxmlformats.org/officeDocument/2006/relationships" r:embed="rId2"/>
              <a:srcRect r="685" b="24767"/>
              <a:stretch/>
            </xdr:blipFill>
            <xdr:spPr>
              <a:xfrm>
                <a:off x="10458450" y="3019425"/>
                <a:ext cx="2714625" cy="2400300"/>
              </a:xfrm>
              <a:prstGeom prst="rect">
                <a:avLst/>
              </a:prstGeom>
            </xdr:spPr>
          </xdr:pic>
          <xdr:sp macro="" textlink="">
            <xdr:nvSpPr>
              <xdr:cNvPr id="12" name="Oval 11">
                <a:extLst>
                  <a:ext uri="{FF2B5EF4-FFF2-40B4-BE49-F238E27FC236}">
                    <a16:creationId xmlns:a16="http://schemas.microsoft.com/office/drawing/2014/main" id="{E3216C21-05E2-F579-51E5-A7E4E74F3FAA}"/>
                  </a:ext>
                </a:extLst>
              </xdr:cNvPr>
              <xdr:cNvSpPr/>
            </xdr:nvSpPr>
            <xdr:spPr>
              <a:xfrm>
                <a:off x="11744325" y="4314825"/>
                <a:ext cx="123825" cy="133350"/>
              </a:xfrm>
              <a:prstGeom prst="ellipse">
                <a:avLst/>
              </a:prstGeom>
              <a:solidFill>
                <a:schemeClr val="bg1">
                  <a:lumMod val="75000"/>
                </a:schemeClr>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3" name="Oval 12">
                <a:extLst>
                  <a:ext uri="{FF2B5EF4-FFF2-40B4-BE49-F238E27FC236}">
                    <a16:creationId xmlns:a16="http://schemas.microsoft.com/office/drawing/2014/main" id="{F1BB8155-896B-5088-28DF-F4B2A4AC7945}"/>
                  </a:ext>
                </a:extLst>
              </xdr:cNvPr>
              <xdr:cNvSpPr/>
            </xdr:nvSpPr>
            <xdr:spPr>
              <a:xfrm>
                <a:off x="11658600" y="4229100"/>
                <a:ext cx="123825" cy="133350"/>
              </a:xfrm>
              <a:prstGeom prst="ellipse">
                <a:avLst/>
              </a:prstGeom>
              <a:solidFill>
                <a:srgbClr val="FF0000"/>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4" name="Oval 13">
                <a:extLst>
                  <a:ext uri="{FF2B5EF4-FFF2-40B4-BE49-F238E27FC236}">
                    <a16:creationId xmlns:a16="http://schemas.microsoft.com/office/drawing/2014/main" id="{7EA47CCB-5C4F-1AA6-A16E-B59B167FABA8}"/>
                  </a:ext>
                </a:extLst>
              </xdr:cNvPr>
              <xdr:cNvSpPr/>
            </xdr:nvSpPr>
            <xdr:spPr>
              <a:xfrm>
                <a:off x="11801475" y="4152900"/>
                <a:ext cx="123825" cy="133350"/>
              </a:xfrm>
              <a:prstGeom prst="ellipse">
                <a:avLst/>
              </a:prstGeom>
              <a:solidFill>
                <a:srgbClr val="FF0000"/>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5" name="Oval 14">
                <a:extLst>
                  <a:ext uri="{FF2B5EF4-FFF2-40B4-BE49-F238E27FC236}">
                    <a16:creationId xmlns:a16="http://schemas.microsoft.com/office/drawing/2014/main" id="{21073B89-014C-52C5-27F3-0F8E6BA22974}"/>
                  </a:ext>
                </a:extLst>
              </xdr:cNvPr>
              <xdr:cNvSpPr/>
            </xdr:nvSpPr>
            <xdr:spPr>
              <a:xfrm>
                <a:off x="11820525" y="4248150"/>
                <a:ext cx="123825" cy="133350"/>
              </a:xfrm>
              <a:prstGeom prst="ellipse">
                <a:avLst/>
              </a:prstGeom>
              <a:solidFill>
                <a:schemeClr val="bg1">
                  <a:lumMod val="75000"/>
                </a:schemeClr>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6" name="Oval 15">
                <a:extLst>
                  <a:ext uri="{FF2B5EF4-FFF2-40B4-BE49-F238E27FC236}">
                    <a16:creationId xmlns:a16="http://schemas.microsoft.com/office/drawing/2014/main" id="{06BC0F49-3D21-1302-E836-89AC332E6AB0}"/>
                  </a:ext>
                </a:extLst>
              </xdr:cNvPr>
              <xdr:cNvSpPr/>
            </xdr:nvSpPr>
            <xdr:spPr>
              <a:xfrm>
                <a:off x="11744325" y="4229100"/>
                <a:ext cx="123825" cy="133350"/>
              </a:xfrm>
              <a:prstGeom prst="ellipse">
                <a:avLst/>
              </a:prstGeom>
              <a:solidFill>
                <a:srgbClr val="FF0000"/>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sp macro="" textlink="">
            <xdr:nvSpPr>
              <xdr:cNvPr id="17" name="Oval 16">
                <a:extLst>
                  <a:ext uri="{FF2B5EF4-FFF2-40B4-BE49-F238E27FC236}">
                    <a16:creationId xmlns:a16="http://schemas.microsoft.com/office/drawing/2014/main" id="{F8C75DAB-4BBF-9503-B557-0C9379B4C8CB}"/>
                  </a:ext>
                </a:extLst>
              </xdr:cNvPr>
              <xdr:cNvSpPr/>
            </xdr:nvSpPr>
            <xdr:spPr>
              <a:xfrm>
                <a:off x="11715750" y="4133850"/>
                <a:ext cx="123825" cy="133350"/>
              </a:xfrm>
              <a:prstGeom prst="ellipse">
                <a:avLst/>
              </a:prstGeom>
              <a:solidFill>
                <a:schemeClr val="bg1">
                  <a:lumMod val="75000"/>
                </a:schemeClr>
              </a:solidFill>
              <a:ln w="3175">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grpSp>
      <xdr:pic>
        <xdr:nvPicPr>
          <xdr:cNvPr id="5" name="Picture 4">
            <a:extLst>
              <a:ext uri="{FF2B5EF4-FFF2-40B4-BE49-F238E27FC236}">
                <a16:creationId xmlns:a16="http://schemas.microsoft.com/office/drawing/2014/main" id="{C3B59B2A-EC80-77A3-D691-38429A3234E1}"/>
              </a:ext>
            </a:extLst>
          </xdr:cNvPr>
          <xdr:cNvPicPr>
            <a:picLocks noChangeAspect="1"/>
          </xdr:cNvPicPr>
        </xdr:nvPicPr>
        <xdr:blipFill>
          <a:blip xmlns:r="http://schemas.openxmlformats.org/officeDocument/2006/relationships" r:embed="rId3"/>
          <a:stretch>
            <a:fillRect/>
          </a:stretch>
        </xdr:blipFill>
        <xdr:spPr>
          <a:xfrm>
            <a:off x="2485935" y="9525"/>
            <a:ext cx="6106159" cy="1695450"/>
          </a:xfrm>
          <a:prstGeom prst="rect">
            <a:avLst/>
          </a:prstGeom>
        </xdr:spPr>
      </xdr:pic>
    </xdr:grpSp>
    <xdr:clientData/>
  </xdr:twoCellAnchor>
  <xdr:oneCellAnchor>
    <xdr:from>
      <xdr:col>0</xdr:col>
      <xdr:colOff>0</xdr:colOff>
      <xdr:row>46</xdr:row>
      <xdr:rowOff>129121</xdr:rowOff>
    </xdr:from>
    <xdr:ext cx="8632179" cy="2566454"/>
    <xdr:pic>
      <xdr:nvPicPr>
        <xdr:cNvPr id="18" name="Picture 17" descr="tins properly and improperly packed">
          <a:extLst>
            <a:ext uri="{FF2B5EF4-FFF2-40B4-BE49-F238E27FC236}">
              <a16:creationId xmlns:a16="http://schemas.microsoft.com/office/drawing/2014/main" id="{AF18C7B0-3CD3-4ED2-B60B-4E484654A03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7840561"/>
          <a:ext cx="8632179" cy="25664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A59A3-2F08-4DC8-BB05-BBD098AEB868}">
  <dimension ref="A1"/>
  <sheetViews>
    <sheetView tabSelected="1" workbookViewId="0">
      <selection activeCell="T30" sqref="T30"/>
    </sheetView>
  </sheetViews>
  <sheetFormatPr defaultColWidth="9.109375" defaultRowHeight="13.2" x14ac:dyDescent="0.25"/>
  <cols>
    <col min="1" max="16384" width="9.109375" style="29"/>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CA13F-BC1B-459A-9C3C-621F2450941A}">
  <sheetPr>
    <pageSetUpPr fitToPage="1"/>
  </sheetPr>
  <dimension ref="A1:L71"/>
  <sheetViews>
    <sheetView zoomScaleNormal="100" workbookViewId="0">
      <pane ySplit="1" topLeftCell="A2" activePane="bottomLeft" state="frozen"/>
      <selection activeCell="F1" sqref="F1:G1048576"/>
      <selection pane="bottomLeft" activeCell="F1" sqref="F1:G1048576"/>
    </sheetView>
  </sheetViews>
  <sheetFormatPr defaultColWidth="9.109375" defaultRowHeight="13.05" customHeight="1" x14ac:dyDescent="0.25"/>
  <cols>
    <col min="1" max="1" width="4.44140625" style="2" customWidth="1"/>
    <col min="2" max="2" width="6.6640625" style="2" customWidth="1"/>
    <col min="3" max="3" width="30.21875" style="12" customWidth="1"/>
    <col min="4" max="4" width="19.5546875" style="2" bestFit="1" customWidth="1"/>
    <col min="5" max="5" width="16.109375" style="2" customWidth="1"/>
    <col min="6" max="7" width="23.6640625" style="2" hidden="1" customWidth="1"/>
    <col min="8" max="8" width="16.109375" style="2" customWidth="1"/>
    <col min="9" max="9" width="8.44140625" style="2" customWidth="1"/>
    <col min="10" max="10" width="24.77734375" style="2" customWidth="1"/>
    <col min="11" max="11" width="18.6640625" style="2" customWidth="1"/>
    <col min="12" max="12" width="26.21875" style="2" customWidth="1"/>
    <col min="13" max="13" width="27" style="2" customWidth="1"/>
    <col min="14" max="16384" width="9.109375" style="2"/>
  </cols>
  <sheetData>
    <row r="1" spans="1:11" ht="13.05" customHeight="1" x14ac:dyDescent="0.25">
      <c r="A1" s="6" t="s">
        <v>0</v>
      </c>
      <c r="B1" s="7" t="s">
        <v>1</v>
      </c>
      <c r="C1" s="8" t="s">
        <v>2</v>
      </c>
      <c r="D1" s="9" t="s">
        <v>3</v>
      </c>
      <c r="E1" s="7" t="s">
        <v>4</v>
      </c>
      <c r="F1" s="7" t="s">
        <v>87</v>
      </c>
      <c r="G1" s="7" t="s">
        <v>92</v>
      </c>
      <c r="H1" s="7" t="s">
        <v>5</v>
      </c>
      <c r="I1" s="7" t="s">
        <v>6</v>
      </c>
      <c r="J1" s="7" t="s">
        <v>82</v>
      </c>
      <c r="K1" s="7" t="s">
        <v>7</v>
      </c>
    </row>
    <row r="2" spans="1:11" ht="13.05" customHeight="1" x14ac:dyDescent="0.25">
      <c r="A2" s="1">
        <v>1</v>
      </c>
      <c r="B2" s="1" t="s">
        <v>8</v>
      </c>
      <c r="C2" s="17" t="str">
        <f>CONCATENATE(D2&amp;J$2,"_",$I$2&amp;"-1")</f>
        <v>34-UWSIF-Chicken-0_9-1</v>
      </c>
      <c r="D2" s="3" t="s">
        <v>105</v>
      </c>
      <c r="E2" s="4"/>
      <c r="F2" s="3" t="s">
        <v>93</v>
      </c>
      <c r="G2" s="3" t="s">
        <v>93</v>
      </c>
      <c r="H2" s="3"/>
      <c r="I2" s="10">
        <v>9</v>
      </c>
      <c r="J2" s="16">
        <f>'Tray 1'!J2</f>
        <v>0</v>
      </c>
      <c r="K2" s="4">
        <f>'Tray 1'!K2</f>
        <v>0</v>
      </c>
    </row>
    <row r="3" spans="1:11" ht="13.05" customHeight="1" x14ac:dyDescent="0.25">
      <c r="A3" s="1">
        <v>2</v>
      </c>
      <c r="B3" s="1" t="s">
        <v>10</v>
      </c>
      <c r="C3" s="17" t="str">
        <f>CONCATENATE(D3&amp;J$2,"_",$I$2&amp;"-2")</f>
        <v>34-UWSIF-Chicken-0_9-2</v>
      </c>
      <c r="D3" s="3" t="s">
        <v>105</v>
      </c>
      <c r="E3" s="14"/>
      <c r="F3" s="13" t="s">
        <v>97</v>
      </c>
      <c r="G3" s="13" t="s">
        <v>97</v>
      </c>
      <c r="H3" s="13"/>
    </row>
    <row r="4" spans="1:11" ht="13.05" customHeight="1" x14ac:dyDescent="0.25">
      <c r="A4" s="1">
        <v>3</v>
      </c>
      <c r="B4" s="1" t="s">
        <v>11</v>
      </c>
      <c r="C4" s="17" t="str">
        <f>CONCATENATE(D4&amp;J$2,"_",$I$2&amp;"-3")</f>
        <v>34-UWSIF-Chicken-0_9-3</v>
      </c>
      <c r="D4" s="3" t="s">
        <v>105</v>
      </c>
      <c r="E4" s="14"/>
      <c r="F4" s="13" t="s">
        <v>97</v>
      </c>
      <c r="G4" s="13" t="s">
        <v>97</v>
      </c>
      <c r="H4" s="13"/>
    </row>
    <row r="5" spans="1:11" ht="13.05" customHeight="1" x14ac:dyDescent="0.25">
      <c r="A5" s="1">
        <v>4</v>
      </c>
      <c r="B5" s="1" t="s">
        <v>12</v>
      </c>
      <c r="C5" s="17" t="str">
        <f>CONCATENATE(D5&amp;J$2,"_",$I$2&amp;"-4")</f>
        <v>34-UWSIF-Chicken-0_9-4</v>
      </c>
      <c r="D5" s="3" t="s">
        <v>105</v>
      </c>
      <c r="E5" s="14"/>
      <c r="F5" s="13" t="s">
        <v>97</v>
      </c>
      <c r="G5" s="13" t="s">
        <v>97</v>
      </c>
      <c r="H5" s="13"/>
      <c r="J5" s="19" t="s">
        <v>99</v>
      </c>
      <c r="K5" s="3"/>
    </row>
    <row r="6" spans="1:11" ht="13.05" customHeight="1" x14ac:dyDescent="0.25">
      <c r="A6" s="1">
        <v>5</v>
      </c>
      <c r="B6" s="1" t="s">
        <v>13</v>
      </c>
      <c r="C6" s="17" t="str">
        <f>CONCATENATE(D6&amp;J$2,"_",$I$2&amp;"-5")</f>
        <v>34-UWSIF-Chicken-0_9-5</v>
      </c>
      <c r="D6" s="3" t="s">
        <v>105</v>
      </c>
      <c r="E6" s="14"/>
      <c r="F6" s="13" t="s">
        <v>97</v>
      </c>
      <c r="G6" s="13" t="s">
        <v>97</v>
      </c>
      <c r="H6" s="13"/>
      <c r="J6" s="15" t="s">
        <v>83</v>
      </c>
      <c r="K6" s="20"/>
    </row>
    <row r="7" spans="1:11" ht="13.05" customHeight="1" x14ac:dyDescent="0.25">
      <c r="A7" s="1">
        <v>6</v>
      </c>
      <c r="B7" s="1" t="s">
        <v>14</v>
      </c>
      <c r="C7" s="17" t="str">
        <f>CONCATENATE(D7&amp;J$2,"_",$I$2&amp;"-1")</f>
        <v>43-USGS-Indian-Hair-0_9-1</v>
      </c>
      <c r="D7" s="4" t="s">
        <v>84</v>
      </c>
      <c r="E7" s="14"/>
      <c r="F7" s="13" t="s">
        <v>96</v>
      </c>
      <c r="G7" s="13" t="s">
        <v>96</v>
      </c>
      <c r="H7" s="13"/>
      <c r="J7" s="15"/>
      <c r="K7" s="20"/>
    </row>
    <row r="8" spans="1:11" ht="13.05" customHeight="1" x14ac:dyDescent="0.25">
      <c r="A8" s="1">
        <v>7</v>
      </c>
      <c r="B8" s="1" t="s">
        <v>15</v>
      </c>
      <c r="C8" s="17" t="str">
        <f>CONCATENATE(D8&amp;J$2,"_",$I$2&amp;"-2")</f>
        <v>43-USGS-Indian-Hair-0_9-2</v>
      </c>
      <c r="D8" s="4" t="s">
        <v>84</v>
      </c>
      <c r="E8" s="14"/>
      <c r="F8" s="13" t="s">
        <v>96</v>
      </c>
      <c r="G8" s="13" t="s">
        <v>96</v>
      </c>
      <c r="H8" s="13"/>
      <c r="J8" s="31" t="s">
        <v>16</v>
      </c>
      <c r="K8" s="32"/>
    </row>
    <row r="9" spans="1:11" ht="13.05" customHeight="1" x14ac:dyDescent="0.25">
      <c r="A9" s="1">
        <v>8</v>
      </c>
      <c r="B9" s="1" t="s">
        <v>17</v>
      </c>
      <c r="C9" s="17" t="str">
        <f>CONCATENATE(D9&amp;J$2,"_",$I$2&amp;"-3")</f>
        <v>43-USGS-Indian-Hair-0_9-3</v>
      </c>
      <c r="D9" s="4" t="s">
        <v>84</v>
      </c>
      <c r="E9" s="14"/>
      <c r="F9" s="13" t="s">
        <v>96</v>
      </c>
      <c r="G9" s="13" t="s">
        <v>96</v>
      </c>
      <c r="H9" s="13"/>
      <c r="J9" s="33"/>
      <c r="K9" s="34"/>
    </row>
    <row r="10" spans="1:11" ht="13.05" customHeight="1" x14ac:dyDescent="0.25">
      <c r="A10" s="1">
        <v>9</v>
      </c>
      <c r="B10" s="1" t="s">
        <v>18</v>
      </c>
      <c r="C10" s="17" t="str">
        <f>CONCATENATE(D10&amp;J$2,"_",$I$2&amp;"-4")</f>
        <v>43-USGS-Indian-Hair-0_9-4</v>
      </c>
      <c r="D10" s="4" t="s">
        <v>84</v>
      </c>
      <c r="E10" s="14"/>
      <c r="F10" s="13" t="s">
        <v>96</v>
      </c>
      <c r="G10" s="13" t="s">
        <v>96</v>
      </c>
      <c r="H10" s="13"/>
      <c r="J10" s="18" t="s">
        <v>33</v>
      </c>
      <c r="K10" s="23"/>
    </row>
    <row r="11" spans="1:11" ht="13.05" customHeight="1" x14ac:dyDescent="0.25">
      <c r="A11" s="1">
        <v>10</v>
      </c>
      <c r="B11" s="1" t="s">
        <v>19</v>
      </c>
      <c r="C11" s="17" t="str">
        <f>CONCATENATE(D11&amp;J$2,"_",$I$2&amp;"-5")</f>
        <v>43-USGS-Indian-Hair-0_9-5</v>
      </c>
      <c r="D11" s="4" t="s">
        <v>84</v>
      </c>
      <c r="E11" s="14"/>
      <c r="F11" s="13" t="s">
        <v>96</v>
      </c>
      <c r="G11" s="13" t="s">
        <v>96</v>
      </c>
      <c r="H11" s="13"/>
      <c r="J11" s="15"/>
      <c r="K11" s="20"/>
    </row>
    <row r="12" spans="1:11" ht="13.05" customHeight="1" x14ac:dyDescent="0.25">
      <c r="A12" s="1">
        <v>11</v>
      </c>
      <c r="B12" s="1" t="s">
        <v>20</v>
      </c>
      <c r="C12" s="17" t="str">
        <f>CONCATENATE(D12&amp;J$2,"_",$I$2&amp;"-1")</f>
        <v>42-USGS-Tibetan-Hair-0_9-1</v>
      </c>
      <c r="D12" s="4" t="s">
        <v>85</v>
      </c>
      <c r="E12" s="14"/>
      <c r="F12" s="13" t="s">
        <v>94</v>
      </c>
      <c r="G12" s="13" t="s">
        <v>94</v>
      </c>
      <c r="H12" s="13"/>
      <c r="J12" s="15"/>
      <c r="K12" s="20"/>
    </row>
    <row r="13" spans="1:11" ht="13.05" customHeight="1" x14ac:dyDescent="0.25">
      <c r="A13" s="1">
        <v>12</v>
      </c>
      <c r="B13" s="1" t="s">
        <v>21</v>
      </c>
      <c r="C13" s="17" t="str">
        <f>CONCATENATE(D13&amp;J$2,"_",$I$2&amp;"-2")</f>
        <v>42-USGS-Tibetan-Hair-0_9-2</v>
      </c>
      <c r="D13" s="4" t="s">
        <v>85</v>
      </c>
      <c r="E13" s="14"/>
      <c r="F13" s="13" t="s">
        <v>94</v>
      </c>
      <c r="G13" s="13" t="s">
        <v>94</v>
      </c>
      <c r="H13" s="13"/>
      <c r="J13" s="15"/>
      <c r="K13" s="20"/>
    </row>
    <row r="14" spans="1:11" ht="13.05" customHeight="1" x14ac:dyDescent="0.25">
      <c r="A14" s="1">
        <v>13</v>
      </c>
      <c r="B14" s="1" t="s">
        <v>22</v>
      </c>
      <c r="C14" s="17" t="str">
        <f>CONCATENATE(D14&amp;J$2,"_",$I$2&amp;"-3")</f>
        <v>42-USGS-Tibetan-Hair-0_9-3</v>
      </c>
      <c r="D14" s="4" t="s">
        <v>85</v>
      </c>
      <c r="E14" s="14"/>
      <c r="F14" s="13" t="s">
        <v>94</v>
      </c>
      <c r="G14" s="13" t="s">
        <v>94</v>
      </c>
      <c r="H14" s="13"/>
      <c r="J14" s="15"/>
      <c r="K14" s="20"/>
    </row>
    <row r="15" spans="1:11" ht="13.05" customHeight="1" x14ac:dyDescent="0.25">
      <c r="A15" s="1">
        <v>14</v>
      </c>
      <c r="B15" s="1" t="s">
        <v>23</v>
      </c>
      <c r="C15" s="5" t="str">
        <f>CONCATENATE($J$2,"_", $I$2, "-"&amp;((ROW()-14+384)))</f>
        <v>0_9-385</v>
      </c>
      <c r="D15" s="16"/>
      <c r="E15" s="16"/>
      <c r="F15" s="15" t="s">
        <v>98</v>
      </c>
      <c r="G15" s="15" t="s">
        <v>98</v>
      </c>
      <c r="H15" s="15"/>
      <c r="J15" s="15"/>
      <c r="K15" s="20"/>
    </row>
    <row r="16" spans="1:11" ht="13.05" customHeight="1" x14ac:dyDescent="0.25">
      <c r="A16" s="1">
        <v>15</v>
      </c>
      <c r="B16" s="1" t="s">
        <v>24</v>
      </c>
      <c r="C16" s="5" t="str">
        <f t="shared" ref="C16:C61" si="0">CONCATENATE($J$2,"_", $I$2, "-"&amp;((ROW()-14+384)))</f>
        <v>0_9-386</v>
      </c>
      <c r="D16" s="16"/>
      <c r="E16" s="16"/>
      <c r="F16" s="15" t="s">
        <v>98</v>
      </c>
      <c r="G16" s="15" t="s">
        <v>98</v>
      </c>
      <c r="H16" s="15"/>
      <c r="J16" s="15"/>
      <c r="K16" s="20"/>
    </row>
    <row r="17" spans="1:12" ht="13.05" customHeight="1" x14ac:dyDescent="0.25">
      <c r="A17" s="1">
        <v>16</v>
      </c>
      <c r="B17" s="1" t="s">
        <v>25</v>
      </c>
      <c r="C17" s="5" t="str">
        <f t="shared" si="0"/>
        <v>0_9-387</v>
      </c>
      <c r="D17" s="16"/>
      <c r="E17" s="16"/>
      <c r="F17" s="15" t="s">
        <v>98</v>
      </c>
      <c r="G17" s="15" t="s">
        <v>98</v>
      </c>
      <c r="H17" s="15"/>
      <c r="J17" s="15"/>
      <c r="K17" s="20"/>
      <c r="L17" s="11"/>
    </row>
    <row r="18" spans="1:12" ht="13.05" customHeight="1" x14ac:dyDescent="0.25">
      <c r="A18" s="1">
        <v>17</v>
      </c>
      <c r="B18" s="1" t="s">
        <v>26</v>
      </c>
      <c r="C18" s="5" t="str">
        <f t="shared" si="0"/>
        <v>0_9-388</v>
      </c>
      <c r="D18" s="16"/>
      <c r="E18" s="16"/>
      <c r="F18" s="15" t="s">
        <v>98</v>
      </c>
      <c r="G18" s="15" t="s">
        <v>98</v>
      </c>
      <c r="H18" s="15"/>
      <c r="J18" s="15"/>
      <c r="K18" s="20"/>
    </row>
    <row r="19" spans="1:12" ht="13.05" customHeight="1" x14ac:dyDescent="0.25">
      <c r="A19" s="1">
        <v>18</v>
      </c>
      <c r="B19" s="1" t="s">
        <v>27</v>
      </c>
      <c r="C19" s="5" t="str">
        <f t="shared" si="0"/>
        <v>0_9-389</v>
      </c>
      <c r="D19" s="16"/>
      <c r="E19" s="16"/>
      <c r="F19" s="15" t="s">
        <v>98</v>
      </c>
      <c r="G19" s="15" t="s">
        <v>98</v>
      </c>
      <c r="H19" s="15"/>
      <c r="J19" s="21"/>
      <c r="K19" s="22"/>
    </row>
    <row r="20" spans="1:12" ht="13.05" customHeight="1" x14ac:dyDescent="0.25">
      <c r="A20" s="1">
        <v>19</v>
      </c>
      <c r="B20" s="1" t="s">
        <v>28</v>
      </c>
      <c r="C20" s="5" t="str">
        <f t="shared" si="0"/>
        <v>0_9-390</v>
      </c>
      <c r="D20" s="16"/>
      <c r="E20" s="16"/>
      <c r="F20" s="15" t="s">
        <v>98</v>
      </c>
      <c r="G20" s="15" t="s">
        <v>98</v>
      </c>
      <c r="H20" s="15"/>
    </row>
    <row r="21" spans="1:12" ht="12.75" customHeight="1" thickBot="1" x14ac:dyDescent="0.3">
      <c r="A21" s="1">
        <v>20</v>
      </c>
      <c r="B21" s="1" t="s">
        <v>29</v>
      </c>
      <c r="C21" s="5" t="str">
        <f t="shared" si="0"/>
        <v>0_9-391</v>
      </c>
      <c r="D21" s="16"/>
      <c r="E21" s="16"/>
      <c r="F21" s="15" t="s">
        <v>98</v>
      </c>
      <c r="G21" s="15" t="s">
        <v>98</v>
      </c>
      <c r="H21" s="15"/>
    </row>
    <row r="22" spans="1:12" ht="12.75" customHeight="1" thickBot="1" x14ac:dyDescent="0.3">
      <c r="A22" s="1">
        <v>21</v>
      </c>
      <c r="B22" s="1" t="s">
        <v>30</v>
      </c>
      <c r="C22" s="5" t="str">
        <f t="shared" si="0"/>
        <v>0_9-392</v>
      </c>
      <c r="D22" s="16"/>
      <c r="E22" s="16"/>
      <c r="F22" s="15" t="s">
        <v>98</v>
      </c>
      <c r="G22" s="15" t="s">
        <v>98</v>
      </c>
      <c r="H22" s="15"/>
      <c r="J22" s="27" t="s">
        <v>86</v>
      </c>
      <c r="K22" s="24" t="s">
        <v>87</v>
      </c>
    </row>
    <row r="23" spans="1:12" ht="12.75" customHeight="1" x14ac:dyDescent="0.25">
      <c r="A23" s="1">
        <v>22</v>
      </c>
      <c r="B23" s="1" t="s">
        <v>31</v>
      </c>
      <c r="C23" s="5" t="str">
        <f t="shared" si="0"/>
        <v>0_9-393</v>
      </c>
      <c r="D23" s="16"/>
      <c r="E23" s="16"/>
      <c r="F23" s="15" t="s">
        <v>98</v>
      </c>
      <c r="G23" s="15" t="s">
        <v>98</v>
      </c>
      <c r="H23" s="15"/>
      <c r="J23" s="28" t="s">
        <v>9</v>
      </c>
      <c r="K23" s="25" t="s">
        <v>93</v>
      </c>
    </row>
    <row r="24" spans="1:12" ht="12.75" customHeight="1" x14ac:dyDescent="0.25">
      <c r="A24" s="1">
        <v>23</v>
      </c>
      <c r="B24" s="1" t="s">
        <v>32</v>
      </c>
      <c r="C24" s="5" t="str">
        <f t="shared" si="0"/>
        <v>0_9-394</v>
      </c>
      <c r="D24" s="16"/>
      <c r="E24" s="16"/>
      <c r="F24" s="15" t="s">
        <v>98</v>
      </c>
      <c r="G24" s="15" t="s">
        <v>98</v>
      </c>
      <c r="H24" s="15"/>
      <c r="J24" s="25" t="s">
        <v>81</v>
      </c>
      <c r="K24" s="25" t="s">
        <v>94</v>
      </c>
    </row>
    <row r="25" spans="1:12" ht="12.75" customHeight="1" x14ac:dyDescent="0.25">
      <c r="A25" s="1">
        <v>24</v>
      </c>
      <c r="B25" s="1" t="s">
        <v>34</v>
      </c>
      <c r="C25" s="5" t="str">
        <f t="shared" si="0"/>
        <v>0_9-395</v>
      </c>
      <c r="D25" s="16"/>
      <c r="E25" s="16"/>
      <c r="F25" s="15" t="s">
        <v>98</v>
      </c>
      <c r="G25" s="15" t="s">
        <v>98</v>
      </c>
      <c r="H25" s="15"/>
      <c r="J25" s="25" t="s">
        <v>88</v>
      </c>
      <c r="K25" s="25" t="s">
        <v>95</v>
      </c>
    </row>
    <row r="26" spans="1:12" ht="12.75" customHeight="1" x14ac:dyDescent="0.25">
      <c r="A26" s="1">
        <v>25</v>
      </c>
      <c r="B26" s="1" t="s">
        <v>35</v>
      </c>
      <c r="C26" s="5" t="str">
        <f t="shared" si="0"/>
        <v>0_9-396</v>
      </c>
      <c r="D26" s="16"/>
      <c r="E26" s="16"/>
      <c r="F26" s="15" t="s">
        <v>98</v>
      </c>
      <c r="G26" s="15" t="s">
        <v>98</v>
      </c>
      <c r="H26" s="15"/>
      <c r="J26" s="25" t="s">
        <v>84</v>
      </c>
      <c r="K26" s="25" t="s">
        <v>96</v>
      </c>
    </row>
    <row r="27" spans="1:12" ht="12.75" customHeight="1" x14ac:dyDescent="0.25">
      <c r="A27" s="1">
        <v>26</v>
      </c>
      <c r="B27" s="1" t="s">
        <v>36</v>
      </c>
      <c r="C27" s="5" t="str">
        <f t="shared" si="0"/>
        <v>0_9-397</v>
      </c>
      <c r="D27" s="16"/>
      <c r="E27" s="16"/>
      <c r="F27" s="15" t="s">
        <v>98</v>
      </c>
      <c r="G27" s="15" t="s">
        <v>98</v>
      </c>
      <c r="H27" s="15"/>
      <c r="J27" s="25" t="s">
        <v>85</v>
      </c>
      <c r="K27" s="25" t="s">
        <v>97</v>
      </c>
    </row>
    <row r="28" spans="1:12" ht="12.75" customHeight="1" thickBot="1" x14ac:dyDescent="0.25">
      <c r="A28" s="1">
        <v>27</v>
      </c>
      <c r="B28" s="1" t="s">
        <v>37</v>
      </c>
      <c r="C28" s="5" t="str">
        <f t="shared" si="0"/>
        <v>0_9-398</v>
      </c>
      <c r="D28" s="30" t="s">
        <v>101</v>
      </c>
      <c r="E28" s="16"/>
      <c r="F28" s="15" t="s">
        <v>98</v>
      </c>
      <c r="G28" s="15" t="s">
        <v>98</v>
      </c>
      <c r="H28" s="15"/>
      <c r="J28" s="26" t="s">
        <v>89</v>
      </c>
      <c r="K28" s="25" t="s">
        <v>98</v>
      </c>
    </row>
    <row r="29" spans="1:12" ht="12.75" customHeight="1" thickBot="1" x14ac:dyDescent="0.3">
      <c r="A29" s="1">
        <v>28</v>
      </c>
      <c r="B29" s="1" t="s">
        <v>38</v>
      </c>
      <c r="C29" s="5" t="str">
        <f t="shared" si="0"/>
        <v>0_9-399</v>
      </c>
      <c r="D29" s="16"/>
      <c r="E29" s="16"/>
      <c r="F29" s="15" t="s">
        <v>98</v>
      </c>
      <c r="G29" s="15" t="s">
        <v>98</v>
      </c>
      <c r="H29" s="15"/>
      <c r="J29"/>
      <c r="K29" s="26" t="s">
        <v>100</v>
      </c>
    </row>
    <row r="30" spans="1:12" ht="12.75" customHeight="1" x14ac:dyDescent="0.25">
      <c r="A30" s="1">
        <v>29</v>
      </c>
      <c r="B30" s="1" t="s">
        <v>39</v>
      </c>
      <c r="C30" s="5" t="str">
        <f t="shared" si="0"/>
        <v>0_9-400</v>
      </c>
      <c r="D30" s="16"/>
      <c r="E30" s="16"/>
      <c r="F30" s="15" t="s">
        <v>98</v>
      </c>
      <c r="G30" s="15" t="s">
        <v>98</v>
      </c>
      <c r="H30" s="15"/>
    </row>
    <row r="31" spans="1:12" ht="12.75" customHeight="1" x14ac:dyDescent="0.25">
      <c r="A31" s="1">
        <v>30</v>
      </c>
      <c r="B31" s="1" t="s">
        <v>40</v>
      </c>
      <c r="C31" s="5" t="str">
        <f t="shared" si="0"/>
        <v>0_9-401</v>
      </c>
      <c r="D31" s="16"/>
      <c r="E31" s="16"/>
      <c r="F31" s="15" t="s">
        <v>98</v>
      </c>
      <c r="G31" s="15" t="s">
        <v>98</v>
      </c>
      <c r="H31" s="15"/>
    </row>
    <row r="32" spans="1:12" ht="12.75" customHeight="1" x14ac:dyDescent="0.25">
      <c r="A32" s="1">
        <v>31</v>
      </c>
      <c r="B32" s="1" t="s">
        <v>41</v>
      </c>
      <c r="C32" s="5" t="str">
        <f t="shared" si="0"/>
        <v>0_9-402</v>
      </c>
      <c r="D32" s="16"/>
      <c r="E32" s="16"/>
      <c r="F32" s="15" t="s">
        <v>98</v>
      </c>
      <c r="G32" s="15" t="s">
        <v>98</v>
      </c>
      <c r="H32" s="15"/>
    </row>
    <row r="33" spans="1:8" ht="12.75" customHeight="1" x14ac:dyDescent="0.25">
      <c r="A33" s="1">
        <v>32</v>
      </c>
      <c r="B33" s="1" t="s">
        <v>42</v>
      </c>
      <c r="C33" s="5" t="str">
        <f t="shared" si="0"/>
        <v>0_9-403</v>
      </c>
      <c r="D33" s="16"/>
      <c r="E33" s="16"/>
      <c r="F33" s="15" t="s">
        <v>98</v>
      </c>
      <c r="G33" s="15" t="s">
        <v>98</v>
      </c>
      <c r="H33" s="15"/>
    </row>
    <row r="34" spans="1:8" ht="12.75" customHeight="1" x14ac:dyDescent="0.25">
      <c r="A34" s="1">
        <v>33</v>
      </c>
      <c r="B34" s="1" t="s">
        <v>43</v>
      </c>
      <c r="C34" s="5" t="str">
        <f t="shared" si="0"/>
        <v>0_9-404</v>
      </c>
      <c r="D34" s="16"/>
      <c r="E34" s="16"/>
      <c r="F34" s="15" t="s">
        <v>98</v>
      </c>
      <c r="G34" s="15" t="s">
        <v>98</v>
      </c>
      <c r="H34" s="15"/>
    </row>
    <row r="35" spans="1:8" ht="13.05" customHeight="1" x14ac:dyDescent="0.25">
      <c r="A35" s="1">
        <v>34</v>
      </c>
      <c r="B35" s="1" t="s">
        <v>44</v>
      </c>
      <c r="C35" s="5" t="str">
        <f t="shared" si="0"/>
        <v>0_9-405</v>
      </c>
      <c r="D35" s="16"/>
      <c r="E35" s="16"/>
      <c r="F35" s="15" t="s">
        <v>98</v>
      </c>
      <c r="G35" s="15" t="s">
        <v>98</v>
      </c>
      <c r="H35" s="15"/>
    </row>
    <row r="36" spans="1:8" ht="13.05" customHeight="1" x14ac:dyDescent="0.25">
      <c r="A36" s="1">
        <v>35</v>
      </c>
      <c r="B36" s="1" t="s">
        <v>45</v>
      </c>
      <c r="C36" s="5" t="str">
        <f t="shared" si="0"/>
        <v>0_9-406</v>
      </c>
      <c r="D36" s="16"/>
      <c r="E36" s="16"/>
      <c r="F36" s="15" t="s">
        <v>98</v>
      </c>
      <c r="G36" s="15" t="s">
        <v>98</v>
      </c>
      <c r="H36" s="15"/>
    </row>
    <row r="37" spans="1:8" ht="13.05" customHeight="1" x14ac:dyDescent="0.25">
      <c r="A37" s="1">
        <v>36</v>
      </c>
      <c r="B37" s="1" t="s">
        <v>46</v>
      </c>
      <c r="C37" s="5" t="str">
        <f t="shared" si="0"/>
        <v>0_9-407</v>
      </c>
      <c r="D37" s="16"/>
      <c r="E37" s="16"/>
      <c r="F37" s="15" t="s">
        <v>98</v>
      </c>
      <c r="G37" s="15" t="s">
        <v>98</v>
      </c>
      <c r="H37" s="15"/>
    </row>
    <row r="38" spans="1:8" ht="13.05" customHeight="1" x14ac:dyDescent="0.25">
      <c r="A38" s="1">
        <v>37</v>
      </c>
      <c r="B38" s="1" t="s">
        <v>47</v>
      </c>
      <c r="C38" s="5" t="str">
        <f t="shared" si="0"/>
        <v>0_9-408</v>
      </c>
      <c r="D38" s="16"/>
      <c r="E38" s="16"/>
      <c r="F38" s="15" t="s">
        <v>98</v>
      </c>
      <c r="G38" s="15" t="s">
        <v>98</v>
      </c>
      <c r="H38" s="15"/>
    </row>
    <row r="39" spans="1:8" ht="13.05" customHeight="1" x14ac:dyDescent="0.25">
      <c r="A39" s="1">
        <v>38</v>
      </c>
      <c r="B39" s="1" t="s">
        <v>48</v>
      </c>
      <c r="C39" s="5" t="str">
        <f t="shared" si="0"/>
        <v>0_9-409</v>
      </c>
      <c r="D39" s="16"/>
      <c r="E39" s="16"/>
      <c r="F39" s="15" t="s">
        <v>98</v>
      </c>
      <c r="G39" s="15" t="s">
        <v>98</v>
      </c>
      <c r="H39" s="15"/>
    </row>
    <row r="40" spans="1:8" ht="13.05" customHeight="1" x14ac:dyDescent="0.25">
      <c r="A40" s="1">
        <v>39</v>
      </c>
      <c r="B40" s="1" t="s">
        <v>49</v>
      </c>
      <c r="C40" s="5" t="str">
        <f t="shared" si="0"/>
        <v>0_9-410</v>
      </c>
      <c r="D40" s="16"/>
      <c r="E40" s="16"/>
      <c r="F40" s="15" t="s">
        <v>98</v>
      </c>
      <c r="G40" s="15" t="s">
        <v>98</v>
      </c>
      <c r="H40" s="15"/>
    </row>
    <row r="41" spans="1:8" ht="13.05" customHeight="1" x14ac:dyDescent="0.25">
      <c r="A41" s="1">
        <v>40</v>
      </c>
      <c r="B41" s="1" t="s">
        <v>50</v>
      </c>
      <c r="C41" s="5" t="str">
        <f t="shared" si="0"/>
        <v>0_9-411</v>
      </c>
      <c r="D41" s="16"/>
      <c r="E41" s="16"/>
      <c r="F41" s="15" t="s">
        <v>98</v>
      </c>
      <c r="G41" s="15" t="s">
        <v>98</v>
      </c>
      <c r="H41" s="15"/>
    </row>
    <row r="42" spans="1:8" ht="13.05" customHeight="1" x14ac:dyDescent="0.25">
      <c r="A42" s="1">
        <v>41</v>
      </c>
      <c r="B42" s="1" t="s">
        <v>51</v>
      </c>
      <c r="C42" s="5" t="str">
        <f t="shared" si="0"/>
        <v>0_9-412</v>
      </c>
      <c r="D42" s="16"/>
      <c r="E42" s="16"/>
      <c r="F42" s="15" t="s">
        <v>98</v>
      </c>
      <c r="G42" s="15" t="s">
        <v>98</v>
      </c>
      <c r="H42" s="15"/>
    </row>
    <row r="43" spans="1:8" ht="13.05" customHeight="1" x14ac:dyDescent="0.25">
      <c r="A43" s="1">
        <v>42</v>
      </c>
      <c r="B43" s="1" t="s">
        <v>52</v>
      </c>
      <c r="C43" s="5" t="str">
        <f t="shared" si="0"/>
        <v>0_9-413</v>
      </c>
      <c r="D43" s="16"/>
      <c r="E43" s="16"/>
      <c r="F43" s="15" t="s">
        <v>98</v>
      </c>
      <c r="G43" s="15" t="s">
        <v>98</v>
      </c>
      <c r="H43" s="15"/>
    </row>
    <row r="44" spans="1:8" ht="13.05" customHeight="1" x14ac:dyDescent="0.25">
      <c r="A44" s="1">
        <v>43</v>
      </c>
      <c r="B44" s="1" t="s">
        <v>53</v>
      </c>
      <c r="C44" s="5" t="str">
        <f t="shared" si="0"/>
        <v>0_9-414</v>
      </c>
      <c r="D44" s="16"/>
      <c r="E44" s="16"/>
      <c r="F44" s="15" t="s">
        <v>98</v>
      </c>
      <c r="G44" s="15" t="s">
        <v>98</v>
      </c>
      <c r="H44" s="15"/>
    </row>
    <row r="45" spans="1:8" ht="13.05" customHeight="1" x14ac:dyDescent="0.25">
      <c r="A45" s="1">
        <v>44</v>
      </c>
      <c r="B45" s="1" t="s">
        <v>54</v>
      </c>
      <c r="C45" s="5" t="str">
        <f t="shared" si="0"/>
        <v>0_9-415</v>
      </c>
      <c r="D45" s="16"/>
      <c r="E45" s="16"/>
      <c r="F45" s="15" t="s">
        <v>98</v>
      </c>
      <c r="G45" s="15" t="s">
        <v>98</v>
      </c>
      <c r="H45" s="15"/>
    </row>
    <row r="46" spans="1:8" ht="13.05" customHeight="1" x14ac:dyDescent="0.25">
      <c r="A46" s="1">
        <v>45</v>
      </c>
      <c r="B46" s="1" t="s">
        <v>55</v>
      </c>
      <c r="C46" s="5" t="str">
        <f t="shared" si="0"/>
        <v>0_9-416</v>
      </c>
      <c r="D46" s="16"/>
      <c r="E46" s="16"/>
      <c r="F46" s="15" t="s">
        <v>98</v>
      </c>
      <c r="G46" s="15" t="s">
        <v>98</v>
      </c>
      <c r="H46" s="15"/>
    </row>
    <row r="47" spans="1:8" ht="13.05" customHeight="1" x14ac:dyDescent="0.25">
      <c r="A47" s="1">
        <v>46</v>
      </c>
      <c r="B47" s="1" t="s">
        <v>56</v>
      </c>
      <c r="C47" s="5" t="str">
        <f t="shared" si="0"/>
        <v>0_9-417</v>
      </c>
      <c r="D47" s="16"/>
      <c r="E47" s="16"/>
      <c r="F47" s="15" t="s">
        <v>98</v>
      </c>
      <c r="G47" s="15" t="s">
        <v>98</v>
      </c>
      <c r="H47" s="15"/>
    </row>
    <row r="48" spans="1:8" ht="13.05" customHeight="1" x14ac:dyDescent="0.2">
      <c r="A48" s="1">
        <v>47</v>
      </c>
      <c r="B48" s="1" t="s">
        <v>57</v>
      </c>
      <c r="C48" s="5" t="str">
        <f t="shared" si="0"/>
        <v>0_9-418</v>
      </c>
      <c r="D48" s="30" t="s">
        <v>101</v>
      </c>
      <c r="E48" s="16"/>
      <c r="F48" s="15" t="s">
        <v>98</v>
      </c>
      <c r="G48" s="15" t="s">
        <v>98</v>
      </c>
      <c r="H48" s="15"/>
    </row>
    <row r="49" spans="1:8" ht="13.05" customHeight="1" x14ac:dyDescent="0.25">
      <c r="A49" s="1">
        <v>48</v>
      </c>
      <c r="B49" s="1" t="s">
        <v>58</v>
      </c>
      <c r="C49" s="5" t="str">
        <f t="shared" si="0"/>
        <v>0_9-419</v>
      </c>
      <c r="D49" s="16"/>
      <c r="E49" s="16"/>
      <c r="F49" s="15" t="s">
        <v>98</v>
      </c>
      <c r="G49" s="15" t="s">
        <v>98</v>
      </c>
      <c r="H49" s="15"/>
    </row>
    <row r="50" spans="1:8" ht="13.05" customHeight="1" x14ac:dyDescent="0.25">
      <c r="A50" s="1">
        <v>49</v>
      </c>
      <c r="B50" s="1" t="s">
        <v>59</v>
      </c>
      <c r="C50" s="5" t="str">
        <f t="shared" si="0"/>
        <v>0_9-420</v>
      </c>
      <c r="D50" s="16"/>
      <c r="E50" s="16"/>
      <c r="F50" s="15" t="s">
        <v>98</v>
      </c>
      <c r="G50" s="15" t="s">
        <v>98</v>
      </c>
      <c r="H50" s="15"/>
    </row>
    <row r="51" spans="1:8" ht="13.05" customHeight="1" x14ac:dyDescent="0.25">
      <c r="A51" s="1">
        <v>50</v>
      </c>
      <c r="B51" s="1" t="s">
        <v>60</v>
      </c>
      <c r="C51" s="5" t="str">
        <f t="shared" si="0"/>
        <v>0_9-421</v>
      </c>
      <c r="D51" s="16"/>
      <c r="E51" s="16"/>
      <c r="F51" s="15" t="s">
        <v>98</v>
      </c>
      <c r="G51" s="15" t="s">
        <v>98</v>
      </c>
      <c r="H51" s="15"/>
    </row>
    <row r="52" spans="1:8" ht="13.05" customHeight="1" x14ac:dyDescent="0.25">
      <c r="A52" s="1">
        <v>51</v>
      </c>
      <c r="B52" s="1" t="s">
        <v>61</v>
      </c>
      <c r="C52" s="5" t="str">
        <f t="shared" si="0"/>
        <v>0_9-422</v>
      </c>
      <c r="D52" s="16"/>
      <c r="E52" s="16"/>
      <c r="F52" s="15" t="s">
        <v>98</v>
      </c>
      <c r="G52" s="15" t="s">
        <v>98</v>
      </c>
      <c r="H52" s="15"/>
    </row>
    <row r="53" spans="1:8" ht="13.05" customHeight="1" x14ac:dyDescent="0.25">
      <c r="A53" s="1">
        <v>52</v>
      </c>
      <c r="B53" s="1" t="s">
        <v>62</v>
      </c>
      <c r="C53" s="5" t="str">
        <f t="shared" si="0"/>
        <v>0_9-423</v>
      </c>
      <c r="D53" s="16"/>
      <c r="E53" s="16"/>
      <c r="F53" s="15" t="s">
        <v>98</v>
      </c>
      <c r="G53" s="15" t="s">
        <v>98</v>
      </c>
      <c r="H53" s="15"/>
    </row>
    <row r="54" spans="1:8" ht="13.05" customHeight="1" x14ac:dyDescent="0.25">
      <c r="A54" s="1">
        <v>53</v>
      </c>
      <c r="B54" s="1" t="s">
        <v>63</v>
      </c>
      <c r="C54" s="5" t="str">
        <f t="shared" si="0"/>
        <v>0_9-424</v>
      </c>
      <c r="D54" s="16"/>
      <c r="E54" s="16"/>
      <c r="F54" s="15" t="s">
        <v>98</v>
      </c>
      <c r="G54" s="15" t="s">
        <v>98</v>
      </c>
      <c r="H54" s="15"/>
    </row>
    <row r="55" spans="1:8" ht="13.05" customHeight="1" x14ac:dyDescent="0.25">
      <c r="A55" s="1">
        <v>54</v>
      </c>
      <c r="B55" s="1" t="s">
        <v>64</v>
      </c>
      <c r="C55" s="5" t="str">
        <f t="shared" si="0"/>
        <v>0_9-425</v>
      </c>
      <c r="D55" s="16"/>
      <c r="E55" s="16"/>
      <c r="F55" s="15" t="s">
        <v>98</v>
      </c>
      <c r="G55" s="15" t="s">
        <v>98</v>
      </c>
      <c r="H55" s="15"/>
    </row>
    <row r="56" spans="1:8" ht="13.05" customHeight="1" x14ac:dyDescent="0.25">
      <c r="A56" s="1">
        <v>55</v>
      </c>
      <c r="B56" s="1" t="s">
        <v>65</v>
      </c>
      <c r="C56" s="5" t="str">
        <f t="shared" si="0"/>
        <v>0_9-426</v>
      </c>
      <c r="D56" s="16"/>
      <c r="E56" s="16"/>
      <c r="F56" s="15" t="s">
        <v>98</v>
      </c>
      <c r="G56" s="15" t="s">
        <v>98</v>
      </c>
      <c r="H56" s="15"/>
    </row>
    <row r="57" spans="1:8" ht="13.05" customHeight="1" x14ac:dyDescent="0.25">
      <c r="A57" s="1">
        <v>56</v>
      </c>
      <c r="B57" s="1" t="s">
        <v>66</v>
      </c>
      <c r="C57" s="5" t="str">
        <f t="shared" si="0"/>
        <v>0_9-427</v>
      </c>
      <c r="D57" s="16"/>
      <c r="E57" s="16"/>
      <c r="F57" s="15" t="s">
        <v>98</v>
      </c>
      <c r="G57" s="15" t="s">
        <v>98</v>
      </c>
      <c r="H57" s="15"/>
    </row>
    <row r="58" spans="1:8" ht="13.05" customHeight="1" x14ac:dyDescent="0.25">
      <c r="A58" s="1">
        <v>57</v>
      </c>
      <c r="B58" s="1" t="s">
        <v>67</v>
      </c>
      <c r="C58" s="5" t="str">
        <f t="shared" si="0"/>
        <v>0_9-428</v>
      </c>
      <c r="D58" s="16"/>
      <c r="E58" s="16"/>
      <c r="F58" s="15" t="s">
        <v>98</v>
      </c>
      <c r="G58" s="15" t="s">
        <v>98</v>
      </c>
      <c r="H58" s="15"/>
    </row>
    <row r="59" spans="1:8" ht="13.05" customHeight="1" x14ac:dyDescent="0.25">
      <c r="A59" s="1">
        <v>58</v>
      </c>
      <c r="B59" s="1" t="s">
        <v>68</v>
      </c>
      <c r="C59" s="5" t="str">
        <f t="shared" si="0"/>
        <v>0_9-429</v>
      </c>
      <c r="D59" s="16"/>
      <c r="E59" s="16"/>
      <c r="F59" s="15" t="s">
        <v>98</v>
      </c>
      <c r="G59" s="15" t="s">
        <v>98</v>
      </c>
      <c r="H59" s="15"/>
    </row>
    <row r="60" spans="1:8" ht="13.05" customHeight="1" x14ac:dyDescent="0.25">
      <c r="A60" s="1">
        <v>59</v>
      </c>
      <c r="B60" s="1" t="s">
        <v>69</v>
      </c>
      <c r="C60" s="5" t="str">
        <f t="shared" si="0"/>
        <v>0_9-430</v>
      </c>
      <c r="D60" s="16"/>
      <c r="E60" s="16"/>
      <c r="F60" s="15" t="s">
        <v>98</v>
      </c>
      <c r="G60" s="15" t="s">
        <v>98</v>
      </c>
      <c r="H60" s="15"/>
    </row>
    <row r="61" spans="1:8" ht="13.05" customHeight="1" x14ac:dyDescent="0.25">
      <c r="A61" s="1">
        <v>60</v>
      </c>
      <c r="B61" s="1" t="s">
        <v>70</v>
      </c>
      <c r="C61" s="5" t="str">
        <f t="shared" si="0"/>
        <v>0_9-431</v>
      </c>
      <c r="D61" s="16"/>
      <c r="E61" s="16"/>
      <c r="F61" s="15" t="s">
        <v>98</v>
      </c>
      <c r="G61" s="15" t="s">
        <v>98</v>
      </c>
      <c r="H61" s="15"/>
    </row>
    <row r="62" spans="1:8" ht="13.05" customHeight="1" x14ac:dyDescent="0.25">
      <c r="A62" s="1">
        <v>61</v>
      </c>
      <c r="B62" s="1" t="s">
        <v>71</v>
      </c>
      <c r="C62" s="5" t="str">
        <f>CONCATENATE($J$2,"_", $I$2, "-"&amp;((ROW()-14+384)))</f>
        <v>0_9-432</v>
      </c>
      <c r="D62" s="16"/>
      <c r="E62" s="16"/>
      <c r="F62" s="15" t="s">
        <v>98</v>
      </c>
      <c r="G62" s="15" t="s">
        <v>98</v>
      </c>
      <c r="H62" s="15"/>
    </row>
    <row r="63" spans="1:8" ht="13.05" customHeight="1" x14ac:dyDescent="0.25">
      <c r="A63" s="1">
        <v>62</v>
      </c>
      <c r="B63" s="1" t="s">
        <v>72</v>
      </c>
      <c r="C63" s="17" t="s">
        <v>102</v>
      </c>
      <c r="D63" s="3" t="s">
        <v>105</v>
      </c>
      <c r="E63" s="14"/>
      <c r="F63" s="13" t="s">
        <v>97</v>
      </c>
      <c r="G63" s="13" t="s">
        <v>97</v>
      </c>
      <c r="H63" s="13"/>
    </row>
    <row r="64" spans="1:8" ht="13.05" customHeight="1" x14ac:dyDescent="0.25">
      <c r="A64" s="1">
        <v>63</v>
      </c>
      <c r="B64" s="1" t="s">
        <v>73</v>
      </c>
      <c r="C64" s="17" t="s">
        <v>103</v>
      </c>
      <c r="D64" s="3" t="s">
        <v>105</v>
      </c>
      <c r="E64" s="14"/>
      <c r="F64" s="13" t="s">
        <v>97</v>
      </c>
      <c r="G64" s="13" t="s">
        <v>97</v>
      </c>
      <c r="H64" s="13"/>
    </row>
    <row r="65" spans="1:8" ht="13.05" customHeight="1" x14ac:dyDescent="0.25">
      <c r="A65" s="1">
        <v>64</v>
      </c>
      <c r="B65" s="1" t="s">
        <v>74</v>
      </c>
      <c r="C65" s="17" t="s">
        <v>104</v>
      </c>
      <c r="D65" s="3" t="s">
        <v>105</v>
      </c>
      <c r="E65" s="14"/>
      <c r="F65" s="13" t="s">
        <v>97</v>
      </c>
      <c r="G65" s="13" t="s">
        <v>97</v>
      </c>
      <c r="H65" s="13"/>
    </row>
    <row r="66" spans="1:8" ht="13.05" customHeight="1" x14ac:dyDescent="0.25">
      <c r="A66" s="1">
        <v>65</v>
      </c>
      <c r="B66" s="1" t="s">
        <v>75</v>
      </c>
      <c r="C66" s="17" t="s">
        <v>102</v>
      </c>
      <c r="D66" s="4" t="s">
        <v>84</v>
      </c>
      <c r="E66" s="14"/>
      <c r="F66" s="13" t="s">
        <v>94</v>
      </c>
      <c r="G66" s="13" t="s">
        <v>94</v>
      </c>
      <c r="H66" s="13"/>
    </row>
    <row r="67" spans="1:8" ht="13.05" customHeight="1" x14ac:dyDescent="0.25">
      <c r="A67" s="1">
        <v>66</v>
      </c>
      <c r="B67" s="1" t="s">
        <v>76</v>
      </c>
      <c r="C67" s="17" t="s">
        <v>103</v>
      </c>
      <c r="D67" s="4" t="s">
        <v>84</v>
      </c>
      <c r="E67" s="14"/>
      <c r="F67" s="13" t="s">
        <v>94</v>
      </c>
      <c r="G67" s="13" t="s">
        <v>94</v>
      </c>
      <c r="H67" s="13"/>
    </row>
    <row r="68" spans="1:8" ht="13.05" customHeight="1" x14ac:dyDescent="0.25">
      <c r="A68" s="1">
        <v>67</v>
      </c>
      <c r="B68" s="1" t="s">
        <v>77</v>
      </c>
      <c r="C68" s="17" t="s">
        <v>104</v>
      </c>
      <c r="D68" s="4" t="s">
        <v>84</v>
      </c>
      <c r="E68" s="14"/>
      <c r="F68" s="13" t="s">
        <v>94</v>
      </c>
      <c r="G68" s="13" t="s">
        <v>94</v>
      </c>
      <c r="H68" s="13"/>
    </row>
    <row r="69" spans="1:8" ht="13.05" customHeight="1" x14ac:dyDescent="0.25">
      <c r="A69" s="1">
        <v>68</v>
      </c>
      <c r="B69" s="1" t="s">
        <v>78</v>
      </c>
      <c r="C69" s="17" t="str">
        <f>CONCATENATE(D69&amp;J$2,"_",$I$2&amp;"-4")</f>
        <v>42-USGS-Tibetan-Hair-0_9-4</v>
      </c>
      <c r="D69" s="4" t="s">
        <v>85</v>
      </c>
      <c r="E69" s="14"/>
      <c r="F69" s="13" t="s">
        <v>94</v>
      </c>
      <c r="G69" s="13" t="s">
        <v>94</v>
      </c>
      <c r="H69" s="13"/>
    </row>
    <row r="70" spans="1:8" ht="13.05" customHeight="1" x14ac:dyDescent="0.25">
      <c r="A70" s="1">
        <v>69</v>
      </c>
      <c r="B70" s="1" t="s">
        <v>79</v>
      </c>
      <c r="C70" s="17" t="str">
        <f>CONCATENATE(D70&amp;J$2,"_",$I$2&amp;"-5")</f>
        <v>42-USGS-Tibetan-Hair-0_9-5</v>
      </c>
      <c r="D70" s="4" t="s">
        <v>85</v>
      </c>
      <c r="E70" s="14"/>
      <c r="F70" s="13" t="s">
        <v>94</v>
      </c>
      <c r="G70" s="13" t="s">
        <v>94</v>
      </c>
      <c r="H70" s="13"/>
    </row>
    <row r="71" spans="1:8" ht="13.05" customHeight="1" x14ac:dyDescent="0.25">
      <c r="A71" s="1">
        <v>70</v>
      </c>
      <c r="B71" s="1" t="s">
        <v>80</v>
      </c>
      <c r="C71" s="17" t="str">
        <f>CONCATENATE(D71&amp;J$2,"_",$I$2&amp;"-6")</f>
        <v>42-USGS-Tibetan-Hair-0_9-6</v>
      </c>
      <c r="D71" s="4" t="s">
        <v>85</v>
      </c>
      <c r="E71" s="14"/>
      <c r="F71" s="13" t="s">
        <v>94</v>
      </c>
      <c r="G71" s="13" t="s">
        <v>94</v>
      </c>
      <c r="H71" s="13"/>
    </row>
  </sheetData>
  <mergeCells count="1">
    <mergeCell ref="J8:K9"/>
  </mergeCells>
  <dataValidations count="3">
    <dataValidation type="list" allowBlank="1" showInputMessage="1" showErrorMessage="1" sqref="D39:D40" xr:uid="{0A283989-A111-43E7-A146-EE120133F53B}">
      <formula1>$J$20:$J$20</formula1>
    </dataValidation>
    <dataValidation type="list" allowBlank="1" showInputMessage="1" showErrorMessage="1" errorTitle="Does not match Identifier" sqref="F2:G71" xr:uid="{C89E21A8-FA7F-4EE9-9EEE-A25A4C01F1E5}">
      <formula1>$K$23:$K$29</formula1>
    </dataValidation>
    <dataValidation type="list" allowBlank="1" showInputMessage="1" showErrorMessage="1" errorTitle="Names do not match STD names" error="Choose from drop down menu" sqref="D2:D14 D63:D71" xr:uid="{03E13C71-292A-4231-9501-A0C1357B13CF}">
      <formula1>$J$23:$J$31</formula1>
    </dataValidation>
  </dataValidations>
  <printOptions horizontalCentered="1" verticalCentered="1"/>
  <pageMargins left="0.75" right="0.75" top="1" bottom="1" header="0.5" footer="0.5"/>
  <pageSetup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pageSetUpPr fitToPage="1"/>
  </sheetPr>
  <dimension ref="A1:L71"/>
  <sheetViews>
    <sheetView zoomScaleNormal="100" workbookViewId="0">
      <pane ySplit="1" topLeftCell="A2" activePane="bottomLeft" state="frozen"/>
      <selection activeCell="D59" sqref="D59"/>
      <selection pane="bottomLeft" activeCell="F1" sqref="F1:G1048576"/>
    </sheetView>
  </sheetViews>
  <sheetFormatPr defaultColWidth="9.109375" defaultRowHeight="13.05" customHeight="1" x14ac:dyDescent="0.25"/>
  <cols>
    <col min="1" max="1" width="4.44140625" style="2" customWidth="1"/>
    <col min="2" max="2" width="6.6640625" style="2" customWidth="1"/>
    <col min="3" max="3" width="35.44140625" style="12" customWidth="1"/>
    <col min="4" max="4" width="19.5546875" style="2" bestFit="1" customWidth="1"/>
    <col min="5" max="5" width="16.109375" style="2" customWidth="1"/>
    <col min="6" max="7" width="23.6640625" style="2" hidden="1" customWidth="1"/>
    <col min="8" max="8" width="16.109375" style="2" customWidth="1"/>
    <col min="9" max="9" width="8.44140625" style="2" customWidth="1"/>
    <col min="10" max="10" width="24.77734375" style="2" customWidth="1"/>
    <col min="11" max="11" width="18.6640625" style="2" customWidth="1"/>
    <col min="12" max="12" width="26.21875" style="2" customWidth="1"/>
    <col min="13" max="13" width="27" style="2" customWidth="1"/>
    <col min="14" max="16384" width="9.109375" style="2"/>
  </cols>
  <sheetData>
    <row r="1" spans="1:11" ht="13.05" customHeight="1" x14ac:dyDescent="0.25">
      <c r="A1" s="6" t="s">
        <v>0</v>
      </c>
      <c r="B1" s="7" t="s">
        <v>1</v>
      </c>
      <c r="C1" s="8" t="s">
        <v>90</v>
      </c>
      <c r="D1" s="9" t="s">
        <v>91</v>
      </c>
      <c r="E1" s="7" t="s">
        <v>4</v>
      </c>
      <c r="F1" s="7" t="s">
        <v>87</v>
      </c>
      <c r="G1" s="7" t="s">
        <v>92</v>
      </c>
      <c r="H1" s="7" t="s">
        <v>5</v>
      </c>
      <c r="I1" s="7" t="s">
        <v>6</v>
      </c>
      <c r="J1" s="7" t="s">
        <v>82</v>
      </c>
      <c r="K1" s="7" t="s">
        <v>7</v>
      </c>
    </row>
    <row r="2" spans="1:11" ht="13.05" customHeight="1" x14ac:dyDescent="0.25">
      <c r="A2" s="1">
        <v>1</v>
      </c>
      <c r="B2" s="1" t="s">
        <v>8</v>
      </c>
      <c r="C2" s="17" t="str">
        <f>CONCATENATE(D2&amp;J$2,"_",$I$2&amp;"-1")</f>
        <v>34-UWSIF-Chicken-_1-1</v>
      </c>
      <c r="D2" s="3" t="s">
        <v>105</v>
      </c>
      <c r="E2" s="4"/>
      <c r="F2" s="3" t="s">
        <v>93</v>
      </c>
      <c r="G2" s="3" t="s">
        <v>93</v>
      </c>
      <c r="H2" s="3"/>
      <c r="I2" s="10">
        <v>1</v>
      </c>
      <c r="J2" s="16"/>
      <c r="K2" s="4"/>
    </row>
    <row r="3" spans="1:11" ht="13.05" customHeight="1" x14ac:dyDescent="0.25">
      <c r="A3" s="1">
        <v>2</v>
      </c>
      <c r="B3" s="1" t="s">
        <v>10</v>
      </c>
      <c r="C3" s="17" t="str">
        <f>CONCATENATE(D3&amp;J$2,"_",$I$2&amp;"-2")</f>
        <v>34-UWSIF-Chicken-_1-2</v>
      </c>
      <c r="D3" s="3" t="s">
        <v>105</v>
      </c>
      <c r="E3" s="14"/>
      <c r="F3" s="13" t="s">
        <v>97</v>
      </c>
      <c r="G3" s="13" t="s">
        <v>97</v>
      </c>
      <c r="H3" s="13"/>
    </row>
    <row r="4" spans="1:11" ht="13.05" customHeight="1" x14ac:dyDescent="0.25">
      <c r="A4" s="1">
        <v>3</v>
      </c>
      <c r="B4" s="1" t="s">
        <v>11</v>
      </c>
      <c r="C4" s="17" t="str">
        <f>CONCATENATE(D4&amp;J$2,"_",$I$2&amp;"-3")</f>
        <v>34-UWSIF-Chicken-_1-3</v>
      </c>
      <c r="D4" s="3" t="s">
        <v>105</v>
      </c>
      <c r="E4" s="14"/>
      <c r="F4" s="13" t="s">
        <v>97</v>
      </c>
      <c r="G4" s="13" t="s">
        <v>97</v>
      </c>
      <c r="H4" s="13"/>
    </row>
    <row r="5" spans="1:11" ht="13.05" customHeight="1" x14ac:dyDescent="0.25">
      <c r="A5" s="1">
        <v>4</v>
      </c>
      <c r="B5" s="1" t="s">
        <v>12</v>
      </c>
      <c r="C5" s="17" t="str">
        <f>CONCATENATE(D5&amp;J$2,"_",$I$2&amp;"-4")</f>
        <v>34-UWSIF-Chicken-_1-4</v>
      </c>
      <c r="D5" s="3" t="s">
        <v>105</v>
      </c>
      <c r="E5" s="14"/>
      <c r="F5" s="13" t="s">
        <v>97</v>
      </c>
      <c r="G5" s="13" t="s">
        <v>97</v>
      </c>
      <c r="H5" s="13"/>
      <c r="J5" s="19" t="s">
        <v>99</v>
      </c>
      <c r="K5" s="3"/>
    </row>
    <row r="6" spans="1:11" ht="13.05" customHeight="1" x14ac:dyDescent="0.25">
      <c r="A6" s="1">
        <v>5</v>
      </c>
      <c r="B6" s="1" t="s">
        <v>13</v>
      </c>
      <c r="C6" s="17" t="str">
        <f>CONCATENATE(D6&amp;J$2,"_",$I$2&amp;"-5")</f>
        <v>34-UWSIF-Chicken-_1-5</v>
      </c>
      <c r="D6" s="3" t="s">
        <v>105</v>
      </c>
      <c r="E6" s="14"/>
      <c r="F6" s="13" t="s">
        <v>97</v>
      </c>
      <c r="G6" s="13" t="s">
        <v>97</v>
      </c>
      <c r="H6" s="13"/>
      <c r="J6" s="15" t="s">
        <v>83</v>
      </c>
      <c r="K6" s="20"/>
    </row>
    <row r="7" spans="1:11" ht="13.05" customHeight="1" x14ac:dyDescent="0.25">
      <c r="A7" s="1">
        <v>6</v>
      </c>
      <c r="B7" s="1" t="s">
        <v>14</v>
      </c>
      <c r="C7" s="17" t="str">
        <f>CONCATENATE(D7&amp;J$2,"_",$I$2&amp;"-1")</f>
        <v>43-USGS-Indian-Hair-_1-1</v>
      </c>
      <c r="D7" s="4" t="s">
        <v>84</v>
      </c>
      <c r="E7" s="14"/>
      <c r="F7" s="13" t="s">
        <v>96</v>
      </c>
      <c r="G7" s="13" t="s">
        <v>96</v>
      </c>
      <c r="H7" s="13"/>
      <c r="J7" s="15"/>
      <c r="K7" s="20"/>
    </row>
    <row r="8" spans="1:11" ht="13.05" customHeight="1" x14ac:dyDescent="0.25">
      <c r="A8" s="1">
        <v>7</v>
      </c>
      <c r="B8" s="1" t="s">
        <v>15</v>
      </c>
      <c r="C8" s="17" t="str">
        <f>CONCATENATE(D8&amp;J$2,"_",$I$2&amp;"-2")</f>
        <v>43-USGS-Indian-Hair-_1-2</v>
      </c>
      <c r="D8" s="4" t="s">
        <v>84</v>
      </c>
      <c r="E8" s="14"/>
      <c r="F8" s="13" t="s">
        <v>96</v>
      </c>
      <c r="G8" s="13" t="s">
        <v>96</v>
      </c>
      <c r="H8" s="13"/>
      <c r="J8" s="31" t="s">
        <v>16</v>
      </c>
      <c r="K8" s="32"/>
    </row>
    <row r="9" spans="1:11" ht="13.05" customHeight="1" x14ac:dyDescent="0.25">
      <c r="A9" s="1">
        <v>8</v>
      </c>
      <c r="B9" s="1" t="s">
        <v>17</v>
      </c>
      <c r="C9" s="17" t="str">
        <f>CONCATENATE(D9&amp;J$2,"_",$I$2&amp;"-3")</f>
        <v>43-USGS-Indian-Hair-_1-3</v>
      </c>
      <c r="D9" s="4" t="s">
        <v>84</v>
      </c>
      <c r="E9" s="14"/>
      <c r="F9" s="13" t="s">
        <v>96</v>
      </c>
      <c r="G9" s="13" t="s">
        <v>96</v>
      </c>
      <c r="H9" s="13"/>
      <c r="J9" s="33"/>
      <c r="K9" s="34"/>
    </row>
    <row r="10" spans="1:11" ht="13.05" customHeight="1" x14ac:dyDescent="0.25">
      <c r="A10" s="1">
        <v>9</v>
      </c>
      <c r="B10" s="1" t="s">
        <v>18</v>
      </c>
      <c r="C10" s="17" t="str">
        <f>CONCATENATE(D10&amp;J$2,"_",$I$2&amp;"-4")</f>
        <v>43-USGS-Indian-Hair-_1-4</v>
      </c>
      <c r="D10" s="4" t="s">
        <v>84</v>
      </c>
      <c r="E10" s="14"/>
      <c r="F10" s="13" t="s">
        <v>96</v>
      </c>
      <c r="G10" s="13" t="s">
        <v>96</v>
      </c>
      <c r="H10" s="13"/>
      <c r="J10" s="18" t="s">
        <v>33</v>
      </c>
      <c r="K10" s="23"/>
    </row>
    <row r="11" spans="1:11" ht="13.05" customHeight="1" x14ac:dyDescent="0.25">
      <c r="A11" s="1">
        <v>10</v>
      </c>
      <c r="B11" s="1" t="s">
        <v>19</v>
      </c>
      <c r="C11" s="17" t="str">
        <f>CONCATENATE(D11&amp;J$2,"_",$I$2&amp;"-5")</f>
        <v>43-USGS-Indian-Hair-_1-5</v>
      </c>
      <c r="D11" s="4" t="s">
        <v>84</v>
      </c>
      <c r="E11" s="14"/>
      <c r="F11" s="13" t="s">
        <v>96</v>
      </c>
      <c r="G11" s="13" t="s">
        <v>96</v>
      </c>
      <c r="H11" s="13"/>
      <c r="J11" s="15"/>
      <c r="K11" s="20"/>
    </row>
    <row r="12" spans="1:11" ht="13.05" customHeight="1" x14ac:dyDescent="0.25">
      <c r="A12" s="1">
        <v>11</v>
      </c>
      <c r="B12" s="1" t="s">
        <v>20</v>
      </c>
      <c r="C12" s="17" t="str">
        <f>CONCATENATE(D12&amp;J$2,"_",$I$2&amp;"-1")</f>
        <v>42-USGS-Tibetan-Hair-_1-1</v>
      </c>
      <c r="D12" s="4" t="s">
        <v>85</v>
      </c>
      <c r="E12" s="14"/>
      <c r="F12" s="13" t="s">
        <v>94</v>
      </c>
      <c r="G12" s="13" t="s">
        <v>94</v>
      </c>
      <c r="H12" s="13"/>
      <c r="J12" s="15"/>
      <c r="K12" s="20"/>
    </row>
    <row r="13" spans="1:11" ht="13.05" customHeight="1" x14ac:dyDescent="0.25">
      <c r="A13" s="1">
        <v>12</v>
      </c>
      <c r="B13" s="1" t="s">
        <v>21</v>
      </c>
      <c r="C13" s="17" t="str">
        <f>CONCATENATE(D13&amp;J$2,"_",$I$2&amp;"-2")</f>
        <v>42-USGS-Tibetan-Hair-_1-2</v>
      </c>
      <c r="D13" s="4" t="s">
        <v>85</v>
      </c>
      <c r="E13" s="14"/>
      <c r="F13" s="13" t="s">
        <v>94</v>
      </c>
      <c r="G13" s="13" t="s">
        <v>94</v>
      </c>
      <c r="H13" s="13"/>
      <c r="J13" s="15"/>
      <c r="K13" s="20"/>
    </row>
    <row r="14" spans="1:11" ht="13.05" customHeight="1" x14ac:dyDescent="0.25">
      <c r="A14" s="1">
        <v>13</v>
      </c>
      <c r="B14" s="1" t="s">
        <v>22</v>
      </c>
      <c r="C14" s="17" t="str">
        <f>CONCATENATE(D14&amp;J$2,"_",$I$2&amp;"-3")</f>
        <v>42-USGS-Tibetan-Hair-_1-3</v>
      </c>
      <c r="D14" s="4" t="s">
        <v>85</v>
      </c>
      <c r="E14" s="14"/>
      <c r="F14" s="13" t="s">
        <v>94</v>
      </c>
      <c r="G14" s="13" t="s">
        <v>94</v>
      </c>
      <c r="H14" s="13"/>
      <c r="J14" s="15"/>
      <c r="K14" s="20"/>
    </row>
    <row r="15" spans="1:11" ht="13.05" customHeight="1" x14ac:dyDescent="0.25">
      <c r="A15" s="1">
        <v>14</v>
      </c>
      <c r="B15" s="1" t="s">
        <v>23</v>
      </c>
      <c r="C15" s="5" t="str">
        <f>CONCATENATE($J$2,"_", $I$2, "-"&amp;((ROW()-14)))</f>
        <v>_1-1</v>
      </c>
      <c r="D15" s="16"/>
      <c r="E15" s="16"/>
      <c r="F15" s="15" t="s">
        <v>98</v>
      </c>
      <c r="G15" s="15" t="s">
        <v>98</v>
      </c>
      <c r="H15" s="15"/>
      <c r="J15" s="15"/>
      <c r="K15" s="20"/>
    </row>
    <row r="16" spans="1:11" ht="13.05" customHeight="1" x14ac:dyDescent="0.25">
      <c r="A16" s="1">
        <v>15</v>
      </c>
      <c r="B16" s="1" t="s">
        <v>24</v>
      </c>
      <c r="C16" s="5" t="str">
        <f t="shared" ref="C16:C62" si="0">CONCATENATE($J$2,"_", $I$2, "-"&amp;((ROW()-14)))</f>
        <v>_1-2</v>
      </c>
      <c r="D16" s="16"/>
      <c r="E16" s="16"/>
      <c r="F16" s="15" t="s">
        <v>98</v>
      </c>
      <c r="G16" s="15" t="s">
        <v>98</v>
      </c>
      <c r="H16" s="15"/>
      <c r="J16" s="15"/>
      <c r="K16" s="20"/>
    </row>
    <row r="17" spans="1:12" ht="13.05" customHeight="1" x14ac:dyDescent="0.25">
      <c r="A17" s="1">
        <v>16</v>
      </c>
      <c r="B17" s="1" t="s">
        <v>25</v>
      </c>
      <c r="C17" s="5" t="str">
        <f t="shared" si="0"/>
        <v>_1-3</v>
      </c>
      <c r="D17" s="16"/>
      <c r="E17" s="16"/>
      <c r="F17" s="15" t="s">
        <v>98</v>
      </c>
      <c r="G17" s="15" t="s">
        <v>98</v>
      </c>
      <c r="H17" s="15"/>
      <c r="J17" s="15"/>
      <c r="K17" s="20"/>
      <c r="L17" s="11"/>
    </row>
    <row r="18" spans="1:12" ht="13.05" customHeight="1" x14ac:dyDescent="0.25">
      <c r="A18" s="1">
        <v>17</v>
      </c>
      <c r="B18" s="1" t="s">
        <v>26</v>
      </c>
      <c r="C18" s="5" t="str">
        <f t="shared" si="0"/>
        <v>_1-4</v>
      </c>
      <c r="D18" s="16"/>
      <c r="E18" s="16"/>
      <c r="F18" s="15" t="s">
        <v>98</v>
      </c>
      <c r="G18" s="15" t="s">
        <v>98</v>
      </c>
      <c r="H18" s="15"/>
      <c r="J18" s="15"/>
      <c r="K18" s="20"/>
    </row>
    <row r="19" spans="1:12" ht="13.05" customHeight="1" x14ac:dyDescent="0.25">
      <c r="A19" s="1">
        <v>18</v>
      </c>
      <c r="B19" s="1" t="s">
        <v>27</v>
      </c>
      <c r="C19" s="5" t="str">
        <f t="shared" si="0"/>
        <v>_1-5</v>
      </c>
      <c r="D19" s="16"/>
      <c r="E19" s="16"/>
      <c r="F19" s="15" t="s">
        <v>98</v>
      </c>
      <c r="G19" s="15" t="s">
        <v>98</v>
      </c>
      <c r="H19" s="15"/>
      <c r="J19" s="21"/>
      <c r="K19" s="22"/>
    </row>
    <row r="20" spans="1:12" ht="13.05" customHeight="1" x14ac:dyDescent="0.25">
      <c r="A20" s="1">
        <v>19</v>
      </c>
      <c r="B20" s="1" t="s">
        <v>28</v>
      </c>
      <c r="C20" s="5" t="str">
        <f t="shared" si="0"/>
        <v>_1-6</v>
      </c>
      <c r="D20" s="16"/>
      <c r="E20" s="16"/>
      <c r="F20" s="15" t="s">
        <v>98</v>
      </c>
      <c r="G20" s="15" t="s">
        <v>98</v>
      </c>
      <c r="H20" s="15"/>
    </row>
    <row r="21" spans="1:12" ht="12.75" customHeight="1" thickBot="1" x14ac:dyDescent="0.3">
      <c r="A21" s="1">
        <v>20</v>
      </c>
      <c r="B21" s="1" t="s">
        <v>29</v>
      </c>
      <c r="C21" s="5" t="str">
        <f t="shared" si="0"/>
        <v>_1-7</v>
      </c>
      <c r="D21" s="16"/>
      <c r="E21" s="16"/>
      <c r="F21" s="15" t="s">
        <v>98</v>
      </c>
      <c r="G21" s="15" t="s">
        <v>98</v>
      </c>
      <c r="H21" s="15"/>
    </row>
    <row r="22" spans="1:12" ht="12.75" customHeight="1" thickBot="1" x14ac:dyDescent="0.3">
      <c r="A22" s="1">
        <v>21</v>
      </c>
      <c r="B22" s="1" t="s">
        <v>30</v>
      </c>
      <c r="C22" s="5" t="str">
        <f t="shared" si="0"/>
        <v>_1-8</v>
      </c>
      <c r="D22" s="16"/>
      <c r="E22" s="16"/>
      <c r="F22" s="15" t="s">
        <v>98</v>
      </c>
      <c r="G22" s="15" t="s">
        <v>98</v>
      </c>
      <c r="H22" s="15"/>
      <c r="J22" s="27" t="s">
        <v>86</v>
      </c>
      <c r="K22" s="24" t="s">
        <v>87</v>
      </c>
    </row>
    <row r="23" spans="1:12" ht="12.75" customHeight="1" x14ac:dyDescent="0.25">
      <c r="A23" s="1">
        <v>22</v>
      </c>
      <c r="B23" s="1" t="s">
        <v>31</v>
      </c>
      <c r="C23" s="5" t="str">
        <f t="shared" si="0"/>
        <v>_1-9</v>
      </c>
      <c r="D23" s="16"/>
      <c r="E23" s="16"/>
      <c r="F23" s="15" t="s">
        <v>98</v>
      </c>
      <c r="G23" s="15" t="s">
        <v>98</v>
      </c>
      <c r="H23" s="15"/>
      <c r="J23" s="28" t="s">
        <v>9</v>
      </c>
      <c r="K23" s="25" t="s">
        <v>93</v>
      </c>
    </row>
    <row r="24" spans="1:12" ht="12.75" customHeight="1" x14ac:dyDescent="0.25">
      <c r="A24" s="1">
        <v>23</v>
      </c>
      <c r="B24" s="1" t="s">
        <v>32</v>
      </c>
      <c r="C24" s="5" t="str">
        <f t="shared" si="0"/>
        <v>_1-10</v>
      </c>
      <c r="D24" s="16"/>
      <c r="E24" s="16"/>
      <c r="F24" s="15" t="s">
        <v>98</v>
      </c>
      <c r="G24" s="15" t="s">
        <v>98</v>
      </c>
      <c r="H24" s="15"/>
      <c r="J24" s="25" t="s">
        <v>81</v>
      </c>
      <c r="K24" s="25" t="s">
        <v>94</v>
      </c>
    </row>
    <row r="25" spans="1:12" ht="12.75" customHeight="1" x14ac:dyDescent="0.25">
      <c r="A25" s="1">
        <v>24</v>
      </c>
      <c r="B25" s="1" t="s">
        <v>34</v>
      </c>
      <c r="C25" s="5" t="str">
        <f t="shared" si="0"/>
        <v>_1-11</v>
      </c>
      <c r="D25" s="16"/>
      <c r="E25" s="16"/>
      <c r="F25" s="15" t="s">
        <v>98</v>
      </c>
      <c r="G25" s="15" t="s">
        <v>98</v>
      </c>
      <c r="H25" s="15"/>
      <c r="J25" s="25" t="s">
        <v>88</v>
      </c>
      <c r="K25" s="25" t="s">
        <v>95</v>
      </c>
    </row>
    <row r="26" spans="1:12" ht="12.75" customHeight="1" x14ac:dyDescent="0.25">
      <c r="A26" s="1">
        <v>25</v>
      </c>
      <c r="B26" s="1" t="s">
        <v>35</v>
      </c>
      <c r="C26" s="5" t="str">
        <f t="shared" si="0"/>
        <v>_1-12</v>
      </c>
      <c r="D26" s="16"/>
      <c r="E26" s="16"/>
      <c r="F26" s="15" t="s">
        <v>98</v>
      </c>
      <c r="G26" s="15" t="s">
        <v>98</v>
      </c>
      <c r="H26" s="15"/>
      <c r="J26" s="25" t="s">
        <v>84</v>
      </c>
      <c r="K26" s="25" t="s">
        <v>96</v>
      </c>
    </row>
    <row r="27" spans="1:12" ht="12.75" customHeight="1" x14ac:dyDescent="0.25">
      <c r="A27" s="1">
        <v>26</v>
      </c>
      <c r="B27" s="1" t="s">
        <v>36</v>
      </c>
      <c r="C27" s="5" t="str">
        <f t="shared" si="0"/>
        <v>_1-13</v>
      </c>
      <c r="D27" s="16"/>
      <c r="E27" s="16"/>
      <c r="F27" s="15" t="s">
        <v>98</v>
      </c>
      <c r="G27" s="15" t="s">
        <v>98</v>
      </c>
      <c r="H27" s="15"/>
      <c r="J27" s="25" t="s">
        <v>85</v>
      </c>
      <c r="K27" s="25" t="s">
        <v>97</v>
      </c>
    </row>
    <row r="28" spans="1:12" ht="12.75" customHeight="1" thickBot="1" x14ac:dyDescent="0.25">
      <c r="A28" s="1">
        <v>27</v>
      </c>
      <c r="B28" s="1" t="s">
        <v>37</v>
      </c>
      <c r="C28" s="5" t="str">
        <f t="shared" si="0"/>
        <v>_1-14</v>
      </c>
      <c r="D28" s="30" t="s">
        <v>101</v>
      </c>
      <c r="E28" s="16"/>
      <c r="F28" s="15" t="s">
        <v>98</v>
      </c>
      <c r="G28" s="15" t="s">
        <v>98</v>
      </c>
      <c r="H28" s="15"/>
      <c r="J28" s="26" t="s">
        <v>89</v>
      </c>
      <c r="K28" s="25" t="s">
        <v>98</v>
      </c>
    </row>
    <row r="29" spans="1:12" ht="12.75" customHeight="1" thickBot="1" x14ac:dyDescent="0.3">
      <c r="A29" s="1">
        <v>28</v>
      </c>
      <c r="B29" s="1" t="s">
        <v>38</v>
      </c>
      <c r="C29" s="5" t="str">
        <f t="shared" si="0"/>
        <v>_1-15</v>
      </c>
      <c r="D29" s="16"/>
      <c r="E29" s="16"/>
      <c r="F29" s="15" t="s">
        <v>98</v>
      </c>
      <c r="G29" s="15" t="s">
        <v>98</v>
      </c>
      <c r="H29" s="15"/>
      <c r="J29"/>
      <c r="K29" s="26" t="s">
        <v>100</v>
      </c>
    </row>
    <row r="30" spans="1:12" ht="12.75" customHeight="1" x14ac:dyDescent="0.25">
      <c r="A30" s="1">
        <v>29</v>
      </c>
      <c r="B30" s="1" t="s">
        <v>39</v>
      </c>
      <c r="C30" s="5" t="str">
        <f t="shared" si="0"/>
        <v>_1-16</v>
      </c>
      <c r="D30" s="16"/>
      <c r="E30" s="16"/>
      <c r="F30" s="15" t="s">
        <v>98</v>
      </c>
      <c r="G30" s="15" t="s">
        <v>98</v>
      </c>
      <c r="H30" s="15"/>
      <c r="J30"/>
    </row>
    <row r="31" spans="1:12" ht="12.75" customHeight="1" x14ac:dyDescent="0.25">
      <c r="A31" s="1">
        <v>30</v>
      </c>
      <c r="B31" s="1" t="s">
        <v>40</v>
      </c>
      <c r="C31" s="5" t="str">
        <f t="shared" si="0"/>
        <v>_1-17</v>
      </c>
      <c r="D31" s="16"/>
      <c r="E31" s="16"/>
      <c r="F31" s="15" t="s">
        <v>98</v>
      </c>
      <c r="G31" s="15" t="s">
        <v>98</v>
      </c>
      <c r="H31" s="15"/>
      <c r="J31"/>
    </row>
    <row r="32" spans="1:12" ht="12.75" customHeight="1" x14ac:dyDescent="0.25">
      <c r="A32" s="1">
        <v>31</v>
      </c>
      <c r="B32" s="1" t="s">
        <v>41</v>
      </c>
      <c r="C32" s="5" t="str">
        <f t="shared" si="0"/>
        <v>_1-18</v>
      </c>
      <c r="D32" s="16"/>
      <c r="E32" s="16"/>
      <c r="F32" s="15" t="s">
        <v>98</v>
      </c>
      <c r="G32" s="15" t="s">
        <v>98</v>
      </c>
      <c r="H32" s="15"/>
      <c r="J32"/>
    </row>
    <row r="33" spans="1:10" ht="12.75" customHeight="1" x14ac:dyDescent="0.25">
      <c r="A33" s="1">
        <v>32</v>
      </c>
      <c r="B33" s="1" t="s">
        <v>42</v>
      </c>
      <c r="C33" s="5" t="str">
        <f t="shared" si="0"/>
        <v>_1-19</v>
      </c>
      <c r="D33" s="16"/>
      <c r="E33" s="16"/>
      <c r="F33" s="15" t="s">
        <v>98</v>
      </c>
      <c r="G33" s="15" t="s">
        <v>98</v>
      </c>
      <c r="H33" s="15"/>
      <c r="J33"/>
    </row>
    <row r="34" spans="1:10" ht="12.75" customHeight="1" x14ac:dyDescent="0.25">
      <c r="A34" s="1">
        <v>33</v>
      </c>
      <c r="B34" s="1" t="s">
        <v>43</v>
      </c>
      <c r="C34" s="5" t="str">
        <f t="shared" si="0"/>
        <v>_1-20</v>
      </c>
      <c r="D34" s="16"/>
      <c r="E34" s="16"/>
      <c r="F34" s="15" t="s">
        <v>98</v>
      </c>
      <c r="G34" s="15" t="s">
        <v>98</v>
      </c>
      <c r="H34" s="15"/>
      <c r="J34"/>
    </row>
    <row r="35" spans="1:10" ht="13.05" customHeight="1" x14ac:dyDescent="0.25">
      <c r="A35" s="1">
        <v>34</v>
      </c>
      <c r="B35" s="1" t="s">
        <v>44</v>
      </c>
      <c r="C35" s="5" t="str">
        <f t="shared" si="0"/>
        <v>_1-21</v>
      </c>
      <c r="D35" s="16"/>
      <c r="E35" s="16"/>
      <c r="F35" s="15" t="s">
        <v>98</v>
      </c>
      <c r="G35" s="15" t="s">
        <v>98</v>
      </c>
      <c r="H35" s="15"/>
      <c r="J35"/>
    </row>
    <row r="36" spans="1:10" ht="13.05" customHeight="1" x14ac:dyDescent="0.25">
      <c r="A36" s="1">
        <v>35</v>
      </c>
      <c r="B36" s="1" t="s">
        <v>45</v>
      </c>
      <c r="C36" s="5" t="str">
        <f t="shared" si="0"/>
        <v>_1-22</v>
      </c>
      <c r="D36" s="16"/>
      <c r="E36" s="16"/>
      <c r="F36" s="15" t="s">
        <v>98</v>
      </c>
      <c r="G36" s="15" t="s">
        <v>98</v>
      </c>
      <c r="H36" s="15"/>
      <c r="J36"/>
    </row>
    <row r="37" spans="1:10" ht="13.05" customHeight="1" x14ac:dyDescent="0.25">
      <c r="A37" s="1">
        <v>36</v>
      </c>
      <c r="B37" s="1" t="s">
        <v>46</v>
      </c>
      <c r="C37" s="5" t="str">
        <f t="shared" si="0"/>
        <v>_1-23</v>
      </c>
      <c r="D37" s="16"/>
      <c r="E37" s="16"/>
      <c r="F37" s="15" t="s">
        <v>98</v>
      </c>
      <c r="G37" s="15" t="s">
        <v>98</v>
      </c>
      <c r="H37" s="15"/>
      <c r="J37"/>
    </row>
    <row r="38" spans="1:10" ht="13.05" customHeight="1" x14ac:dyDescent="0.25">
      <c r="A38" s="1">
        <v>37</v>
      </c>
      <c r="B38" s="1" t="s">
        <v>47</v>
      </c>
      <c r="C38" s="5" t="str">
        <f t="shared" si="0"/>
        <v>_1-24</v>
      </c>
      <c r="D38" s="16"/>
      <c r="E38" s="16"/>
      <c r="F38" s="15" t="s">
        <v>98</v>
      </c>
      <c r="G38" s="15" t="s">
        <v>98</v>
      </c>
      <c r="H38" s="15"/>
      <c r="J38"/>
    </row>
    <row r="39" spans="1:10" ht="13.05" customHeight="1" x14ac:dyDescent="0.25">
      <c r="A39" s="1">
        <v>38</v>
      </c>
      <c r="B39" s="1" t="s">
        <v>48</v>
      </c>
      <c r="C39" s="5" t="str">
        <f t="shared" si="0"/>
        <v>_1-25</v>
      </c>
      <c r="D39" s="16"/>
      <c r="E39" s="16"/>
      <c r="F39" s="15" t="s">
        <v>98</v>
      </c>
      <c r="G39" s="15" t="s">
        <v>98</v>
      </c>
      <c r="H39" s="15"/>
      <c r="J39"/>
    </row>
    <row r="40" spans="1:10" ht="13.05" customHeight="1" x14ac:dyDescent="0.25">
      <c r="A40" s="1">
        <v>39</v>
      </c>
      <c r="B40" s="1" t="s">
        <v>49</v>
      </c>
      <c r="C40" s="5" t="str">
        <f t="shared" si="0"/>
        <v>_1-26</v>
      </c>
      <c r="D40" s="16"/>
      <c r="E40" s="16"/>
      <c r="F40" s="15" t="s">
        <v>98</v>
      </c>
      <c r="G40" s="15" t="s">
        <v>98</v>
      </c>
      <c r="H40" s="15"/>
      <c r="J40"/>
    </row>
    <row r="41" spans="1:10" ht="13.05" customHeight="1" x14ac:dyDescent="0.25">
      <c r="A41" s="1">
        <v>40</v>
      </c>
      <c r="B41" s="1" t="s">
        <v>50</v>
      </c>
      <c r="C41" s="5" t="str">
        <f t="shared" si="0"/>
        <v>_1-27</v>
      </c>
      <c r="D41" s="16"/>
      <c r="E41" s="16"/>
      <c r="F41" s="15" t="s">
        <v>98</v>
      </c>
      <c r="G41" s="15" t="s">
        <v>98</v>
      </c>
      <c r="H41" s="15"/>
      <c r="J41"/>
    </row>
    <row r="42" spans="1:10" ht="13.05" customHeight="1" x14ac:dyDescent="0.25">
      <c r="A42" s="1">
        <v>41</v>
      </c>
      <c r="B42" s="1" t="s">
        <v>51</v>
      </c>
      <c r="C42" s="5" t="str">
        <f t="shared" si="0"/>
        <v>_1-28</v>
      </c>
      <c r="D42" s="16"/>
      <c r="E42" s="16"/>
      <c r="F42" s="15" t="s">
        <v>98</v>
      </c>
      <c r="G42" s="15" t="s">
        <v>98</v>
      </c>
      <c r="H42" s="15"/>
      <c r="J42"/>
    </row>
    <row r="43" spans="1:10" ht="13.05" customHeight="1" x14ac:dyDescent="0.25">
      <c r="A43" s="1">
        <v>42</v>
      </c>
      <c r="B43" s="1" t="s">
        <v>52</v>
      </c>
      <c r="C43" s="5" t="str">
        <f t="shared" si="0"/>
        <v>_1-29</v>
      </c>
      <c r="D43" s="16"/>
      <c r="E43" s="16"/>
      <c r="F43" s="15" t="s">
        <v>98</v>
      </c>
      <c r="G43" s="15" t="s">
        <v>98</v>
      </c>
      <c r="H43" s="15"/>
      <c r="J43"/>
    </row>
    <row r="44" spans="1:10" ht="13.05" customHeight="1" x14ac:dyDescent="0.25">
      <c r="A44" s="1">
        <v>43</v>
      </c>
      <c r="B44" s="1" t="s">
        <v>53</v>
      </c>
      <c r="C44" s="5" t="str">
        <f t="shared" si="0"/>
        <v>_1-30</v>
      </c>
      <c r="D44" s="16"/>
      <c r="E44" s="16"/>
      <c r="F44" s="15" t="s">
        <v>98</v>
      </c>
      <c r="G44" s="15" t="s">
        <v>98</v>
      </c>
      <c r="H44" s="15"/>
      <c r="J44"/>
    </row>
    <row r="45" spans="1:10" ht="13.05" customHeight="1" x14ac:dyDescent="0.25">
      <c r="A45" s="1">
        <v>44</v>
      </c>
      <c r="B45" s="1" t="s">
        <v>54</v>
      </c>
      <c r="C45" s="5" t="str">
        <f t="shared" si="0"/>
        <v>_1-31</v>
      </c>
      <c r="D45" s="16"/>
      <c r="E45" s="16"/>
      <c r="F45" s="15" t="s">
        <v>98</v>
      </c>
      <c r="G45" s="15" t="s">
        <v>98</v>
      </c>
      <c r="H45" s="15"/>
      <c r="J45"/>
    </row>
    <row r="46" spans="1:10" ht="13.05" customHeight="1" x14ac:dyDescent="0.25">
      <c r="A46" s="1">
        <v>45</v>
      </c>
      <c r="B46" s="1" t="s">
        <v>55</v>
      </c>
      <c r="C46" s="5" t="str">
        <f t="shared" si="0"/>
        <v>_1-32</v>
      </c>
      <c r="D46" s="16"/>
      <c r="E46" s="16"/>
      <c r="F46" s="15" t="s">
        <v>98</v>
      </c>
      <c r="G46" s="15" t="s">
        <v>98</v>
      </c>
      <c r="H46" s="15"/>
      <c r="J46"/>
    </row>
    <row r="47" spans="1:10" ht="13.05" customHeight="1" x14ac:dyDescent="0.25">
      <c r="A47" s="1">
        <v>46</v>
      </c>
      <c r="B47" s="1" t="s">
        <v>56</v>
      </c>
      <c r="C47" s="5" t="str">
        <f t="shared" si="0"/>
        <v>_1-33</v>
      </c>
      <c r="D47" s="16"/>
      <c r="E47" s="16"/>
      <c r="F47" s="15" t="s">
        <v>98</v>
      </c>
      <c r="G47" s="15" t="s">
        <v>98</v>
      </c>
      <c r="H47" s="15"/>
    </row>
    <row r="48" spans="1:10" ht="13.05" customHeight="1" x14ac:dyDescent="0.2">
      <c r="A48" s="1">
        <v>47</v>
      </c>
      <c r="B48" s="1" t="s">
        <v>57</v>
      </c>
      <c r="C48" s="5" t="str">
        <f t="shared" si="0"/>
        <v>_1-34</v>
      </c>
      <c r="D48" s="30" t="s">
        <v>101</v>
      </c>
      <c r="E48" s="16"/>
      <c r="F48" s="15" t="s">
        <v>98</v>
      </c>
      <c r="G48" s="15" t="s">
        <v>98</v>
      </c>
      <c r="H48" s="15"/>
    </row>
    <row r="49" spans="1:8" ht="13.05" customHeight="1" x14ac:dyDescent="0.25">
      <c r="A49" s="1">
        <v>48</v>
      </c>
      <c r="B49" s="1" t="s">
        <v>58</v>
      </c>
      <c r="C49" s="5" t="str">
        <f t="shared" si="0"/>
        <v>_1-35</v>
      </c>
      <c r="D49" s="16"/>
      <c r="E49" s="16"/>
      <c r="F49" s="15" t="s">
        <v>98</v>
      </c>
      <c r="G49" s="15" t="s">
        <v>98</v>
      </c>
      <c r="H49" s="15"/>
    </row>
    <row r="50" spans="1:8" ht="13.05" customHeight="1" x14ac:dyDescent="0.25">
      <c r="A50" s="1">
        <v>49</v>
      </c>
      <c r="B50" s="1" t="s">
        <v>59</v>
      </c>
      <c r="C50" s="5" t="str">
        <f t="shared" si="0"/>
        <v>_1-36</v>
      </c>
      <c r="D50" s="16"/>
      <c r="E50" s="16"/>
      <c r="F50" s="15" t="s">
        <v>98</v>
      </c>
      <c r="G50" s="15" t="s">
        <v>98</v>
      </c>
      <c r="H50" s="15"/>
    </row>
    <row r="51" spans="1:8" ht="13.05" customHeight="1" x14ac:dyDescent="0.25">
      <c r="A51" s="1">
        <v>50</v>
      </c>
      <c r="B51" s="1" t="s">
        <v>60</v>
      </c>
      <c r="C51" s="5" t="str">
        <f t="shared" si="0"/>
        <v>_1-37</v>
      </c>
      <c r="D51" s="16"/>
      <c r="E51" s="16"/>
      <c r="F51" s="15" t="s">
        <v>98</v>
      </c>
      <c r="G51" s="15" t="s">
        <v>98</v>
      </c>
      <c r="H51" s="15"/>
    </row>
    <row r="52" spans="1:8" ht="13.05" customHeight="1" x14ac:dyDescent="0.25">
      <c r="A52" s="1">
        <v>51</v>
      </c>
      <c r="B52" s="1" t="s">
        <v>61</v>
      </c>
      <c r="C52" s="5" t="str">
        <f t="shared" si="0"/>
        <v>_1-38</v>
      </c>
      <c r="D52" s="16"/>
      <c r="E52" s="16"/>
      <c r="F52" s="15" t="s">
        <v>98</v>
      </c>
      <c r="G52" s="15" t="s">
        <v>98</v>
      </c>
      <c r="H52" s="15"/>
    </row>
    <row r="53" spans="1:8" ht="13.05" customHeight="1" x14ac:dyDescent="0.25">
      <c r="A53" s="1">
        <v>52</v>
      </c>
      <c r="B53" s="1" t="s">
        <v>62</v>
      </c>
      <c r="C53" s="5" t="str">
        <f t="shared" si="0"/>
        <v>_1-39</v>
      </c>
      <c r="D53" s="16"/>
      <c r="E53" s="16"/>
      <c r="F53" s="15" t="s">
        <v>98</v>
      </c>
      <c r="G53" s="15" t="s">
        <v>98</v>
      </c>
      <c r="H53" s="15"/>
    </row>
    <row r="54" spans="1:8" ht="13.05" customHeight="1" x14ac:dyDescent="0.25">
      <c r="A54" s="1">
        <v>53</v>
      </c>
      <c r="B54" s="1" t="s">
        <v>63</v>
      </c>
      <c r="C54" s="5" t="str">
        <f t="shared" si="0"/>
        <v>_1-40</v>
      </c>
      <c r="D54" s="16"/>
      <c r="E54" s="16"/>
      <c r="F54" s="15" t="s">
        <v>98</v>
      </c>
      <c r="G54" s="15" t="s">
        <v>98</v>
      </c>
      <c r="H54" s="15"/>
    </row>
    <row r="55" spans="1:8" ht="13.05" customHeight="1" x14ac:dyDescent="0.25">
      <c r="A55" s="1">
        <v>54</v>
      </c>
      <c r="B55" s="1" t="s">
        <v>64</v>
      </c>
      <c r="C55" s="5" t="str">
        <f t="shared" si="0"/>
        <v>_1-41</v>
      </c>
      <c r="D55" s="16"/>
      <c r="E55" s="16"/>
      <c r="F55" s="15" t="s">
        <v>98</v>
      </c>
      <c r="G55" s="15" t="s">
        <v>98</v>
      </c>
      <c r="H55" s="15"/>
    </row>
    <row r="56" spans="1:8" ht="13.05" customHeight="1" x14ac:dyDescent="0.25">
      <c r="A56" s="1">
        <v>55</v>
      </c>
      <c r="B56" s="1" t="s">
        <v>65</v>
      </c>
      <c r="C56" s="5" t="str">
        <f t="shared" si="0"/>
        <v>_1-42</v>
      </c>
      <c r="D56" s="16"/>
      <c r="E56" s="16"/>
      <c r="F56" s="15" t="s">
        <v>98</v>
      </c>
      <c r="G56" s="15" t="s">
        <v>98</v>
      </c>
      <c r="H56" s="15"/>
    </row>
    <row r="57" spans="1:8" ht="13.05" customHeight="1" x14ac:dyDescent="0.25">
      <c r="A57" s="1">
        <v>56</v>
      </c>
      <c r="B57" s="1" t="s">
        <v>66</v>
      </c>
      <c r="C57" s="5" t="str">
        <f t="shared" si="0"/>
        <v>_1-43</v>
      </c>
      <c r="D57" s="16"/>
      <c r="E57" s="16"/>
      <c r="F57" s="15" t="s">
        <v>98</v>
      </c>
      <c r="G57" s="15" t="s">
        <v>98</v>
      </c>
      <c r="H57" s="15"/>
    </row>
    <row r="58" spans="1:8" ht="13.05" customHeight="1" x14ac:dyDescent="0.25">
      <c r="A58" s="1">
        <v>57</v>
      </c>
      <c r="B58" s="1" t="s">
        <v>67</v>
      </c>
      <c r="C58" s="5" t="str">
        <f t="shared" si="0"/>
        <v>_1-44</v>
      </c>
      <c r="D58" s="16"/>
      <c r="E58" s="16"/>
      <c r="F58" s="15" t="s">
        <v>98</v>
      </c>
      <c r="G58" s="15" t="s">
        <v>98</v>
      </c>
      <c r="H58" s="15"/>
    </row>
    <row r="59" spans="1:8" ht="13.05" customHeight="1" x14ac:dyDescent="0.25">
      <c r="A59" s="1">
        <v>58</v>
      </c>
      <c r="B59" s="1" t="s">
        <v>68</v>
      </c>
      <c r="C59" s="5" t="str">
        <f t="shared" si="0"/>
        <v>_1-45</v>
      </c>
      <c r="D59" s="16"/>
      <c r="E59" s="16"/>
      <c r="F59" s="15" t="s">
        <v>98</v>
      </c>
      <c r="G59" s="15" t="s">
        <v>98</v>
      </c>
      <c r="H59" s="15"/>
    </row>
    <row r="60" spans="1:8" ht="13.05" customHeight="1" x14ac:dyDescent="0.25">
      <c r="A60" s="1">
        <v>59</v>
      </c>
      <c r="B60" s="1" t="s">
        <v>69</v>
      </c>
      <c r="C60" s="5" t="str">
        <f t="shared" si="0"/>
        <v>_1-46</v>
      </c>
      <c r="D60" s="16"/>
      <c r="E60" s="16"/>
      <c r="F60" s="15" t="s">
        <v>98</v>
      </c>
      <c r="G60" s="15" t="s">
        <v>98</v>
      </c>
      <c r="H60" s="15"/>
    </row>
    <row r="61" spans="1:8" ht="13.05" customHeight="1" x14ac:dyDescent="0.25">
      <c r="A61" s="1">
        <v>60</v>
      </c>
      <c r="B61" s="1" t="s">
        <v>70</v>
      </c>
      <c r="C61" s="5" t="str">
        <f t="shared" si="0"/>
        <v>_1-47</v>
      </c>
      <c r="D61" s="16"/>
      <c r="E61" s="16"/>
      <c r="F61" s="15" t="s">
        <v>98</v>
      </c>
      <c r="G61" s="15" t="s">
        <v>98</v>
      </c>
      <c r="H61" s="15"/>
    </row>
    <row r="62" spans="1:8" ht="13.05" customHeight="1" x14ac:dyDescent="0.25">
      <c r="A62" s="1">
        <v>61</v>
      </c>
      <c r="B62" s="1" t="s">
        <v>71</v>
      </c>
      <c r="C62" s="5" t="str">
        <f t="shared" si="0"/>
        <v>_1-48</v>
      </c>
      <c r="D62" s="16"/>
      <c r="E62" s="16"/>
      <c r="F62" s="15" t="s">
        <v>98</v>
      </c>
      <c r="G62" s="15" t="s">
        <v>98</v>
      </c>
      <c r="H62" s="15"/>
    </row>
    <row r="63" spans="1:8" ht="13.05" customHeight="1" x14ac:dyDescent="0.25">
      <c r="A63" s="1">
        <v>62</v>
      </c>
      <c r="B63" s="1" t="s">
        <v>72</v>
      </c>
      <c r="C63" s="17" t="s">
        <v>102</v>
      </c>
      <c r="D63" s="3" t="s">
        <v>105</v>
      </c>
      <c r="E63" s="14"/>
      <c r="F63" s="13" t="s">
        <v>97</v>
      </c>
      <c r="G63" s="13" t="s">
        <v>97</v>
      </c>
      <c r="H63" s="13"/>
    </row>
    <row r="64" spans="1:8" ht="13.05" customHeight="1" x14ac:dyDescent="0.25">
      <c r="A64" s="1">
        <v>63</v>
      </c>
      <c r="B64" s="1" t="s">
        <v>73</v>
      </c>
      <c r="C64" s="17" t="s">
        <v>103</v>
      </c>
      <c r="D64" s="3" t="s">
        <v>105</v>
      </c>
      <c r="E64" s="14"/>
      <c r="F64" s="13" t="s">
        <v>97</v>
      </c>
      <c r="G64" s="13" t="s">
        <v>97</v>
      </c>
      <c r="H64" s="13"/>
    </row>
    <row r="65" spans="1:8" ht="13.05" customHeight="1" x14ac:dyDescent="0.25">
      <c r="A65" s="1">
        <v>64</v>
      </c>
      <c r="B65" s="1" t="s">
        <v>74</v>
      </c>
      <c r="C65" s="17" t="s">
        <v>104</v>
      </c>
      <c r="D65" s="3" t="s">
        <v>105</v>
      </c>
      <c r="E65" s="14"/>
      <c r="F65" s="13" t="s">
        <v>97</v>
      </c>
      <c r="G65" s="13" t="s">
        <v>97</v>
      </c>
      <c r="H65" s="13"/>
    </row>
    <row r="66" spans="1:8" ht="13.05" customHeight="1" x14ac:dyDescent="0.25">
      <c r="A66" s="1">
        <v>65</v>
      </c>
      <c r="B66" s="1" t="s">
        <v>75</v>
      </c>
      <c r="C66" s="17" t="s">
        <v>102</v>
      </c>
      <c r="D66" s="4" t="s">
        <v>84</v>
      </c>
      <c r="E66" s="14"/>
      <c r="F66" s="13" t="s">
        <v>94</v>
      </c>
      <c r="G66" s="13" t="s">
        <v>94</v>
      </c>
      <c r="H66" s="13"/>
    </row>
    <row r="67" spans="1:8" ht="13.05" customHeight="1" x14ac:dyDescent="0.25">
      <c r="A67" s="1">
        <v>66</v>
      </c>
      <c r="B67" s="1" t="s">
        <v>76</v>
      </c>
      <c r="C67" s="17" t="s">
        <v>103</v>
      </c>
      <c r="D67" s="4" t="s">
        <v>84</v>
      </c>
      <c r="E67" s="14"/>
      <c r="F67" s="13" t="s">
        <v>94</v>
      </c>
      <c r="G67" s="13" t="s">
        <v>94</v>
      </c>
      <c r="H67" s="13"/>
    </row>
    <row r="68" spans="1:8" ht="13.05" customHeight="1" x14ac:dyDescent="0.25">
      <c r="A68" s="1">
        <v>67</v>
      </c>
      <c r="B68" s="1" t="s">
        <v>77</v>
      </c>
      <c r="C68" s="17" t="s">
        <v>104</v>
      </c>
      <c r="D68" s="4" t="s">
        <v>84</v>
      </c>
      <c r="E68" s="14"/>
      <c r="F68" s="13" t="s">
        <v>94</v>
      </c>
      <c r="G68" s="13" t="s">
        <v>94</v>
      </c>
      <c r="H68" s="13"/>
    </row>
    <row r="69" spans="1:8" ht="13.05" customHeight="1" x14ac:dyDescent="0.25">
      <c r="A69" s="1">
        <v>68</v>
      </c>
      <c r="B69" s="1" t="s">
        <v>78</v>
      </c>
      <c r="C69" s="17" t="str">
        <f>CONCATENATE(D69&amp;J$2,"_",$I$2&amp;"-4")</f>
        <v>42-USGS-Tibetan-Hair-_1-4</v>
      </c>
      <c r="D69" s="4" t="s">
        <v>85</v>
      </c>
      <c r="E69" s="14"/>
      <c r="F69" s="13" t="s">
        <v>94</v>
      </c>
      <c r="G69" s="13" t="s">
        <v>94</v>
      </c>
      <c r="H69" s="13"/>
    </row>
    <row r="70" spans="1:8" ht="13.05" customHeight="1" x14ac:dyDescent="0.25">
      <c r="A70" s="1">
        <v>69</v>
      </c>
      <c r="B70" s="1" t="s">
        <v>79</v>
      </c>
      <c r="C70" s="17" t="str">
        <f>CONCATENATE(D70&amp;J$2,"_",$I$2&amp;"-5")</f>
        <v>42-USGS-Tibetan-Hair-_1-5</v>
      </c>
      <c r="D70" s="4" t="s">
        <v>85</v>
      </c>
      <c r="E70" s="14"/>
      <c r="F70" s="13" t="s">
        <v>94</v>
      </c>
      <c r="G70" s="13" t="s">
        <v>94</v>
      </c>
      <c r="H70" s="13"/>
    </row>
    <row r="71" spans="1:8" ht="13.05" customHeight="1" x14ac:dyDescent="0.25">
      <c r="A71" s="1">
        <v>70</v>
      </c>
      <c r="B71" s="1" t="s">
        <v>80</v>
      </c>
      <c r="C71" s="17" t="str">
        <f>CONCATENATE(D71&amp;J$2,"_",$I$2&amp;"-6")</f>
        <v>42-USGS-Tibetan-Hair-_1-6</v>
      </c>
      <c r="D71" s="4" t="s">
        <v>85</v>
      </c>
      <c r="E71" s="14"/>
      <c r="F71" s="13" t="s">
        <v>94</v>
      </c>
      <c r="G71" s="13" t="s">
        <v>94</v>
      </c>
      <c r="H71" s="13"/>
    </row>
  </sheetData>
  <mergeCells count="1">
    <mergeCell ref="J8:K9"/>
  </mergeCells>
  <dataValidations count="3">
    <dataValidation type="list" allowBlank="1" showInputMessage="1" showErrorMessage="1" sqref="D39:D40" xr:uid="{00000000-0002-0000-0100-000000000000}">
      <formula1>$J$20:$J$20</formula1>
    </dataValidation>
    <dataValidation type="list" allowBlank="1" showInputMessage="1" showErrorMessage="1" errorTitle="Names do not match STD names" error="Choose from drop down menu" sqref="D2:D14 D63:D71" xr:uid="{8F6894CF-482E-4C95-9E84-4DF29ABEC14C}">
      <formula1>$J$23:$J$31</formula1>
    </dataValidation>
    <dataValidation type="list" allowBlank="1" showInputMessage="1" showErrorMessage="1" errorTitle="Does not match Identifier" sqref="F2:G71" xr:uid="{8DD2FBD8-9B08-470E-9F69-7350D26DB312}">
      <formula1>$K$23:$K$29</formula1>
    </dataValidation>
  </dataValidations>
  <printOptions horizontalCentered="1" verticalCentered="1"/>
  <pageMargins left="0.75" right="0.75" top="1" bottom="1" header="0.5" footer="0.5"/>
  <pageSetup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ECAE6-016F-4B99-A509-E8A94564C621}">
  <sheetPr>
    <pageSetUpPr fitToPage="1"/>
  </sheetPr>
  <dimension ref="A1:L71"/>
  <sheetViews>
    <sheetView zoomScaleNormal="100" workbookViewId="0">
      <pane ySplit="1" topLeftCell="A2" activePane="bottomLeft" state="frozen"/>
      <selection activeCell="F1" sqref="F1:G1048576"/>
      <selection pane="bottomLeft" activeCell="F1" sqref="F1:G1048576"/>
    </sheetView>
  </sheetViews>
  <sheetFormatPr defaultColWidth="9.109375" defaultRowHeight="13.05" customHeight="1" x14ac:dyDescent="0.25"/>
  <cols>
    <col min="1" max="1" width="4.44140625" style="2" customWidth="1"/>
    <col min="2" max="2" width="6.6640625" style="2" customWidth="1"/>
    <col min="3" max="3" width="30.21875" style="12" customWidth="1"/>
    <col min="4" max="4" width="19.5546875" style="2" bestFit="1" customWidth="1"/>
    <col min="5" max="5" width="16.109375" style="2" customWidth="1"/>
    <col min="6" max="7" width="23.6640625" style="2" hidden="1" customWidth="1"/>
    <col min="8" max="8" width="16.109375" style="2" customWidth="1"/>
    <col min="9" max="9" width="8.44140625" style="2" customWidth="1"/>
    <col min="10" max="10" width="24.77734375" style="2" customWidth="1"/>
    <col min="11" max="11" width="18.6640625" style="2" customWidth="1"/>
    <col min="12" max="12" width="26.21875" style="2" customWidth="1"/>
    <col min="13" max="13" width="27" style="2" customWidth="1"/>
    <col min="14" max="16384" width="9.109375" style="2"/>
  </cols>
  <sheetData>
    <row r="1" spans="1:11" ht="13.05" customHeight="1" x14ac:dyDescent="0.25">
      <c r="A1" s="6" t="s">
        <v>0</v>
      </c>
      <c r="B1" s="7" t="s">
        <v>1</v>
      </c>
      <c r="C1" s="8" t="s">
        <v>2</v>
      </c>
      <c r="D1" s="9" t="s">
        <v>3</v>
      </c>
      <c r="E1" s="7" t="s">
        <v>4</v>
      </c>
      <c r="F1" s="7" t="s">
        <v>87</v>
      </c>
      <c r="G1" s="7" t="s">
        <v>92</v>
      </c>
      <c r="H1" s="7" t="s">
        <v>5</v>
      </c>
      <c r="I1" s="7" t="s">
        <v>6</v>
      </c>
      <c r="J1" s="7" t="s">
        <v>82</v>
      </c>
      <c r="K1" s="7" t="s">
        <v>7</v>
      </c>
    </row>
    <row r="2" spans="1:11" ht="13.05" customHeight="1" x14ac:dyDescent="0.25">
      <c r="A2" s="1">
        <v>1</v>
      </c>
      <c r="B2" s="1" t="s">
        <v>8</v>
      </c>
      <c r="C2" s="17" t="str">
        <f>CONCATENATE(D2&amp;J$2,"_",$I$2&amp;"-1")</f>
        <v>34-UWSIF-Chicken-0_2-1</v>
      </c>
      <c r="D2" s="3" t="s">
        <v>105</v>
      </c>
      <c r="E2" s="4"/>
      <c r="F2" s="3" t="s">
        <v>93</v>
      </c>
      <c r="G2" s="3" t="s">
        <v>93</v>
      </c>
      <c r="H2" s="3"/>
      <c r="I2" s="10">
        <v>2</v>
      </c>
      <c r="J2" s="16">
        <f>'Tray 1'!J2</f>
        <v>0</v>
      </c>
      <c r="K2" s="4">
        <f>'Tray 1'!K2</f>
        <v>0</v>
      </c>
    </row>
    <row r="3" spans="1:11" ht="13.05" customHeight="1" x14ac:dyDescent="0.25">
      <c r="A3" s="1">
        <v>2</v>
      </c>
      <c r="B3" s="1" t="s">
        <v>10</v>
      </c>
      <c r="C3" s="17" t="str">
        <f>CONCATENATE(D3&amp;J$2,"_",$I$2&amp;"-2")</f>
        <v>34-UWSIF-Chicken-0_2-2</v>
      </c>
      <c r="D3" s="3" t="s">
        <v>105</v>
      </c>
      <c r="E3" s="14"/>
      <c r="F3" s="13" t="s">
        <v>97</v>
      </c>
      <c r="G3" s="13" t="s">
        <v>97</v>
      </c>
      <c r="H3" s="13"/>
    </row>
    <row r="4" spans="1:11" ht="13.05" customHeight="1" x14ac:dyDescent="0.25">
      <c r="A4" s="1">
        <v>3</v>
      </c>
      <c r="B4" s="1" t="s">
        <v>11</v>
      </c>
      <c r="C4" s="17" t="str">
        <f>CONCATENATE(D4&amp;J$2,"_",$I$2&amp;"-3")</f>
        <v>34-UWSIF-Chicken-0_2-3</v>
      </c>
      <c r="D4" s="3" t="s">
        <v>105</v>
      </c>
      <c r="E4" s="14"/>
      <c r="F4" s="13" t="s">
        <v>97</v>
      </c>
      <c r="G4" s="13" t="s">
        <v>97</v>
      </c>
      <c r="H4" s="13"/>
    </row>
    <row r="5" spans="1:11" ht="13.05" customHeight="1" x14ac:dyDescent="0.25">
      <c r="A5" s="1">
        <v>4</v>
      </c>
      <c r="B5" s="1" t="s">
        <v>12</v>
      </c>
      <c r="C5" s="17" t="str">
        <f>CONCATENATE(D5&amp;J$2,"_",$I$2&amp;"-4")</f>
        <v>34-UWSIF-Chicken-0_2-4</v>
      </c>
      <c r="D5" s="3" t="s">
        <v>105</v>
      </c>
      <c r="E5" s="14"/>
      <c r="F5" s="13" t="s">
        <v>97</v>
      </c>
      <c r="G5" s="13" t="s">
        <v>97</v>
      </c>
      <c r="H5" s="13"/>
      <c r="J5" s="19" t="s">
        <v>99</v>
      </c>
      <c r="K5" s="3"/>
    </row>
    <row r="6" spans="1:11" ht="13.05" customHeight="1" x14ac:dyDescent="0.25">
      <c r="A6" s="1">
        <v>5</v>
      </c>
      <c r="B6" s="1" t="s">
        <v>13</v>
      </c>
      <c r="C6" s="17" t="str">
        <f>CONCATENATE(D6&amp;J$2,"_",$I$2&amp;"-5")</f>
        <v>34-UWSIF-Chicken-0_2-5</v>
      </c>
      <c r="D6" s="3" t="s">
        <v>105</v>
      </c>
      <c r="E6" s="14"/>
      <c r="F6" s="13" t="s">
        <v>97</v>
      </c>
      <c r="G6" s="13" t="s">
        <v>97</v>
      </c>
      <c r="H6" s="13"/>
      <c r="J6" s="15" t="s">
        <v>83</v>
      </c>
      <c r="K6" s="20"/>
    </row>
    <row r="7" spans="1:11" ht="13.05" customHeight="1" x14ac:dyDescent="0.25">
      <c r="A7" s="1">
        <v>6</v>
      </c>
      <c r="B7" s="1" t="s">
        <v>14</v>
      </c>
      <c r="C7" s="17" t="str">
        <f>CONCATENATE(D7&amp;J$2,"_",$I$2&amp;"-1")</f>
        <v>43-USGS-Indian-Hair-0_2-1</v>
      </c>
      <c r="D7" s="4" t="s">
        <v>84</v>
      </c>
      <c r="E7" s="14"/>
      <c r="F7" s="13" t="s">
        <v>96</v>
      </c>
      <c r="G7" s="13" t="s">
        <v>96</v>
      </c>
      <c r="H7" s="13"/>
      <c r="J7" s="15"/>
      <c r="K7" s="20"/>
    </row>
    <row r="8" spans="1:11" ht="13.05" customHeight="1" x14ac:dyDescent="0.25">
      <c r="A8" s="1">
        <v>7</v>
      </c>
      <c r="B8" s="1" t="s">
        <v>15</v>
      </c>
      <c r="C8" s="17" t="str">
        <f>CONCATENATE(D8&amp;J$2,"_",$I$2&amp;"-2")</f>
        <v>43-USGS-Indian-Hair-0_2-2</v>
      </c>
      <c r="D8" s="4" t="s">
        <v>84</v>
      </c>
      <c r="E8" s="14"/>
      <c r="F8" s="13" t="s">
        <v>96</v>
      </c>
      <c r="G8" s="13" t="s">
        <v>96</v>
      </c>
      <c r="H8" s="13"/>
      <c r="J8" s="31" t="s">
        <v>16</v>
      </c>
      <c r="K8" s="32"/>
    </row>
    <row r="9" spans="1:11" ht="13.05" customHeight="1" x14ac:dyDescent="0.25">
      <c r="A9" s="1">
        <v>8</v>
      </c>
      <c r="B9" s="1" t="s">
        <v>17</v>
      </c>
      <c r="C9" s="17" t="str">
        <f>CONCATENATE(D9&amp;J$2,"_",$I$2&amp;"-3")</f>
        <v>43-USGS-Indian-Hair-0_2-3</v>
      </c>
      <c r="D9" s="4" t="s">
        <v>84</v>
      </c>
      <c r="E9" s="14"/>
      <c r="F9" s="13" t="s">
        <v>96</v>
      </c>
      <c r="G9" s="13" t="s">
        <v>96</v>
      </c>
      <c r="H9" s="13"/>
      <c r="J9" s="33"/>
      <c r="K9" s="34"/>
    </row>
    <row r="10" spans="1:11" ht="13.05" customHeight="1" x14ac:dyDescent="0.25">
      <c r="A10" s="1">
        <v>9</v>
      </c>
      <c r="B10" s="1" t="s">
        <v>18</v>
      </c>
      <c r="C10" s="17" t="str">
        <f>CONCATENATE(D10&amp;J$2,"_",$I$2&amp;"-4")</f>
        <v>43-USGS-Indian-Hair-0_2-4</v>
      </c>
      <c r="D10" s="4" t="s">
        <v>84</v>
      </c>
      <c r="E10" s="14"/>
      <c r="F10" s="13" t="s">
        <v>96</v>
      </c>
      <c r="G10" s="13" t="s">
        <v>96</v>
      </c>
      <c r="H10" s="13"/>
      <c r="J10" s="18" t="s">
        <v>33</v>
      </c>
      <c r="K10" s="23"/>
    </row>
    <row r="11" spans="1:11" ht="13.05" customHeight="1" x14ac:dyDescent="0.25">
      <c r="A11" s="1">
        <v>10</v>
      </c>
      <c r="B11" s="1" t="s">
        <v>19</v>
      </c>
      <c r="C11" s="17" t="str">
        <f>CONCATENATE(D11&amp;J$2,"_",$I$2&amp;"-5")</f>
        <v>43-USGS-Indian-Hair-0_2-5</v>
      </c>
      <c r="D11" s="4" t="s">
        <v>84</v>
      </c>
      <c r="E11" s="14"/>
      <c r="F11" s="13" t="s">
        <v>96</v>
      </c>
      <c r="G11" s="13" t="s">
        <v>96</v>
      </c>
      <c r="H11" s="13"/>
      <c r="J11" s="15"/>
      <c r="K11" s="20"/>
    </row>
    <row r="12" spans="1:11" ht="13.05" customHeight="1" x14ac:dyDescent="0.25">
      <c r="A12" s="1">
        <v>11</v>
      </c>
      <c r="B12" s="1" t="s">
        <v>20</v>
      </c>
      <c r="C12" s="17" t="str">
        <f>CONCATENATE(D12&amp;J$2,"_",$I$2&amp;"-1")</f>
        <v>42-USGS-Tibetan-Hair-0_2-1</v>
      </c>
      <c r="D12" s="4" t="s">
        <v>85</v>
      </c>
      <c r="E12" s="14"/>
      <c r="F12" s="13" t="s">
        <v>94</v>
      </c>
      <c r="G12" s="13" t="s">
        <v>94</v>
      </c>
      <c r="H12" s="13"/>
      <c r="J12" s="15"/>
      <c r="K12" s="20"/>
    </row>
    <row r="13" spans="1:11" ht="13.05" customHeight="1" x14ac:dyDescent="0.25">
      <c r="A13" s="1">
        <v>12</v>
      </c>
      <c r="B13" s="1" t="s">
        <v>21</v>
      </c>
      <c r="C13" s="17" t="str">
        <f>CONCATENATE(D13&amp;J$2,"_",$I$2&amp;"-2")</f>
        <v>42-USGS-Tibetan-Hair-0_2-2</v>
      </c>
      <c r="D13" s="4" t="s">
        <v>85</v>
      </c>
      <c r="E13" s="14"/>
      <c r="F13" s="13" t="s">
        <v>94</v>
      </c>
      <c r="G13" s="13" t="s">
        <v>94</v>
      </c>
      <c r="H13" s="13"/>
      <c r="J13" s="15"/>
      <c r="K13" s="20"/>
    </row>
    <row r="14" spans="1:11" ht="13.05" customHeight="1" x14ac:dyDescent="0.25">
      <c r="A14" s="1">
        <v>13</v>
      </c>
      <c r="B14" s="1" t="s">
        <v>22</v>
      </c>
      <c r="C14" s="17" t="str">
        <f>CONCATENATE(D14&amp;J$2,"_",$I$2&amp;"-3")</f>
        <v>42-USGS-Tibetan-Hair-0_2-3</v>
      </c>
      <c r="D14" s="4" t="s">
        <v>85</v>
      </c>
      <c r="E14" s="14"/>
      <c r="F14" s="13" t="s">
        <v>94</v>
      </c>
      <c r="G14" s="13" t="s">
        <v>94</v>
      </c>
      <c r="H14" s="13"/>
      <c r="J14" s="15"/>
      <c r="K14" s="20"/>
    </row>
    <row r="15" spans="1:11" ht="13.05" customHeight="1" x14ac:dyDescent="0.25">
      <c r="A15" s="1">
        <v>14</v>
      </c>
      <c r="B15" s="1" t="s">
        <v>23</v>
      </c>
      <c r="C15" s="5" t="str">
        <f>CONCATENATE($J$2,"_", $I$2, "-"&amp;((ROW()-14+48)))</f>
        <v>0_2-49</v>
      </c>
      <c r="D15" s="16"/>
      <c r="E15" s="16"/>
      <c r="F15" s="15" t="s">
        <v>98</v>
      </c>
      <c r="G15" s="15" t="s">
        <v>98</v>
      </c>
      <c r="H15" s="15"/>
      <c r="J15" s="15"/>
      <c r="K15" s="20"/>
    </row>
    <row r="16" spans="1:11" ht="13.05" customHeight="1" x14ac:dyDescent="0.25">
      <c r="A16" s="1">
        <v>15</v>
      </c>
      <c r="B16" s="1" t="s">
        <v>24</v>
      </c>
      <c r="C16" s="5" t="str">
        <f>CONCATENATE($J$2,"_", $I$2, "-"&amp;((ROW()-14+48)))</f>
        <v>0_2-50</v>
      </c>
      <c r="D16" s="16"/>
      <c r="E16" s="16"/>
      <c r="F16" s="15" t="s">
        <v>98</v>
      </c>
      <c r="G16" s="15" t="s">
        <v>98</v>
      </c>
      <c r="H16" s="15"/>
      <c r="J16" s="15"/>
      <c r="K16" s="20"/>
    </row>
    <row r="17" spans="1:12" ht="13.05" customHeight="1" x14ac:dyDescent="0.25">
      <c r="A17" s="1">
        <v>16</v>
      </c>
      <c r="B17" s="1" t="s">
        <v>25</v>
      </c>
      <c r="C17" s="5" t="str">
        <f t="shared" ref="C17:C62" si="0">CONCATENATE($J$2,"_", $I$2, "-"&amp;((ROW()-14+48)))</f>
        <v>0_2-51</v>
      </c>
      <c r="D17" s="16"/>
      <c r="E17" s="16"/>
      <c r="F17" s="15" t="s">
        <v>98</v>
      </c>
      <c r="G17" s="15" t="s">
        <v>98</v>
      </c>
      <c r="H17" s="15"/>
      <c r="J17" s="15"/>
      <c r="K17" s="20"/>
      <c r="L17" s="11"/>
    </row>
    <row r="18" spans="1:12" ht="13.05" customHeight="1" x14ac:dyDescent="0.25">
      <c r="A18" s="1">
        <v>17</v>
      </c>
      <c r="B18" s="1" t="s">
        <v>26</v>
      </c>
      <c r="C18" s="5" t="str">
        <f t="shared" si="0"/>
        <v>0_2-52</v>
      </c>
      <c r="D18" s="16"/>
      <c r="E18" s="16"/>
      <c r="F18" s="15" t="s">
        <v>98</v>
      </c>
      <c r="G18" s="15" t="s">
        <v>98</v>
      </c>
      <c r="H18" s="15"/>
      <c r="J18" s="15"/>
      <c r="K18" s="20"/>
    </row>
    <row r="19" spans="1:12" ht="13.05" customHeight="1" x14ac:dyDescent="0.25">
      <c r="A19" s="1">
        <v>18</v>
      </c>
      <c r="B19" s="1" t="s">
        <v>27</v>
      </c>
      <c r="C19" s="5" t="str">
        <f t="shared" si="0"/>
        <v>0_2-53</v>
      </c>
      <c r="D19" s="16"/>
      <c r="E19" s="16"/>
      <c r="F19" s="15" t="s">
        <v>98</v>
      </c>
      <c r="G19" s="15" t="s">
        <v>98</v>
      </c>
      <c r="H19" s="15"/>
      <c r="J19" s="21"/>
      <c r="K19" s="22"/>
    </row>
    <row r="20" spans="1:12" ht="13.05" customHeight="1" x14ac:dyDescent="0.25">
      <c r="A20" s="1">
        <v>19</v>
      </c>
      <c r="B20" s="1" t="s">
        <v>28</v>
      </c>
      <c r="C20" s="5" t="str">
        <f t="shared" si="0"/>
        <v>0_2-54</v>
      </c>
      <c r="D20" s="16"/>
      <c r="E20" s="16"/>
      <c r="F20" s="15" t="s">
        <v>98</v>
      </c>
      <c r="G20" s="15" t="s">
        <v>98</v>
      </c>
      <c r="H20" s="15"/>
    </row>
    <row r="21" spans="1:12" ht="12.75" customHeight="1" thickBot="1" x14ac:dyDescent="0.3">
      <c r="A21" s="1">
        <v>20</v>
      </c>
      <c r="B21" s="1" t="s">
        <v>29</v>
      </c>
      <c r="C21" s="5" t="str">
        <f t="shared" si="0"/>
        <v>0_2-55</v>
      </c>
      <c r="D21" s="16"/>
      <c r="E21" s="16"/>
      <c r="F21" s="15" t="s">
        <v>98</v>
      </c>
      <c r="G21" s="15" t="s">
        <v>98</v>
      </c>
      <c r="H21" s="15"/>
    </row>
    <row r="22" spans="1:12" ht="12.75" customHeight="1" thickBot="1" x14ac:dyDescent="0.3">
      <c r="A22" s="1">
        <v>21</v>
      </c>
      <c r="B22" s="1" t="s">
        <v>30</v>
      </c>
      <c r="C22" s="5" t="str">
        <f t="shared" si="0"/>
        <v>0_2-56</v>
      </c>
      <c r="D22" s="16"/>
      <c r="E22" s="16"/>
      <c r="F22" s="15" t="s">
        <v>98</v>
      </c>
      <c r="G22" s="15" t="s">
        <v>98</v>
      </c>
      <c r="H22" s="15"/>
      <c r="J22" s="27" t="s">
        <v>86</v>
      </c>
      <c r="K22" s="24" t="s">
        <v>87</v>
      </c>
    </row>
    <row r="23" spans="1:12" ht="12.75" customHeight="1" x14ac:dyDescent="0.25">
      <c r="A23" s="1">
        <v>22</v>
      </c>
      <c r="B23" s="1" t="s">
        <v>31</v>
      </c>
      <c r="C23" s="5" t="str">
        <f t="shared" si="0"/>
        <v>0_2-57</v>
      </c>
      <c r="D23" s="16"/>
      <c r="E23" s="16"/>
      <c r="F23" s="15" t="s">
        <v>98</v>
      </c>
      <c r="G23" s="15" t="s">
        <v>98</v>
      </c>
      <c r="H23" s="15"/>
      <c r="J23" s="28" t="s">
        <v>9</v>
      </c>
      <c r="K23" s="25" t="s">
        <v>93</v>
      </c>
    </row>
    <row r="24" spans="1:12" ht="12.75" customHeight="1" x14ac:dyDescent="0.25">
      <c r="A24" s="1">
        <v>23</v>
      </c>
      <c r="B24" s="1" t="s">
        <v>32</v>
      </c>
      <c r="C24" s="5" t="str">
        <f t="shared" si="0"/>
        <v>0_2-58</v>
      </c>
      <c r="D24" s="16"/>
      <c r="E24" s="16"/>
      <c r="F24" s="15" t="s">
        <v>98</v>
      </c>
      <c r="G24" s="15" t="s">
        <v>98</v>
      </c>
      <c r="H24" s="15"/>
      <c r="J24" s="25" t="s">
        <v>81</v>
      </c>
      <c r="K24" s="25" t="s">
        <v>94</v>
      </c>
    </row>
    <row r="25" spans="1:12" ht="12.75" customHeight="1" x14ac:dyDescent="0.25">
      <c r="A25" s="1">
        <v>24</v>
      </c>
      <c r="B25" s="1" t="s">
        <v>34</v>
      </c>
      <c r="C25" s="5" t="str">
        <f t="shared" si="0"/>
        <v>0_2-59</v>
      </c>
      <c r="D25" s="16"/>
      <c r="E25" s="16"/>
      <c r="F25" s="15" t="s">
        <v>98</v>
      </c>
      <c r="G25" s="15" t="s">
        <v>98</v>
      </c>
      <c r="H25" s="15"/>
      <c r="J25" s="25" t="s">
        <v>88</v>
      </c>
      <c r="K25" s="25" t="s">
        <v>95</v>
      </c>
    </row>
    <row r="26" spans="1:12" ht="12.75" customHeight="1" x14ac:dyDescent="0.25">
      <c r="A26" s="1">
        <v>25</v>
      </c>
      <c r="B26" s="1" t="s">
        <v>35</v>
      </c>
      <c r="C26" s="5" t="str">
        <f t="shared" si="0"/>
        <v>0_2-60</v>
      </c>
      <c r="D26" s="16"/>
      <c r="E26" s="16"/>
      <c r="F26" s="15" t="s">
        <v>98</v>
      </c>
      <c r="G26" s="15" t="s">
        <v>98</v>
      </c>
      <c r="H26" s="15"/>
      <c r="J26" s="25" t="s">
        <v>84</v>
      </c>
      <c r="K26" s="25" t="s">
        <v>96</v>
      </c>
    </row>
    <row r="27" spans="1:12" ht="12.75" customHeight="1" x14ac:dyDescent="0.25">
      <c r="A27" s="1">
        <v>26</v>
      </c>
      <c r="B27" s="1" t="s">
        <v>36</v>
      </c>
      <c r="C27" s="5" t="str">
        <f t="shared" si="0"/>
        <v>0_2-61</v>
      </c>
      <c r="D27" s="16"/>
      <c r="E27" s="16"/>
      <c r="F27" s="15" t="s">
        <v>98</v>
      </c>
      <c r="G27" s="15" t="s">
        <v>98</v>
      </c>
      <c r="H27" s="15"/>
      <c r="J27" s="25" t="s">
        <v>85</v>
      </c>
      <c r="K27" s="25" t="s">
        <v>97</v>
      </c>
    </row>
    <row r="28" spans="1:12" ht="12.75" customHeight="1" thickBot="1" x14ac:dyDescent="0.25">
      <c r="A28" s="1">
        <v>27</v>
      </c>
      <c r="B28" s="1" t="s">
        <v>37</v>
      </c>
      <c r="C28" s="5" t="str">
        <f t="shared" si="0"/>
        <v>0_2-62</v>
      </c>
      <c r="D28" s="30" t="s">
        <v>101</v>
      </c>
      <c r="E28" s="16"/>
      <c r="F28" s="15" t="s">
        <v>98</v>
      </c>
      <c r="G28" s="15" t="s">
        <v>98</v>
      </c>
      <c r="H28" s="15"/>
      <c r="J28" s="26" t="s">
        <v>89</v>
      </c>
      <c r="K28" s="25" t="s">
        <v>98</v>
      </c>
    </row>
    <row r="29" spans="1:12" ht="12.75" customHeight="1" thickBot="1" x14ac:dyDescent="0.3">
      <c r="A29" s="1">
        <v>28</v>
      </c>
      <c r="B29" s="1" t="s">
        <v>38</v>
      </c>
      <c r="C29" s="5" t="str">
        <f t="shared" si="0"/>
        <v>0_2-63</v>
      </c>
      <c r="D29" s="16"/>
      <c r="E29" s="16"/>
      <c r="F29" s="15" t="s">
        <v>98</v>
      </c>
      <c r="G29" s="15" t="s">
        <v>98</v>
      </c>
      <c r="H29" s="15"/>
      <c r="J29"/>
      <c r="K29" s="26" t="s">
        <v>100</v>
      </c>
    </row>
    <row r="30" spans="1:12" ht="12.75" customHeight="1" x14ac:dyDescent="0.25">
      <c r="A30" s="1">
        <v>29</v>
      </c>
      <c r="B30" s="1" t="s">
        <v>39</v>
      </c>
      <c r="C30" s="5" t="str">
        <f t="shared" si="0"/>
        <v>0_2-64</v>
      </c>
      <c r="D30" s="16"/>
      <c r="E30" s="16"/>
      <c r="F30" s="15" t="s">
        <v>98</v>
      </c>
      <c r="G30" s="15" t="s">
        <v>98</v>
      </c>
      <c r="H30" s="15"/>
    </row>
    <row r="31" spans="1:12" ht="12.75" customHeight="1" x14ac:dyDescent="0.25">
      <c r="A31" s="1">
        <v>30</v>
      </c>
      <c r="B31" s="1" t="s">
        <v>40</v>
      </c>
      <c r="C31" s="5" t="str">
        <f t="shared" si="0"/>
        <v>0_2-65</v>
      </c>
      <c r="D31" s="16"/>
      <c r="E31" s="16"/>
      <c r="F31" s="15" t="s">
        <v>98</v>
      </c>
      <c r="G31" s="15" t="s">
        <v>98</v>
      </c>
      <c r="H31" s="15"/>
    </row>
    <row r="32" spans="1:12" ht="12.75" customHeight="1" x14ac:dyDescent="0.25">
      <c r="A32" s="1">
        <v>31</v>
      </c>
      <c r="B32" s="1" t="s">
        <v>41</v>
      </c>
      <c r="C32" s="5" t="str">
        <f t="shared" si="0"/>
        <v>0_2-66</v>
      </c>
      <c r="D32" s="16"/>
      <c r="E32" s="16"/>
      <c r="F32" s="15" t="s">
        <v>98</v>
      </c>
      <c r="G32" s="15" t="s">
        <v>98</v>
      </c>
      <c r="H32" s="15"/>
    </row>
    <row r="33" spans="1:8" ht="12.75" customHeight="1" x14ac:dyDescent="0.25">
      <c r="A33" s="1">
        <v>32</v>
      </c>
      <c r="B33" s="1" t="s">
        <v>42</v>
      </c>
      <c r="C33" s="5" t="str">
        <f t="shared" si="0"/>
        <v>0_2-67</v>
      </c>
      <c r="D33" s="16"/>
      <c r="E33" s="16"/>
      <c r="F33" s="15" t="s">
        <v>98</v>
      </c>
      <c r="G33" s="15" t="s">
        <v>98</v>
      </c>
      <c r="H33" s="15"/>
    </row>
    <row r="34" spans="1:8" ht="12.75" customHeight="1" x14ac:dyDescent="0.25">
      <c r="A34" s="1">
        <v>33</v>
      </c>
      <c r="B34" s="1" t="s">
        <v>43</v>
      </c>
      <c r="C34" s="5" t="str">
        <f t="shared" si="0"/>
        <v>0_2-68</v>
      </c>
      <c r="D34" s="16"/>
      <c r="E34" s="16"/>
      <c r="F34" s="15" t="s">
        <v>98</v>
      </c>
      <c r="G34" s="15" t="s">
        <v>98</v>
      </c>
      <c r="H34" s="15"/>
    </row>
    <row r="35" spans="1:8" ht="13.05" customHeight="1" x14ac:dyDescent="0.25">
      <c r="A35" s="1">
        <v>34</v>
      </c>
      <c r="B35" s="1" t="s">
        <v>44</v>
      </c>
      <c r="C35" s="5" t="str">
        <f t="shared" si="0"/>
        <v>0_2-69</v>
      </c>
      <c r="D35" s="16"/>
      <c r="E35" s="16"/>
      <c r="F35" s="15" t="s">
        <v>98</v>
      </c>
      <c r="G35" s="15" t="s">
        <v>98</v>
      </c>
      <c r="H35" s="15"/>
    </row>
    <row r="36" spans="1:8" ht="13.05" customHeight="1" x14ac:dyDescent="0.25">
      <c r="A36" s="1">
        <v>35</v>
      </c>
      <c r="B36" s="1" t="s">
        <v>45</v>
      </c>
      <c r="C36" s="5" t="str">
        <f t="shared" si="0"/>
        <v>0_2-70</v>
      </c>
      <c r="D36" s="16"/>
      <c r="E36" s="16"/>
      <c r="F36" s="15" t="s">
        <v>98</v>
      </c>
      <c r="G36" s="15" t="s">
        <v>98</v>
      </c>
      <c r="H36" s="15"/>
    </row>
    <row r="37" spans="1:8" ht="13.05" customHeight="1" x14ac:dyDescent="0.25">
      <c r="A37" s="1">
        <v>36</v>
      </c>
      <c r="B37" s="1" t="s">
        <v>46</v>
      </c>
      <c r="C37" s="5" t="str">
        <f t="shared" si="0"/>
        <v>0_2-71</v>
      </c>
      <c r="D37" s="16"/>
      <c r="E37" s="16"/>
      <c r="F37" s="15" t="s">
        <v>98</v>
      </c>
      <c r="G37" s="15" t="s">
        <v>98</v>
      </c>
      <c r="H37" s="15"/>
    </row>
    <row r="38" spans="1:8" ht="13.05" customHeight="1" x14ac:dyDescent="0.25">
      <c r="A38" s="1">
        <v>37</v>
      </c>
      <c r="B38" s="1" t="s">
        <v>47</v>
      </c>
      <c r="C38" s="5" t="str">
        <f t="shared" si="0"/>
        <v>0_2-72</v>
      </c>
      <c r="D38" s="16"/>
      <c r="E38" s="16"/>
      <c r="F38" s="15" t="s">
        <v>98</v>
      </c>
      <c r="G38" s="15" t="s">
        <v>98</v>
      </c>
      <c r="H38" s="15"/>
    </row>
    <row r="39" spans="1:8" ht="13.05" customHeight="1" x14ac:dyDescent="0.25">
      <c r="A39" s="1">
        <v>38</v>
      </c>
      <c r="B39" s="1" t="s">
        <v>48</v>
      </c>
      <c r="C39" s="5" t="str">
        <f t="shared" si="0"/>
        <v>0_2-73</v>
      </c>
      <c r="D39" s="16"/>
      <c r="E39" s="16"/>
      <c r="F39" s="15" t="s">
        <v>98</v>
      </c>
      <c r="G39" s="15" t="s">
        <v>98</v>
      </c>
      <c r="H39" s="15"/>
    </row>
    <row r="40" spans="1:8" ht="13.05" customHeight="1" x14ac:dyDescent="0.25">
      <c r="A40" s="1">
        <v>39</v>
      </c>
      <c r="B40" s="1" t="s">
        <v>49</v>
      </c>
      <c r="C40" s="5" t="str">
        <f t="shared" si="0"/>
        <v>0_2-74</v>
      </c>
      <c r="D40" s="16"/>
      <c r="E40" s="16"/>
      <c r="F40" s="15" t="s">
        <v>98</v>
      </c>
      <c r="G40" s="15" t="s">
        <v>98</v>
      </c>
      <c r="H40" s="15"/>
    </row>
    <row r="41" spans="1:8" ht="13.05" customHeight="1" x14ac:dyDescent="0.25">
      <c r="A41" s="1">
        <v>40</v>
      </c>
      <c r="B41" s="1" t="s">
        <v>50</v>
      </c>
      <c r="C41" s="5" t="str">
        <f t="shared" si="0"/>
        <v>0_2-75</v>
      </c>
      <c r="D41" s="16"/>
      <c r="E41" s="16"/>
      <c r="F41" s="15" t="s">
        <v>98</v>
      </c>
      <c r="G41" s="15" t="s">
        <v>98</v>
      </c>
      <c r="H41" s="15"/>
    </row>
    <row r="42" spans="1:8" ht="13.05" customHeight="1" x14ac:dyDescent="0.25">
      <c r="A42" s="1">
        <v>41</v>
      </c>
      <c r="B42" s="1" t="s">
        <v>51</v>
      </c>
      <c r="C42" s="5" t="str">
        <f t="shared" si="0"/>
        <v>0_2-76</v>
      </c>
      <c r="D42" s="16"/>
      <c r="E42" s="16"/>
      <c r="F42" s="15" t="s">
        <v>98</v>
      </c>
      <c r="G42" s="15" t="s">
        <v>98</v>
      </c>
      <c r="H42" s="15"/>
    </row>
    <row r="43" spans="1:8" ht="13.05" customHeight="1" x14ac:dyDescent="0.25">
      <c r="A43" s="1">
        <v>42</v>
      </c>
      <c r="B43" s="1" t="s">
        <v>52</v>
      </c>
      <c r="C43" s="5" t="str">
        <f t="shared" si="0"/>
        <v>0_2-77</v>
      </c>
      <c r="D43" s="16"/>
      <c r="E43" s="16"/>
      <c r="F43" s="15" t="s">
        <v>98</v>
      </c>
      <c r="G43" s="15" t="s">
        <v>98</v>
      </c>
      <c r="H43" s="15"/>
    </row>
    <row r="44" spans="1:8" ht="13.05" customHeight="1" x14ac:dyDescent="0.25">
      <c r="A44" s="1">
        <v>43</v>
      </c>
      <c r="B44" s="1" t="s">
        <v>53</v>
      </c>
      <c r="C44" s="5" t="str">
        <f t="shared" si="0"/>
        <v>0_2-78</v>
      </c>
      <c r="D44" s="16"/>
      <c r="E44" s="16"/>
      <c r="F44" s="15" t="s">
        <v>98</v>
      </c>
      <c r="G44" s="15" t="s">
        <v>98</v>
      </c>
      <c r="H44" s="15"/>
    </row>
    <row r="45" spans="1:8" ht="13.05" customHeight="1" x14ac:dyDescent="0.25">
      <c r="A45" s="1">
        <v>44</v>
      </c>
      <c r="B45" s="1" t="s">
        <v>54</v>
      </c>
      <c r="C45" s="5" t="str">
        <f t="shared" si="0"/>
        <v>0_2-79</v>
      </c>
      <c r="D45" s="16"/>
      <c r="E45" s="16"/>
      <c r="F45" s="15" t="s">
        <v>98</v>
      </c>
      <c r="G45" s="15" t="s">
        <v>98</v>
      </c>
      <c r="H45" s="15"/>
    </row>
    <row r="46" spans="1:8" ht="13.05" customHeight="1" x14ac:dyDescent="0.25">
      <c r="A46" s="1">
        <v>45</v>
      </c>
      <c r="B46" s="1" t="s">
        <v>55</v>
      </c>
      <c r="C46" s="5" t="str">
        <f t="shared" si="0"/>
        <v>0_2-80</v>
      </c>
      <c r="D46" s="16"/>
      <c r="E46" s="16"/>
      <c r="F46" s="15" t="s">
        <v>98</v>
      </c>
      <c r="G46" s="15" t="s">
        <v>98</v>
      </c>
      <c r="H46" s="15"/>
    </row>
    <row r="47" spans="1:8" ht="13.05" customHeight="1" x14ac:dyDescent="0.25">
      <c r="A47" s="1">
        <v>46</v>
      </c>
      <c r="B47" s="1" t="s">
        <v>56</v>
      </c>
      <c r="C47" s="5" t="str">
        <f t="shared" si="0"/>
        <v>0_2-81</v>
      </c>
      <c r="D47" s="16"/>
      <c r="E47" s="16"/>
      <c r="F47" s="15" t="s">
        <v>98</v>
      </c>
      <c r="G47" s="15" t="s">
        <v>98</v>
      </c>
      <c r="H47" s="15"/>
    </row>
    <row r="48" spans="1:8" ht="13.05" customHeight="1" x14ac:dyDescent="0.2">
      <c r="A48" s="1">
        <v>47</v>
      </c>
      <c r="B48" s="1" t="s">
        <v>57</v>
      </c>
      <c r="C48" s="5" t="str">
        <f t="shared" si="0"/>
        <v>0_2-82</v>
      </c>
      <c r="D48" s="30" t="s">
        <v>101</v>
      </c>
      <c r="E48" s="16"/>
      <c r="F48" s="15" t="s">
        <v>98</v>
      </c>
      <c r="G48" s="15" t="s">
        <v>98</v>
      </c>
      <c r="H48" s="15"/>
    </row>
    <row r="49" spans="1:8" ht="13.05" customHeight="1" x14ac:dyDescent="0.25">
      <c r="A49" s="1">
        <v>48</v>
      </c>
      <c r="B49" s="1" t="s">
        <v>58</v>
      </c>
      <c r="C49" s="5" t="str">
        <f t="shared" si="0"/>
        <v>0_2-83</v>
      </c>
      <c r="D49" s="16"/>
      <c r="E49" s="16"/>
      <c r="F49" s="15" t="s">
        <v>98</v>
      </c>
      <c r="G49" s="15" t="s">
        <v>98</v>
      </c>
      <c r="H49" s="15"/>
    </row>
    <row r="50" spans="1:8" ht="13.05" customHeight="1" x14ac:dyDescent="0.25">
      <c r="A50" s="1">
        <v>49</v>
      </c>
      <c r="B50" s="1" t="s">
        <v>59</v>
      </c>
      <c r="C50" s="5" t="str">
        <f t="shared" si="0"/>
        <v>0_2-84</v>
      </c>
      <c r="D50" s="16"/>
      <c r="E50" s="16"/>
      <c r="F50" s="15" t="s">
        <v>98</v>
      </c>
      <c r="G50" s="15" t="s">
        <v>98</v>
      </c>
      <c r="H50" s="15"/>
    </row>
    <row r="51" spans="1:8" ht="13.05" customHeight="1" x14ac:dyDescent="0.25">
      <c r="A51" s="1">
        <v>50</v>
      </c>
      <c r="B51" s="1" t="s">
        <v>60</v>
      </c>
      <c r="C51" s="5" t="str">
        <f t="shared" si="0"/>
        <v>0_2-85</v>
      </c>
      <c r="D51" s="16"/>
      <c r="E51" s="16"/>
      <c r="F51" s="15" t="s">
        <v>98</v>
      </c>
      <c r="G51" s="15" t="s">
        <v>98</v>
      </c>
      <c r="H51" s="15"/>
    </row>
    <row r="52" spans="1:8" ht="13.05" customHeight="1" x14ac:dyDescent="0.25">
      <c r="A52" s="1">
        <v>51</v>
      </c>
      <c r="B52" s="1" t="s">
        <v>61</v>
      </c>
      <c r="C52" s="5" t="str">
        <f t="shared" si="0"/>
        <v>0_2-86</v>
      </c>
      <c r="D52" s="16"/>
      <c r="E52" s="16"/>
      <c r="F52" s="15" t="s">
        <v>98</v>
      </c>
      <c r="G52" s="15" t="s">
        <v>98</v>
      </c>
      <c r="H52" s="15"/>
    </row>
    <row r="53" spans="1:8" ht="13.05" customHeight="1" x14ac:dyDescent="0.25">
      <c r="A53" s="1">
        <v>52</v>
      </c>
      <c r="B53" s="1" t="s">
        <v>62</v>
      </c>
      <c r="C53" s="5" t="str">
        <f t="shared" si="0"/>
        <v>0_2-87</v>
      </c>
      <c r="D53" s="16"/>
      <c r="E53" s="16"/>
      <c r="F53" s="15" t="s">
        <v>98</v>
      </c>
      <c r="G53" s="15" t="s">
        <v>98</v>
      </c>
      <c r="H53" s="15"/>
    </row>
    <row r="54" spans="1:8" ht="13.05" customHeight="1" x14ac:dyDescent="0.25">
      <c r="A54" s="1">
        <v>53</v>
      </c>
      <c r="B54" s="1" t="s">
        <v>63</v>
      </c>
      <c r="C54" s="5" t="str">
        <f t="shared" si="0"/>
        <v>0_2-88</v>
      </c>
      <c r="D54" s="16"/>
      <c r="E54" s="16"/>
      <c r="F54" s="15" t="s">
        <v>98</v>
      </c>
      <c r="G54" s="15" t="s">
        <v>98</v>
      </c>
      <c r="H54" s="15"/>
    </row>
    <row r="55" spans="1:8" ht="13.05" customHeight="1" x14ac:dyDescent="0.25">
      <c r="A55" s="1">
        <v>54</v>
      </c>
      <c r="B55" s="1" t="s">
        <v>64</v>
      </c>
      <c r="C55" s="5" t="str">
        <f t="shared" si="0"/>
        <v>0_2-89</v>
      </c>
      <c r="D55" s="16"/>
      <c r="E55" s="16"/>
      <c r="F55" s="15" t="s">
        <v>98</v>
      </c>
      <c r="G55" s="15" t="s">
        <v>98</v>
      </c>
      <c r="H55" s="15"/>
    </row>
    <row r="56" spans="1:8" ht="13.05" customHeight="1" x14ac:dyDescent="0.25">
      <c r="A56" s="1">
        <v>55</v>
      </c>
      <c r="B56" s="1" t="s">
        <v>65</v>
      </c>
      <c r="C56" s="5" t="str">
        <f t="shared" si="0"/>
        <v>0_2-90</v>
      </c>
      <c r="D56" s="16"/>
      <c r="E56" s="16"/>
      <c r="F56" s="15" t="s">
        <v>98</v>
      </c>
      <c r="G56" s="15" t="s">
        <v>98</v>
      </c>
      <c r="H56" s="15"/>
    </row>
    <row r="57" spans="1:8" ht="13.05" customHeight="1" x14ac:dyDescent="0.25">
      <c r="A57" s="1">
        <v>56</v>
      </c>
      <c r="B57" s="1" t="s">
        <v>66</v>
      </c>
      <c r="C57" s="5" t="str">
        <f t="shared" si="0"/>
        <v>0_2-91</v>
      </c>
      <c r="D57" s="16"/>
      <c r="E57" s="16"/>
      <c r="F57" s="15" t="s">
        <v>98</v>
      </c>
      <c r="G57" s="15" t="s">
        <v>98</v>
      </c>
      <c r="H57" s="15"/>
    </row>
    <row r="58" spans="1:8" ht="13.05" customHeight="1" x14ac:dyDescent="0.25">
      <c r="A58" s="1">
        <v>57</v>
      </c>
      <c r="B58" s="1" t="s">
        <v>67</v>
      </c>
      <c r="C58" s="5" t="str">
        <f t="shared" si="0"/>
        <v>0_2-92</v>
      </c>
      <c r="D58" s="16"/>
      <c r="E58" s="16"/>
      <c r="F58" s="15" t="s">
        <v>98</v>
      </c>
      <c r="G58" s="15" t="s">
        <v>98</v>
      </c>
      <c r="H58" s="15"/>
    </row>
    <row r="59" spans="1:8" ht="13.05" customHeight="1" x14ac:dyDescent="0.25">
      <c r="A59" s="1">
        <v>58</v>
      </c>
      <c r="B59" s="1" t="s">
        <v>68</v>
      </c>
      <c r="C59" s="5" t="str">
        <f t="shared" si="0"/>
        <v>0_2-93</v>
      </c>
      <c r="D59" s="16"/>
      <c r="E59" s="16"/>
      <c r="F59" s="15" t="s">
        <v>98</v>
      </c>
      <c r="G59" s="15" t="s">
        <v>98</v>
      </c>
      <c r="H59" s="15"/>
    </row>
    <row r="60" spans="1:8" ht="13.05" customHeight="1" x14ac:dyDescent="0.25">
      <c r="A60" s="1">
        <v>59</v>
      </c>
      <c r="B60" s="1" t="s">
        <v>69</v>
      </c>
      <c r="C60" s="5" t="str">
        <f t="shared" si="0"/>
        <v>0_2-94</v>
      </c>
      <c r="D60" s="16"/>
      <c r="E60" s="16"/>
      <c r="F60" s="15" t="s">
        <v>98</v>
      </c>
      <c r="G60" s="15" t="s">
        <v>98</v>
      </c>
      <c r="H60" s="15"/>
    </row>
    <row r="61" spans="1:8" ht="13.05" customHeight="1" x14ac:dyDescent="0.25">
      <c r="A61" s="1">
        <v>60</v>
      </c>
      <c r="B61" s="1" t="s">
        <v>70</v>
      </c>
      <c r="C61" s="5" t="str">
        <f t="shared" si="0"/>
        <v>0_2-95</v>
      </c>
      <c r="D61" s="16"/>
      <c r="E61" s="16"/>
      <c r="F61" s="15" t="s">
        <v>98</v>
      </c>
      <c r="G61" s="15" t="s">
        <v>98</v>
      </c>
      <c r="H61" s="15"/>
    </row>
    <row r="62" spans="1:8" ht="13.05" customHeight="1" x14ac:dyDescent="0.25">
      <c r="A62" s="1">
        <v>61</v>
      </c>
      <c r="B62" s="1" t="s">
        <v>71</v>
      </c>
      <c r="C62" s="5" t="str">
        <f t="shared" si="0"/>
        <v>0_2-96</v>
      </c>
      <c r="D62" s="16"/>
      <c r="E62" s="16"/>
      <c r="F62" s="15" t="s">
        <v>98</v>
      </c>
      <c r="G62" s="15" t="s">
        <v>98</v>
      </c>
      <c r="H62" s="15"/>
    </row>
    <row r="63" spans="1:8" ht="13.05" customHeight="1" x14ac:dyDescent="0.25">
      <c r="A63" s="1">
        <v>62</v>
      </c>
      <c r="B63" s="1" t="s">
        <v>72</v>
      </c>
      <c r="C63" s="17" t="s">
        <v>102</v>
      </c>
      <c r="D63" s="3" t="s">
        <v>105</v>
      </c>
      <c r="E63" s="14"/>
      <c r="F63" s="13" t="s">
        <v>97</v>
      </c>
      <c r="G63" s="13" t="s">
        <v>97</v>
      </c>
      <c r="H63" s="13"/>
    </row>
    <row r="64" spans="1:8" ht="13.05" customHeight="1" x14ac:dyDescent="0.25">
      <c r="A64" s="1">
        <v>63</v>
      </c>
      <c r="B64" s="1" t="s">
        <v>73</v>
      </c>
      <c r="C64" s="17" t="s">
        <v>103</v>
      </c>
      <c r="D64" s="3" t="s">
        <v>105</v>
      </c>
      <c r="E64" s="14"/>
      <c r="F64" s="13" t="s">
        <v>97</v>
      </c>
      <c r="G64" s="13" t="s">
        <v>97</v>
      </c>
      <c r="H64" s="13"/>
    </row>
    <row r="65" spans="1:8" ht="13.05" customHeight="1" x14ac:dyDescent="0.25">
      <c r="A65" s="1">
        <v>64</v>
      </c>
      <c r="B65" s="1" t="s">
        <v>74</v>
      </c>
      <c r="C65" s="17" t="s">
        <v>104</v>
      </c>
      <c r="D65" s="3" t="s">
        <v>105</v>
      </c>
      <c r="E65" s="14"/>
      <c r="F65" s="13" t="s">
        <v>97</v>
      </c>
      <c r="G65" s="13" t="s">
        <v>97</v>
      </c>
      <c r="H65" s="13"/>
    </row>
    <row r="66" spans="1:8" ht="13.05" customHeight="1" x14ac:dyDescent="0.25">
      <c r="A66" s="1">
        <v>65</v>
      </c>
      <c r="B66" s="1" t="s">
        <v>75</v>
      </c>
      <c r="C66" s="17" t="s">
        <v>102</v>
      </c>
      <c r="D66" s="4" t="s">
        <v>84</v>
      </c>
      <c r="E66" s="14"/>
      <c r="F66" s="13" t="s">
        <v>94</v>
      </c>
      <c r="G66" s="13" t="s">
        <v>94</v>
      </c>
      <c r="H66" s="13"/>
    </row>
    <row r="67" spans="1:8" ht="13.05" customHeight="1" x14ac:dyDescent="0.25">
      <c r="A67" s="1">
        <v>66</v>
      </c>
      <c r="B67" s="1" t="s">
        <v>76</v>
      </c>
      <c r="C67" s="17" t="s">
        <v>103</v>
      </c>
      <c r="D67" s="4" t="s">
        <v>84</v>
      </c>
      <c r="E67" s="14"/>
      <c r="F67" s="13" t="s">
        <v>94</v>
      </c>
      <c r="G67" s="13" t="s">
        <v>94</v>
      </c>
      <c r="H67" s="13"/>
    </row>
    <row r="68" spans="1:8" ht="13.05" customHeight="1" x14ac:dyDescent="0.25">
      <c r="A68" s="1">
        <v>67</v>
      </c>
      <c r="B68" s="1" t="s">
        <v>77</v>
      </c>
      <c r="C68" s="17" t="s">
        <v>104</v>
      </c>
      <c r="D68" s="4" t="s">
        <v>84</v>
      </c>
      <c r="E68" s="14"/>
      <c r="F68" s="13" t="s">
        <v>94</v>
      </c>
      <c r="G68" s="13" t="s">
        <v>94</v>
      </c>
      <c r="H68" s="13"/>
    </row>
    <row r="69" spans="1:8" ht="13.05" customHeight="1" x14ac:dyDescent="0.25">
      <c r="A69" s="1">
        <v>68</v>
      </c>
      <c r="B69" s="1" t="s">
        <v>78</v>
      </c>
      <c r="C69" s="17" t="str">
        <f>CONCATENATE(D69&amp;J$2,"_",$I$2&amp;"-4")</f>
        <v>42-USGS-Tibetan-Hair-0_2-4</v>
      </c>
      <c r="D69" s="4" t="s">
        <v>85</v>
      </c>
      <c r="E69" s="14"/>
      <c r="F69" s="13" t="s">
        <v>94</v>
      </c>
      <c r="G69" s="13" t="s">
        <v>94</v>
      </c>
      <c r="H69" s="13"/>
    </row>
    <row r="70" spans="1:8" ht="13.05" customHeight="1" x14ac:dyDescent="0.25">
      <c r="A70" s="1">
        <v>69</v>
      </c>
      <c r="B70" s="1" t="s">
        <v>79</v>
      </c>
      <c r="C70" s="17" t="str">
        <f>CONCATENATE(D70&amp;J$2,"_",$I$2&amp;"-5")</f>
        <v>42-USGS-Tibetan-Hair-0_2-5</v>
      </c>
      <c r="D70" s="4" t="s">
        <v>85</v>
      </c>
      <c r="E70" s="14"/>
      <c r="F70" s="13" t="s">
        <v>94</v>
      </c>
      <c r="G70" s="13" t="s">
        <v>94</v>
      </c>
      <c r="H70" s="13"/>
    </row>
    <row r="71" spans="1:8" ht="13.05" customHeight="1" x14ac:dyDescent="0.25">
      <c r="A71" s="1">
        <v>70</v>
      </c>
      <c r="B71" s="1" t="s">
        <v>80</v>
      </c>
      <c r="C71" s="17" t="str">
        <f>CONCATENATE(D71&amp;J$2,"_",$I$2&amp;"-6")</f>
        <v>42-USGS-Tibetan-Hair-0_2-6</v>
      </c>
      <c r="D71" s="4" t="s">
        <v>85</v>
      </c>
      <c r="E71" s="14"/>
      <c r="F71" s="13" t="s">
        <v>94</v>
      </c>
      <c r="G71" s="13" t="s">
        <v>94</v>
      </c>
      <c r="H71" s="13"/>
    </row>
  </sheetData>
  <mergeCells count="1">
    <mergeCell ref="J8:K9"/>
  </mergeCells>
  <dataValidations count="3">
    <dataValidation type="list" allowBlank="1" showInputMessage="1" showErrorMessage="1" sqref="D39:D40" xr:uid="{BB34BED6-DAE7-414A-93B7-ED24D9F5EF92}">
      <formula1>$J$20:$J$20</formula1>
    </dataValidation>
    <dataValidation type="list" allowBlank="1" showInputMessage="1" showErrorMessage="1" errorTitle="Does not match Identifier" sqref="F2:G71" xr:uid="{58F1779E-3387-4281-B1E6-0E9C8140FDC1}">
      <formula1>$K$23:$K$29</formula1>
    </dataValidation>
    <dataValidation type="list" allowBlank="1" showInputMessage="1" showErrorMessage="1" errorTitle="Names do not match STD names" error="Choose from drop down menu" sqref="D2:D14 D63:D71" xr:uid="{27C36622-936B-4E18-8EA9-A772A9A94426}">
      <formula1>$J$23:$J$31</formula1>
    </dataValidation>
  </dataValidations>
  <printOptions horizontalCentered="1" verticalCentered="1"/>
  <pageMargins left="0.75" right="0.75" top="1" bottom="1" header="0.5" footer="0.5"/>
  <pageSetup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44AA7-E69B-479B-BC0D-7254295703FD}">
  <sheetPr>
    <pageSetUpPr fitToPage="1"/>
  </sheetPr>
  <dimension ref="A1:L71"/>
  <sheetViews>
    <sheetView zoomScaleNormal="100" workbookViewId="0">
      <pane ySplit="1" topLeftCell="A2" activePane="bottomLeft" state="frozen"/>
      <selection activeCell="F1" sqref="F1:G1048576"/>
      <selection pane="bottomLeft" activeCell="F1" sqref="F1:G1048576"/>
    </sheetView>
  </sheetViews>
  <sheetFormatPr defaultColWidth="9.109375" defaultRowHeight="13.05" customHeight="1" x14ac:dyDescent="0.25"/>
  <cols>
    <col min="1" max="1" width="4.44140625" style="2" customWidth="1"/>
    <col min="2" max="2" width="6.6640625" style="2" customWidth="1"/>
    <col min="3" max="3" width="30.21875" style="12" customWidth="1"/>
    <col min="4" max="4" width="19.5546875" style="2" bestFit="1" customWidth="1"/>
    <col min="5" max="5" width="16.109375" style="2" customWidth="1"/>
    <col min="6" max="7" width="23.6640625" style="2" hidden="1" customWidth="1"/>
    <col min="8" max="8" width="16.109375" style="2" customWidth="1"/>
    <col min="9" max="9" width="8.44140625" style="2" customWidth="1"/>
    <col min="10" max="10" width="24.77734375" style="2" customWidth="1"/>
    <col min="11" max="11" width="18.6640625" style="2" customWidth="1"/>
    <col min="12" max="12" width="26.21875" style="2" customWidth="1"/>
    <col min="13" max="13" width="27" style="2" customWidth="1"/>
    <col min="14" max="16384" width="9.109375" style="2"/>
  </cols>
  <sheetData>
    <row r="1" spans="1:11" ht="13.05" customHeight="1" x14ac:dyDescent="0.25">
      <c r="A1" s="6" t="s">
        <v>0</v>
      </c>
      <c r="B1" s="7" t="s">
        <v>1</v>
      </c>
      <c r="C1" s="8" t="s">
        <v>2</v>
      </c>
      <c r="D1" s="9" t="s">
        <v>3</v>
      </c>
      <c r="E1" s="7" t="s">
        <v>4</v>
      </c>
      <c r="F1" s="7" t="s">
        <v>87</v>
      </c>
      <c r="G1" s="7" t="s">
        <v>92</v>
      </c>
      <c r="H1" s="7" t="s">
        <v>5</v>
      </c>
      <c r="I1" s="7" t="s">
        <v>6</v>
      </c>
      <c r="J1" s="7" t="s">
        <v>82</v>
      </c>
      <c r="K1" s="7" t="s">
        <v>7</v>
      </c>
    </row>
    <row r="2" spans="1:11" ht="13.05" customHeight="1" x14ac:dyDescent="0.25">
      <c r="A2" s="1">
        <v>1</v>
      </c>
      <c r="B2" s="1" t="s">
        <v>8</v>
      </c>
      <c r="C2" s="17" t="str">
        <f>CONCATENATE(D2&amp;J$2,"_",$I$2&amp;"-1")</f>
        <v>34-UWSIF-Chicken-0_3-1</v>
      </c>
      <c r="D2" s="3" t="s">
        <v>105</v>
      </c>
      <c r="E2" s="4"/>
      <c r="F2" s="3" t="s">
        <v>93</v>
      </c>
      <c r="G2" s="3" t="s">
        <v>93</v>
      </c>
      <c r="H2" s="3"/>
      <c r="I2" s="10">
        <v>3</v>
      </c>
      <c r="J2" s="16">
        <f>'Tray 1'!J2</f>
        <v>0</v>
      </c>
      <c r="K2" s="4">
        <f>'Tray 1'!K2</f>
        <v>0</v>
      </c>
    </row>
    <row r="3" spans="1:11" ht="13.05" customHeight="1" x14ac:dyDescent="0.25">
      <c r="A3" s="1">
        <v>2</v>
      </c>
      <c r="B3" s="1" t="s">
        <v>10</v>
      </c>
      <c r="C3" s="17" t="str">
        <f>CONCATENATE(D3&amp;J$2,"_",$I$2&amp;"-2")</f>
        <v>34-UWSIF-Chicken-0_3-2</v>
      </c>
      <c r="D3" s="3" t="s">
        <v>105</v>
      </c>
      <c r="E3" s="14"/>
      <c r="F3" s="13" t="s">
        <v>97</v>
      </c>
      <c r="G3" s="13" t="s">
        <v>97</v>
      </c>
      <c r="H3" s="13"/>
    </row>
    <row r="4" spans="1:11" ht="13.05" customHeight="1" x14ac:dyDescent="0.25">
      <c r="A4" s="1">
        <v>3</v>
      </c>
      <c r="B4" s="1" t="s">
        <v>11</v>
      </c>
      <c r="C4" s="17" t="str">
        <f>CONCATENATE(D4&amp;J$2,"_",$I$2&amp;"-3")</f>
        <v>34-UWSIF-Chicken-0_3-3</v>
      </c>
      <c r="D4" s="3" t="s">
        <v>105</v>
      </c>
      <c r="E4" s="14"/>
      <c r="F4" s="13" t="s">
        <v>97</v>
      </c>
      <c r="G4" s="13" t="s">
        <v>97</v>
      </c>
      <c r="H4" s="13"/>
    </row>
    <row r="5" spans="1:11" ht="13.05" customHeight="1" x14ac:dyDescent="0.25">
      <c r="A5" s="1">
        <v>4</v>
      </c>
      <c r="B5" s="1" t="s">
        <v>12</v>
      </c>
      <c r="C5" s="17" t="str">
        <f>CONCATENATE(D5&amp;J$2,"_",$I$2&amp;"-4")</f>
        <v>34-UWSIF-Chicken-0_3-4</v>
      </c>
      <c r="D5" s="3" t="s">
        <v>105</v>
      </c>
      <c r="E5" s="14"/>
      <c r="F5" s="13" t="s">
        <v>97</v>
      </c>
      <c r="G5" s="13" t="s">
        <v>97</v>
      </c>
      <c r="H5" s="13"/>
      <c r="J5" s="19" t="s">
        <v>99</v>
      </c>
      <c r="K5" s="3"/>
    </row>
    <row r="6" spans="1:11" ht="13.05" customHeight="1" x14ac:dyDescent="0.25">
      <c r="A6" s="1">
        <v>5</v>
      </c>
      <c r="B6" s="1" t="s">
        <v>13</v>
      </c>
      <c r="C6" s="17" t="str">
        <f>CONCATENATE(D6&amp;J$2,"_",$I$2&amp;"-5")</f>
        <v>34-UWSIF-Chicken-0_3-5</v>
      </c>
      <c r="D6" s="3" t="s">
        <v>105</v>
      </c>
      <c r="E6" s="14"/>
      <c r="F6" s="13" t="s">
        <v>97</v>
      </c>
      <c r="G6" s="13" t="s">
        <v>97</v>
      </c>
      <c r="H6" s="13"/>
      <c r="J6" s="15" t="s">
        <v>83</v>
      </c>
      <c r="K6" s="20"/>
    </row>
    <row r="7" spans="1:11" ht="13.05" customHeight="1" x14ac:dyDescent="0.25">
      <c r="A7" s="1">
        <v>6</v>
      </c>
      <c r="B7" s="1" t="s">
        <v>14</v>
      </c>
      <c r="C7" s="17" t="str">
        <f>CONCATENATE(D7&amp;J$2,"_",$I$2&amp;"-1")</f>
        <v>43-USGS-Indian-Hair-0_3-1</v>
      </c>
      <c r="D7" s="4" t="s">
        <v>84</v>
      </c>
      <c r="E7" s="14"/>
      <c r="F7" s="13" t="s">
        <v>96</v>
      </c>
      <c r="G7" s="13" t="s">
        <v>96</v>
      </c>
      <c r="H7" s="13"/>
      <c r="J7" s="15"/>
      <c r="K7" s="20"/>
    </row>
    <row r="8" spans="1:11" ht="13.05" customHeight="1" x14ac:dyDescent="0.25">
      <c r="A8" s="1">
        <v>7</v>
      </c>
      <c r="B8" s="1" t="s">
        <v>15</v>
      </c>
      <c r="C8" s="17" t="str">
        <f>CONCATENATE(D8&amp;J$2,"_",$I$2&amp;"-2")</f>
        <v>43-USGS-Indian-Hair-0_3-2</v>
      </c>
      <c r="D8" s="4" t="s">
        <v>84</v>
      </c>
      <c r="E8" s="14"/>
      <c r="F8" s="13" t="s">
        <v>96</v>
      </c>
      <c r="G8" s="13" t="s">
        <v>96</v>
      </c>
      <c r="H8" s="13"/>
      <c r="J8" s="31" t="s">
        <v>16</v>
      </c>
      <c r="K8" s="32"/>
    </row>
    <row r="9" spans="1:11" ht="13.05" customHeight="1" x14ac:dyDescent="0.25">
      <c r="A9" s="1">
        <v>8</v>
      </c>
      <c r="B9" s="1" t="s">
        <v>17</v>
      </c>
      <c r="C9" s="17" t="str">
        <f>CONCATENATE(D9&amp;J$2,"_",$I$2&amp;"-3")</f>
        <v>43-USGS-Indian-Hair-0_3-3</v>
      </c>
      <c r="D9" s="4" t="s">
        <v>84</v>
      </c>
      <c r="E9" s="14"/>
      <c r="F9" s="13" t="s">
        <v>96</v>
      </c>
      <c r="G9" s="13" t="s">
        <v>96</v>
      </c>
      <c r="H9" s="13"/>
      <c r="J9" s="33"/>
      <c r="K9" s="34"/>
    </row>
    <row r="10" spans="1:11" ht="13.05" customHeight="1" x14ac:dyDescent="0.25">
      <c r="A10" s="1">
        <v>9</v>
      </c>
      <c r="B10" s="1" t="s">
        <v>18</v>
      </c>
      <c r="C10" s="17" t="str">
        <f>CONCATENATE(D10&amp;J$2,"_",$I$2&amp;"-4")</f>
        <v>43-USGS-Indian-Hair-0_3-4</v>
      </c>
      <c r="D10" s="4" t="s">
        <v>84</v>
      </c>
      <c r="E10" s="14"/>
      <c r="F10" s="13" t="s">
        <v>96</v>
      </c>
      <c r="G10" s="13" t="s">
        <v>96</v>
      </c>
      <c r="H10" s="13"/>
      <c r="J10" s="18" t="s">
        <v>33</v>
      </c>
      <c r="K10" s="23"/>
    </row>
    <row r="11" spans="1:11" ht="13.05" customHeight="1" x14ac:dyDescent="0.25">
      <c r="A11" s="1">
        <v>10</v>
      </c>
      <c r="B11" s="1" t="s">
        <v>19</v>
      </c>
      <c r="C11" s="17" t="str">
        <f>CONCATENATE(D11&amp;J$2,"_",$I$2&amp;"-5")</f>
        <v>43-USGS-Indian-Hair-0_3-5</v>
      </c>
      <c r="D11" s="4" t="s">
        <v>84</v>
      </c>
      <c r="E11" s="14"/>
      <c r="F11" s="13" t="s">
        <v>96</v>
      </c>
      <c r="G11" s="13" t="s">
        <v>96</v>
      </c>
      <c r="H11" s="13"/>
      <c r="J11" s="15"/>
      <c r="K11" s="20"/>
    </row>
    <row r="12" spans="1:11" ht="13.05" customHeight="1" x14ac:dyDescent="0.25">
      <c r="A12" s="1">
        <v>11</v>
      </c>
      <c r="B12" s="1" t="s">
        <v>20</v>
      </c>
      <c r="C12" s="17" t="str">
        <f>CONCATENATE(D12&amp;J$2,"_",$I$2&amp;"-1")</f>
        <v>42-USGS-Tibetan-Hair-0_3-1</v>
      </c>
      <c r="D12" s="4" t="s">
        <v>85</v>
      </c>
      <c r="E12" s="14"/>
      <c r="F12" s="13" t="s">
        <v>94</v>
      </c>
      <c r="G12" s="13" t="s">
        <v>94</v>
      </c>
      <c r="H12" s="13"/>
      <c r="J12" s="15"/>
      <c r="K12" s="20"/>
    </row>
    <row r="13" spans="1:11" ht="13.05" customHeight="1" x14ac:dyDescent="0.25">
      <c r="A13" s="1">
        <v>12</v>
      </c>
      <c r="B13" s="1" t="s">
        <v>21</v>
      </c>
      <c r="C13" s="17" t="str">
        <f>CONCATENATE(D13&amp;J$2,"_",$I$2&amp;"-2")</f>
        <v>42-USGS-Tibetan-Hair-0_3-2</v>
      </c>
      <c r="D13" s="4" t="s">
        <v>85</v>
      </c>
      <c r="E13" s="14"/>
      <c r="F13" s="13" t="s">
        <v>94</v>
      </c>
      <c r="G13" s="13" t="s">
        <v>94</v>
      </c>
      <c r="H13" s="13"/>
      <c r="J13" s="15"/>
      <c r="K13" s="20"/>
    </row>
    <row r="14" spans="1:11" ht="13.05" customHeight="1" x14ac:dyDescent="0.25">
      <c r="A14" s="1">
        <v>13</v>
      </c>
      <c r="B14" s="1" t="s">
        <v>22</v>
      </c>
      <c r="C14" s="17" t="str">
        <f>CONCATENATE(D14&amp;J$2,"_",$I$2&amp;"-3")</f>
        <v>42-USGS-Tibetan-Hair-0_3-3</v>
      </c>
      <c r="D14" s="4" t="s">
        <v>85</v>
      </c>
      <c r="E14" s="14"/>
      <c r="F14" s="13" t="s">
        <v>94</v>
      </c>
      <c r="G14" s="13" t="s">
        <v>94</v>
      </c>
      <c r="H14" s="13"/>
      <c r="J14" s="15"/>
      <c r="K14" s="20"/>
    </row>
    <row r="15" spans="1:11" ht="13.05" customHeight="1" x14ac:dyDescent="0.25">
      <c r="A15" s="1">
        <v>14</v>
      </c>
      <c r="B15" s="1" t="s">
        <v>23</v>
      </c>
      <c r="C15" s="5" t="str">
        <f>CONCATENATE($J$2,"_", $I$2, "-"&amp;((ROW()-14+96)))</f>
        <v>0_3-97</v>
      </c>
      <c r="D15" s="16"/>
      <c r="E15" s="16"/>
      <c r="F15" s="15" t="s">
        <v>98</v>
      </c>
      <c r="G15" s="15" t="s">
        <v>98</v>
      </c>
      <c r="H15" s="15"/>
      <c r="J15" s="15"/>
      <c r="K15" s="20"/>
    </row>
    <row r="16" spans="1:11" ht="13.05" customHeight="1" x14ac:dyDescent="0.25">
      <c r="A16" s="1">
        <v>15</v>
      </c>
      <c r="B16" s="1" t="s">
        <v>24</v>
      </c>
      <c r="C16" s="5" t="str">
        <f t="shared" ref="C16:C62" si="0">CONCATENATE($J$2,"_", $I$2, "-"&amp;((ROW()-14+96)))</f>
        <v>0_3-98</v>
      </c>
      <c r="D16" s="16"/>
      <c r="E16" s="16"/>
      <c r="F16" s="15" t="s">
        <v>98</v>
      </c>
      <c r="G16" s="15" t="s">
        <v>98</v>
      </c>
      <c r="H16" s="15"/>
      <c r="J16" s="15"/>
      <c r="K16" s="20"/>
    </row>
    <row r="17" spans="1:12" ht="13.05" customHeight="1" x14ac:dyDescent="0.25">
      <c r="A17" s="1">
        <v>16</v>
      </c>
      <c r="B17" s="1" t="s">
        <v>25</v>
      </c>
      <c r="C17" s="5" t="str">
        <f t="shared" si="0"/>
        <v>0_3-99</v>
      </c>
      <c r="D17" s="16"/>
      <c r="E17" s="16"/>
      <c r="F17" s="15" t="s">
        <v>98</v>
      </c>
      <c r="G17" s="15" t="s">
        <v>98</v>
      </c>
      <c r="H17" s="15"/>
      <c r="J17" s="15"/>
      <c r="K17" s="20"/>
      <c r="L17" s="11"/>
    </row>
    <row r="18" spans="1:12" ht="13.05" customHeight="1" x14ac:dyDescent="0.25">
      <c r="A18" s="1">
        <v>17</v>
      </c>
      <c r="B18" s="1" t="s">
        <v>26</v>
      </c>
      <c r="C18" s="5" t="str">
        <f t="shared" si="0"/>
        <v>0_3-100</v>
      </c>
      <c r="D18" s="16"/>
      <c r="E18" s="16"/>
      <c r="F18" s="15" t="s">
        <v>98</v>
      </c>
      <c r="G18" s="15" t="s">
        <v>98</v>
      </c>
      <c r="H18" s="15"/>
      <c r="J18" s="15"/>
      <c r="K18" s="20"/>
    </row>
    <row r="19" spans="1:12" ht="13.05" customHeight="1" x14ac:dyDescent="0.25">
      <c r="A19" s="1">
        <v>18</v>
      </c>
      <c r="B19" s="1" t="s">
        <v>27</v>
      </c>
      <c r="C19" s="5" t="str">
        <f t="shared" si="0"/>
        <v>0_3-101</v>
      </c>
      <c r="D19" s="16"/>
      <c r="E19" s="16"/>
      <c r="F19" s="15" t="s">
        <v>98</v>
      </c>
      <c r="G19" s="15" t="s">
        <v>98</v>
      </c>
      <c r="H19" s="15"/>
      <c r="J19" s="21"/>
      <c r="K19" s="22"/>
    </row>
    <row r="20" spans="1:12" ht="13.05" customHeight="1" x14ac:dyDescent="0.25">
      <c r="A20" s="1">
        <v>19</v>
      </c>
      <c r="B20" s="1" t="s">
        <v>28</v>
      </c>
      <c r="C20" s="5" t="str">
        <f t="shared" si="0"/>
        <v>0_3-102</v>
      </c>
      <c r="D20" s="16"/>
      <c r="E20" s="16"/>
      <c r="F20" s="15" t="s">
        <v>98</v>
      </c>
      <c r="G20" s="15" t="s">
        <v>98</v>
      </c>
      <c r="H20" s="15"/>
    </row>
    <row r="21" spans="1:12" ht="12.75" customHeight="1" thickBot="1" x14ac:dyDescent="0.3">
      <c r="A21" s="1">
        <v>20</v>
      </c>
      <c r="B21" s="1" t="s">
        <v>29</v>
      </c>
      <c r="C21" s="5" t="str">
        <f t="shared" si="0"/>
        <v>0_3-103</v>
      </c>
      <c r="D21" s="16"/>
      <c r="E21" s="16"/>
      <c r="F21" s="15" t="s">
        <v>98</v>
      </c>
      <c r="G21" s="15" t="s">
        <v>98</v>
      </c>
      <c r="H21" s="15"/>
    </row>
    <row r="22" spans="1:12" ht="12.75" customHeight="1" thickBot="1" x14ac:dyDescent="0.3">
      <c r="A22" s="1">
        <v>21</v>
      </c>
      <c r="B22" s="1" t="s">
        <v>30</v>
      </c>
      <c r="C22" s="5" t="str">
        <f t="shared" si="0"/>
        <v>0_3-104</v>
      </c>
      <c r="D22" s="16"/>
      <c r="E22" s="16"/>
      <c r="F22" s="15" t="s">
        <v>98</v>
      </c>
      <c r="G22" s="15" t="s">
        <v>98</v>
      </c>
      <c r="H22" s="15"/>
      <c r="J22" s="27" t="s">
        <v>86</v>
      </c>
      <c r="K22" s="24" t="s">
        <v>87</v>
      </c>
    </row>
    <row r="23" spans="1:12" ht="12.75" customHeight="1" x14ac:dyDescent="0.25">
      <c r="A23" s="1">
        <v>22</v>
      </c>
      <c r="B23" s="1" t="s">
        <v>31</v>
      </c>
      <c r="C23" s="5" t="str">
        <f t="shared" si="0"/>
        <v>0_3-105</v>
      </c>
      <c r="D23" s="16"/>
      <c r="E23" s="16"/>
      <c r="F23" s="15" t="s">
        <v>98</v>
      </c>
      <c r="G23" s="15" t="s">
        <v>98</v>
      </c>
      <c r="H23" s="15"/>
      <c r="J23" s="28" t="s">
        <v>9</v>
      </c>
      <c r="K23" s="25" t="s">
        <v>93</v>
      </c>
    </row>
    <row r="24" spans="1:12" ht="12.75" customHeight="1" x14ac:dyDescent="0.25">
      <c r="A24" s="1">
        <v>23</v>
      </c>
      <c r="B24" s="1" t="s">
        <v>32</v>
      </c>
      <c r="C24" s="5" t="str">
        <f t="shared" si="0"/>
        <v>0_3-106</v>
      </c>
      <c r="D24" s="16"/>
      <c r="E24" s="16"/>
      <c r="F24" s="15" t="s">
        <v>98</v>
      </c>
      <c r="G24" s="15" t="s">
        <v>98</v>
      </c>
      <c r="H24" s="15"/>
      <c r="J24" s="25" t="s">
        <v>81</v>
      </c>
      <c r="K24" s="25" t="s">
        <v>94</v>
      </c>
    </row>
    <row r="25" spans="1:12" ht="12.75" customHeight="1" x14ac:dyDescent="0.25">
      <c r="A25" s="1">
        <v>24</v>
      </c>
      <c r="B25" s="1" t="s">
        <v>34</v>
      </c>
      <c r="C25" s="5" t="str">
        <f t="shared" si="0"/>
        <v>0_3-107</v>
      </c>
      <c r="D25" s="16"/>
      <c r="E25" s="16"/>
      <c r="F25" s="15" t="s">
        <v>98</v>
      </c>
      <c r="G25" s="15" t="s">
        <v>98</v>
      </c>
      <c r="H25" s="15"/>
      <c r="J25" s="25" t="s">
        <v>88</v>
      </c>
      <c r="K25" s="25" t="s">
        <v>95</v>
      </c>
    </row>
    <row r="26" spans="1:12" ht="12.75" customHeight="1" x14ac:dyDescent="0.25">
      <c r="A26" s="1">
        <v>25</v>
      </c>
      <c r="B26" s="1" t="s">
        <v>35</v>
      </c>
      <c r="C26" s="5" t="str">
        <f t="shared" si="0"/>
        <v>0_3-108</v>
      </c>
      <c r="D26" s="16"/>
      <c r="E26" s="16"/>
      <c r="F26" s="15" t="s">
        <v>98</v>
      </c>
      <c r="G26" s="15" t="s">
        <v>98</v>
      </c>
      <c r="H26" s="15"/>
      <c r="J26" s="25" t="s">
        <v>84</v>
      </c>
      <c r="K26" s="25" t="s">
        <v>96</v>
      </c>
    </row>
    <row r="27" spans="1:12" ht="12.75" customHeight="1" x14ac:dyDescent="0.25">
      <c r="A27" s="1">
        <v>26</v>
      </c>
      <c r="B27" s="1" t="s">
        <v>36</v>
      </c>
      <c r="C27" s="5" t="str">
        <f t="shared" si="0"/>
        <v>0_3-109</v>
      </c>
      <c r="D27" s="16"/>
      <c r="E27" s="16"/>
      <c r="F27" s="15" t="s">
        <v>98</v>
      </c>
      <c r="G27" s="15" t="s">
        <v>98</v>
      </c>
      <c r="H27" s="15"/>
      <c r="J27" s="25" t="s">
        <v>85</v>
      </c>
      <c r="K27" s="25" t="s">
        <v>97</v>
      </c>
    </row>
    <row r="28" spans="1:12" ht="12.75" customHeight="1" thickBot="1" x14ac:dyDescent="0.25">
      <c r="A28" s="1">
        <v>27</v>
      </c>
      <c r="B28" s="1" t="s">
        <v>37</v>
      </c>
      <c r="C28" s="5" t="str">
        <f t="shared" si="0"/>
        <v>0_3-110</v>
      </c>
      <c r="D28" s="30" t="s">
        <v>101</v>
      </c>
      <c r="E28" s="16"/>
      <c r="F28" s="15" t="s">
        <v>98</v>
      </c>
      <c r="G28" s="15" t="s">
        <v>98</v>
      </c>
      <c r="H28" s="15"/>
      <c r="J28" s="26" t="s">
        <v>89</v>
      </c>
      <c r="K28" s="25" t="s">
        <v>98</v>
      </c>
    </row>
    <row r="29" spans="1:12" ht="12.75" customHeight="1" thickBot="1" x14ac:dyDescent="0.3">
      <c r="A29" s="1">
        <v>28</v>
      </c>
      <c r="B29" s="1" t="s">
        <v>38</v>
      </c>
      <c r="C29" s="5" t="str">
        <f t="shared" si="0"/>
        <v>0_3-111</v>
      </c>
      <c r="D29" s="16"/>
      <c r="E29" s="16"/>
      <c r="F29" s="15" t="s">
        <v>98</v>
      </c>
      <c r="G29" s="15" t="s">
        <v>98</v>
      </c>
      <c r="H29" s="15"/>
      <c r="J29"/>
      <c r="K29" s="26" t="s">
        <v>100</v>
      </c>
    </row>
    <row r="30" spans="1:12" ht="12.75" customHeight="1" x14ac:dyDescent="0.25">
      <c r="A30" s="1">
        <v>29</v>
      </c>
      <c r="B30" s="1" t="s">
        <v>39</v>
      </c>
      <c r="C30" s="5" t="str">
        <f t="shared" si="0"/>
        <v>0_3-112</v>
      </c>
      <c r="D30" s="16"/>
      <c r="E30" s="16"/>
      <c r="F30" s="15" t="s">
        <v>98</v>
      </c>
      <c r="G30" s="15" t="s">
        <v>98</v>
      </c>
      <c r="H30" s="15"/>
    </row>
    <row r="31" spans="1:12" ht="12.75" customHeight="1" x14ac:dyDescent="0.25">
      <c r="A31" s="1">
        <v>30</v>
      </c>
      <c r="B31" s="1" t="s">
        <v>40</v>
      </c>
      <c r="C31" s="5" t="str">
        <f t="shared" si="0"/>
        <v>0_3-113</v>
      </c>
      <c r="D31" s="16"/>
      <c r="E31" s="16"/>
      <c r="F31" s="15" t="s">
        <v>98</v>
      </c>
      <c r="G31" s="15" t="s">
        <v>98</v>
      </c>
      <c r="H31" s="15"/>
    </row>
    <row r="32" spans="1:12" ht="12.75" customHeight="1" x14ac:dyDescent="0.25">
      <c r="A32" s="1">
        <v>31</v>
      </c>
      <c r="B32" s="1" t="s">
        <v>41</v>
      </c>
      <c r="C32" s="5" t="str">
        <f t="shared" si="0"/>
        <v>0_3-114</v>
      </c>
      <c r="D32" s="16"/>
      <c r="E32" s="16"/>
      <c r="F32" s="15" t="s">
        <v>98</v>
      </c>
      <c r="G32" s="15" t="s">
        <v>98</v>
      </c>
      <c r="H32" s="15"/>
    </row>
    <row r="33" spans="1:8" ht="12.75" customHeight="1" x14ac:dyDescent="0.25">
      <c r="A33" s="1">
        <v>32</v>
      </c>
      <c r="B33" s="1" t="s">
        <v>42</v>
      </c>
      <c r="C33" s="5" t="str">
        <f t="shared" si="0"/>
        <v>0_3-115</v>
      </c>
      <c r="D33" s="16"/>
      <c r="E33" s="16"/>
      <c r="F33" s="15" t="s">
        <v>98</v>
      </c>
      <c r="G33" s="15" t="s">
        <v>98</v>
      </c>
      <c r="H33" s="15"/>
    </row>
    <row r="34" spans="1:8" ht="12.75" customHeight="1" x14ac:dyDescent="0.25">
      <c r="A34" s="1">
        <v>33</v>
      </c>
      <c r="B34" s="1" t="s">
        <v>43</v>
      </c>
      <c r="C34" s="5" t="str">
        <f t="shared" si="0"/>
        <v>0_3-116</v>
      </c>
      <c r="D34" s="16"/>
      <c r="E34" s="16"/>
      <c r="F34" s="15" t="s">
        <v>98</v>
      </c>
      <c r="G34" s="15" t="s">
        <v>98</v>
      </c>
      <c r="H34" s="15"/>
    </row>
    <row r="35" spans="1:8" ht="13.05" customHeight="1" x14ac:dyDescent="0.25">
      <c r="A35" s="1">
        <v>34</v>
      </c>
      <c r="B35" s="1" t="s">
        <v>44</v>
      </c>
      <c r="C35" s="5" t="str">
        <f t="shared" si="0"/>
        <v>0_3-117</v>
      </c>
      <c r="D35" s="16"/>
      <c r="E35" s="16"/>
      <c r="F35" s="15" t="s">
        <v>98</v>
      </c>
      <c r="G35" s="15" t="s">
        <v>98</v>
      </c>
      <c r="H35" s="15"/>
    </row>
    <row r="36" spans="1:8" ht="13.05" customHeight="1" x14ac:dyDescent="0.25">
      <c r="A36" s="1">
        <v>35</v>
      </c>
      <c r="B36" s="1" t="s">
        <v>45</v>
      </c>
      <c r="C36" s="5" t="str">
        <f t="shared" si="0"/>
        <v>0_3-118</v>
      </c>
      <c r="D36" s="16"/>
      <c r="E36" s="16"/>
      <c r="F36" s="15" t="s">
        <v>98</v>
      </c>
      <c r="G36" s="15" t="s">
        <v>98</v>
      </c>
      <c r="H36" s="15"/>
    </row>
    <row r="37" spans="1:8" ht="13.05" customHeight="1" x14ac:dyDescent="0.25">
      <c r="A37" s="1">
        <v>36</v>
      </c>
      <c r="B37" s="1" t="s">
        <v>46</v>
      </c>
      <c r="C37" s="5" t="str">
        <f t="shared" si="0"/>
        <v>0_3-119</v>
      </c>
      <c r="D37" s="16"/>
      <c r="E37" s="16"/>
      <c r="F37" s="15" t="s">
        <v>98</v>
      </c>
      <c r="G37" s="15" t="s">
        <v>98</v>
      </c>
      <c r="H37" s="15"/>
    </row>
    <row r="38" spans="1:8" ht="13.05" customHeight="1" x14ac:dyDescent="0.25">
      <c r="A38" s="1">
        <v>37</v>
      </c>
      <c r="B38" s="1" t="s">
        <v>47</v>
      </c>
      <c r="C38" s="5" t="str">
        <f t="shared" si="0"/>
        <v>0_3-120</v>
      </c>
      <c r="D38" s="16"/>
      <c r="E38" s="16"/>
      <c r="F38" s="15" t="s">
        <v>98</v>
      </c>
      <c r="G38" s="15" t="s">
        <v>98</v>
      </c>
      <c r="H38" s="15"/>
    </row>
    <row r="39" spans="1:8" ht="13.05" customHeight="1" x14ac:dyDescent="0.25">
      <c r="A39" s="1">
        <v>38</v>
      </c>
      <c r="B39" s="1" t="s">
        <v>48</v>
      </c>
      <c r="C39" s="5" t="str">
        <f t="shared" si="0"/>
        <v>0_3-121</v>
      </c>
      <c r="D39" s="16"/>
      <c r="E39" s="16"/>
      <c r="F39" s="15" t="s">
        <v>98</v>
      </c>
      <c r="G39" s="15" t="s">
        <v>98</v>
      </c>
      <c r="H39" s="15"/>
    </row>
    <row r="40" spans="1:8" ht="13.05" customHeight="1" x14ac:dyDescent="0.25">
      <c r="A40" s="1">
        <v>39</v>
      </c>
      <c r="B40" s="1" t="s">
        <v>49</v>
      </c>
      <c r="C40" s="5" t="str">
        <f t="shared" si="0"/>
        <v>0_3-122</v>
      </c>
      <c r="D40" s="16"/>
      <c r="E40" s="16"/>
      <c r="F40" s="15" t="s">
        <v>98</v>
      </c>
      <c r="G40" s="15" t="s">
        <v>98</v>
      </c>
      <c r="H40" s="15"/>
    </row>
    <row r="41" spans="1:8" ht="13.05" customHeight="1" x14ac:dyDescent="0.25">
      <c r="A41" s="1">
        <v>40</v>
      </c>
      <c r="B41" s="1" t="s">
        <v>50</v>
      </c>
      <c r="C41" s="5" t="str">
        <f t="shared" si="0"/>
        <v>0_3-123</v>
      </c>
      <c r="D41" s="16"/>
      <c r="E41" s="16"/>
      <c r="F41" s="15" t="s">
        <v>98</v>
      </c>
      <c r="G41" s="15" t="s">
        <v>98</v>
      </c>
      <c r="H41" s="15"/>
    </row>
    <row r="42" spans="1:8" ht="13.05" customHeight="1" x14ac:dyDescent="0.25">
      <c r="A42" s="1">
        <v>41</v>
      </c>
      <c r="B42" s="1" t="s">
        <v>51</v>
      </c>
      <c r="C42" s="5" t="str">
        <f t="shared" si="0"/>
        <v>0_3-124</v>
      </c>
      <c r="D42" s="16"/>
      <c r="E42" s="16"/>
      <c r="F42" s="15" t="s">
        <v>98</v>
      </c>
      <c r="G42" s="15" t="s">
        <v>98</v>
      </c>
      <c r="H42" s="15"/>
    </row>
    <row r="43" spans="1:8" ht="13.05" customHeight="1" x14ac:dyDescent="0.25">
      <c r="A43" s="1">
        <v>42</v>
      </c>
      <c r="B43" s="1" t="s">
        <v>52</v>
      </c>
      <c r="C43" s="5" t="str">
        <f t="shared" si="0"/>
        <v>0_3-125</v>
      </c>
      <c r="D43" s="16"/>
      <c r="E43" s="16"/>
      <c r="F43" s="15" t="s">
        <v>98</v>
      </c>
      <c r="G43" s="15" t="s">
        <v>98</v>
      </c>
      <c r="H43" s="15"/>
    </row>
    <row r="44" spans="1:8" ht="13.05" customHeight="1" x14ac:dyDescent="0.25">
      <c r="A44" s="1">
        <v>43</v>
      </c>
      <c r="B44" s="1" t="s">
        <v>53</v>
      </c>
      <c r="C44" s="5" t="str">
        <f t="shared" si="0"/>
        <v>0_3-126</v>
      </c>
      <c r="D44" s="16"/>
      <c r="E44" s="16"/>
      <c r="F44" s="15" t="s">
        <v>98</v>
      </c>
      <c r="G44" s="15" t="s">
        <v>98</v>
      </c>
      <c r="H44" s="15"/>
    </row>
    <row r="45" spans="1:8" ht="13.05" customHeight="1" x14ac:dyDescent="0.25">
      <c r="A45" s="1">
        <v>44</v>
      </c>
      <c r="B45" s="1" t="s">
        <v>54</v>
      </c>
      <c r="C45" s="5" t="str">
        <f t="shared" si="0"/>
        <v>0_3-127</v>
      </c>
      <c r="D45" s="16"/>
      <c r="E45" s="16"/>
      <c r="F45" s="15" t="s">
        <v>98</v>
      </c>
      <c r="G45" s="15" t="s">
        <v>98</v>
      </c>
      <c r="H45" s="15"/>
    </row>
    <row r="46" spans="1:8" ht="13.05" customHeight="1" x14ac:dyDescent="0.25">
      <c r="A46" s="1">
        <v>45</v>
      </c>
      <c r="B46" s="1" t="s">
        <v>55</v>
      </c>
      <c r="C46" s="5" t="str">
        <f t="shared" si="0"/>
        <v>0_3-128</v>
      </c>
      <c r="D46" s="16"/>
      <c r="E46" s="16"/>
      <c r="F46" s="15" t="s">
        <v>98</v>
      </c>
      <c r="G46" s="15" t="s">
        <v>98</v>
      </c>
      <c r="H46" s="15"/>
    </row>
    <row r="47" spans="1:8" ht="13.05" customHeight="1" x14ac:dyDescent="0.25">
      <c r="A47" s="1">
        <v>46</v>
      </c>
      <c r="B47" s="1" t="s">
        <v>56</v>
      </c>
      <c r="C47" s="5" t="str">
        <f t="shared" si="0"/>
        <v>0_3-129</v>
      </c>
      <c r="D47" s="16"/>
      <c r="E47" s="16"/>
      <c r="F47" s="15" t="s">
        <v>98</v>
      </c>
      <c r="G47" s="15" t="s">
        <v>98</v>
      </c>
      <c r="H47" s="15"/>
    </row>
    <row r="48" spans="1:8" ht="13.05" customHeight="1" x14ac:dyDescent="0.2">
      <c r="A48" s="1">
        <v>47</v>
      </c>
      <c r="B48" s="1" t="s">
        <v>57</v>
      </c>
      <c r="C48" s="5" t="str">
        <f t="shared" si="0"/>
        <v>0_3-130</v>
      </c>
      <c r="D48" s="30" t="s">
        <v>101</v>
      </c>
      <c r="E48" s="16"/>
      <c r="F48" s="15" t="s">
        <v>98</v>
      </c>
      <c r="G48" s="15" t="s">
        <v>98</v>
      </c>
      <c r="H48" s="15"/>
    </row>
    <row r="49" spans="1:8" ht="13.05" customHeight="1" x14ac:dyDescent="0.25">
      <c r="A49" s="1">
        <v>48</v>
      </c>
      <c r="B49" s="1" t="s">
        <v>58</v>
      </c>
      <c r="C49" s="5" t="str">
        <f t="shared" si="0"/>
        <v>0_3-131</v>
      </c>
      <c r="D49" s="16"/>
      <c r="E49" s="16"/>
      <c r="F49" s="15" t="s">
        <v>98</v>
      </c>
      <c r="G49" s="15" t="s">
        <v>98</v>
      </c>
      <c r="H49" s="15"/>
    </row>
    <row r="50" spans="1:8" ht="13.05" customHeight="1" x14ac:dyDescent="0.25">
      <c r="A50" s="1">
        <v>49</v>
      </c>
      <c r="B50" s="1" t="s">
        <v>59</v>
      </c>
      <c r="C50" s="5" t="str">
        <f t="shared" si="0"/>
        <v>0_3-132</v>
      </c>
      <c r="D50" s="16"/>
      <c r="E50" s="16"/>
      <c r="F50" s="15" t="s">
        <v>98</v>
      </c>
      <c r="G50" s="15" t="s">
        <v>98</v>
      </c>
      <c r="H50" s="15"/>
    </row>
    <row r="51" spans="1:8" ht="13.05" customHeight="1" x14ac:dyDescent="0.25">
      <c r="A51" s="1">
        <v>50</v>
      </c>
      <c r="B51" s="1" t="s">
        <v>60</v>
      </c>
      <c r="C51" s="5" t="str">
        <f t="shared" si="0"/>
        <v>0_3-133</v>
      </c>
      <c r="D51" s="16"/>
      <c r="E51" s="16"/>
      <c r="F51" s="15" t="s">
        <v>98</v>
      </c>
      <c r="G51" s="15" t="s">
        <v>98</v>
      </c>
      <c r="H51" s="15"/>
    </row>
    <row r="52" spans="1:8" ht="13.05" customHeight="1" x14ac:dyDescent="0.25">
      <c r="A52" s="1">
        <v>51</v>
      </c>
      <c r="B52" s="1" t="s">
        <v>61</v>
      </c>
      <c r="C52" s="5" t="str">
        <f t="shared" si="0"/>
        <v>0_3-134</v>
      </c>
      <c r="D52" s="16"/>
      <c r="E52" s="16"/>
      <c r="F52" s="15" t="s">
        <v>98</v>
      </c>
      <c r="G52" s="15" t="s">
        <v>98</v>
      </c>
      <c r="H52" s="15"/>
    </row>
    <row r="53" spans="1:8" ht="13.05" customHeight="1" x14ac:dyDescent="0.25">
      <c r="A53" s="1">
        <v>52</v>
      </c>
      <c r="B53" s="1" t="s">
        <v>62</v>
      </c>
      <c r="C53" s="5" t="str">
        <f t="shared" si="0"/>
        <v>0_3-135</v>
      </c>
      <c r="D53" s="16"/>
      <c r="E53" s="16"/>
      <c r="F53" s="15" t="s">
        <v>98</v>
      </c>
      <c r="G53" s="15" t="s">
        <v>98</v>
      </c>
      <c r="H53" s="15"/>
    </row>
    <row r="54" spans="1:8" ht="13.05" customHeight="1" x14ac:dyDescent="0.25">
      <c r="A54" s="1">
        <v>53</v>
      </c>
      <c r="B54" s="1" t="s">
        <v>63</v>
      </c>
      <c r="C54" s="5" t="str">
        <f t="shared" si="0"/>
        <v>0_3-136</v>
      </c>
      <c r="D54" s="16"/>
      <c r="E54" s="16"/>
      <c r="F54" s="15" t="s">
        <v>98</v>
      </c>
      <c r="G54" s="15" t="s">
        <v>98</v>
      </c>
      <c r="H54" s="15"/>
    </row>
    <row r="55" spans="1:8" ht="13.05" customHeight="1" x14ac:dyDescent="0.25">
      <c r="A55" s="1">
        <v>54</v>
      </c>
      <c r="B55" s="1" t="s">
        <v>64</v>
      </c>
      <c r="C55" s="5" t="str">
        <f t="shared" si="0"/>
        <v>0_3-137</v>
      </c>
      <c r="D55" s="16"/>
      <c r="E55" s="16"/>
      <c r="F55" s="15" t="s">
        <v>98</v>
      </c>
      <c r="G55" s="15" t="s">
        <v>98</v>
      </c>
      <c r="H55" s="15"/>
    </row>
    <row r="56" spans="1:8" ht="13.05" customHeight="1" x14ac:dyDescent="0.25">
      <c r="A56" s="1">
        <v>55</v>
      </c>
      <c r="B56" s="1" t="s">
        <v>65</v>
      </c>
      <c r="C56" s="5" t="str">
        <f t="shared" si="0"/>
        <v>0_3-138</v>
      </c>
      <c r="D56" s="16"/>
      <c r="E56" s="16"/>
      <c r="F56" s="15" t="s">
        <v>98</v>
      </c>
      <c r="G56" s="15" t="s">
        <v>98</v>
      </c>
      <c r="H56" s="15"/>
    </row>
    <row r="57" spans="1:8" ht="13.05" customHeight="1" x14ac:dyDescent="0.25">
      <c r="A57" s="1">
        <v>56</v>
      </c>
      <c r="B57" s="1" t="s">
        <v>66</v>
      </c>
      <c r="C57" s="5" t="str">
        <f t="shared" si="0"/>
        <v>0_3-139</v>
      </c>
      <c r="D57" s="16"/>
      <c r="E57" s="16"/>
      <c r="F57" s="15" t="s">
        <v>98</v>
      </c>
      <c r="G57" s="15" t="s">
        <v>98</v>
      </c>
      <c r="H57" s="15"/>
    </row>
    <row r="58" spans="1:8" ht="13.05" customHeight="1" x14ac:dyDescent="0.25">
      <c r="A58" s="1">
        <v>57</v>
      </c>
      <c r="B58" s="1" t="s">
        <v>67</v>
      </c>
      <c r="C58" s="5" t="str">
        <f t="shared" si="0"/>
        <v>0_3-140</v>
      </c>
      <c r="D58" s="16"/>
      <c r="E58" s="16"/>
      <c r="F58" s="15" t="s">
        <v>98</v>
      </c>
      <c r="G58" s="15" t="s">
        <v>98</v>
      </c>
      <c r="H58" s="15"/>
    </row>
    <row r="59" spans="1:8" ht="13.05" customHeight="1" x14ac:dyDescent="0.25">
      <c r="A59" s="1">
        <v>58</v>
      </c>
      <c r="B59" s="1" t="s">
        <v>68</v>
      </c>
      <c r="C59" s="5" t="str">
        <f t="shared" si="0"/>
        <v>0_3-141</v>
      </c>
      <c r="D59" s="16"/>
      <c r="E59" s="16"/>
      <c r="F59" s="15" t="s">
        <v>98</v>
      </c>
      <c r="G59" s="15" t="s">
        <v>98</v>
      </c>
      <c r="H59" s="15"/>
    </row>
    <row r="60" spans="1:8" ht="13.05" customHeight="1" x14ac:dyDescent="0.25">
      <c r="A60" s="1">
        <v>59</v>
      </c>
      <c r="B60" s="1" t="s">
        <v>69</v>
      </c>
      <c r="C60" s="5" t="str">
        <f t="shared" si="0"/>
        <v>0_3-142</v>
      </c>
      <c r="D60" s="16"/>
      <c r="E60" s="16"/>
      <c r="F60" s="15" t="s">
        <v>98</v>
      </c>
      <c r="G60" s="15" t="s">
        <v>98</v>
      </c>
      <c r="H60" s="15"/>
    </row>
    <row r="61" spans="1:8" ht="13.05" customHeight="1" x14ac:dyDescent="0.25">
      <c r="A61" s="1">
        <v>60</v>
      </c>
      <c r="B61" s="1" t="s">
        <v>70</v>
      </c>
      <c r="C61" s="5" t="str">
        <f t="shared" si="0"/>
        <v>0_3-143</v>
      </c>
      <c r="D61" s="16"/>
      <c r="E61" s="16"/>
      <c r="F61" s="15" t="s">
        <v>98</v>
      </c>
      <c r="G61" s="15" t="s">
        <v>98</v>
      </c>
      <c r="H61" s="15"/>
    </row>
    <row r="62" spans="1:8" ht="13.05" customHeight="1" x14ac:dyDescent="0.25">
      <c r="A62" s="1">
        <v>61</v>
      </c>
      <c r="B62" s="1" t="s">
        <v>71</v>
      </c>
      <c r="C62" s="5" t="str">
        <f t="shared" si="0"/>
        <v>0_3-144</v>
      </c>
      <c r="D62" s="16"/>
      <c r="E62" s="16"/>
      <c r="F62" s="15" t="s">
        <v>98</v>
      </c>
      <c r="G62" s="15" t="s">
        <v>98</v>
      </c>
      <c r="H62" s="15"/>
    </row>
    <row r="63" spans="1:8" ht="13.05" customHeight="1" x14ac:dyDescent="0.25">
      <c r="A63" s="1">
        <v>62</v>
      </c>
      <c r="B63" s="1" t="s">
        <v>72</v>
      </c>
      <c r="C63" s="17" t="s">
        <v>102</v>
      </c>
      <c r="D63" s="3" t="s">
        <v>105</v>
      </c>
      <c r="E63" s="14"/>
      <c r="F63" s="13" t="s">
        <v>97</v>
      </c>
      <c r="G63" s="13" t="s">
        <v>97</v>
      </c>
      <c r="H63" s="13"/>
    </row>
    <row r="64" spans="1:8" ht="13.05" customHeight="1" x14ac:dyDescent="0.25">
      <c r="A64" s="1">
        <v>63</v>
      </c>
      <c r="B64" s="1" t="s">
        <v>73</v>
      </c>
      <c r="C64" s="17" t="s">
        <v>103</v>
      </c>
      <c r="D64" s="3" t="s">
        <v>105</v>
      </c>
      <c r="E64" s="14"/>
      <c r="F64" s="13" t="s">
        <v>97</v>
      </c>
      <c r="G64" s="13" t="s">
        <v>97</v>
      </c>
      <c r="H64" s="13"/>
    </row>
    <row r="65" spans="1:8" ht="13.05" customHeight="1" x14ac:dyDescent="0.25">
      <c r="A65" s="1">
        <v>64</v>
      </c>
      <c r="B65" s="1" t="s">
        <v>74</v>
      </c>
      <c r="C65" s="17" t="s">
        <v>104</v>
      </c>
      <c r="D65" s="3" t="s">
        <v>105</v>
      </c>
      <c r="E65" s="14"/>
      <c r="F65" s="13" t="s">
        <v>97</v>
      </c>
      <c r="G65" s="13" t="s">
        <v>97</v>
      </c>
      <c r="H65" s="13"/>
    </row>
    <row r="66" spans="1:8" ht="13.05" customHeight="1" x14ac:dyDescent="0.25">
      <c r="A66" s="1">
        <v>65</v>
      </c>
      <c r="B66" s="1" t="s">
        <v>75</v>
      </c>
      <c r="C66" s="17" t="s">
        <v>102</v>
      </c>
      <c r="D66" s="4" t="s">
        <v>84</v>
      </c>
      <c r="E66" s="14"/>
      <c r="F66" s="13" t="s">
        <v>94</v>
      </c>
      <c r="G66" s="13" t="s">
        <v>94</v>
      </c>
      <c r="H66" s="13"/>
    </row>
    <row r="67" spans="1:8" ht="13.05" customHeight="1" x14ac:dyDescent="0.25">
      <c r="A67" s="1">
        <v>66</v>
      </c>
      <c r="B67" s="1" t="s">
        <v>76</v>
      </c>
      <c r="C67" s="17" t="s">
        <v>103</v>
      </c>
      <c r="D67" s="4" t="s">
        <v>84</v>
      </c>
      <c r="E67" s="14"/>
      <c r="F67" s="13" t="s">
        <v>94</v>
      </c>
      <c r="G67" s="13" t="s">
        <v>94</v>
      </c>
      <c r="H67" s="13"/>
    </row>
    <row r="68" spans="1:8" ht="13.05" customHeight="1" x14ac:dyDescent="0.25">
      <c r="A68" s="1">
        <v>67</v>
      </c>
      <c r="B68" s="1" t="s">
        <v>77</v>
      </c>
      <c r="C68" s="17" t="s">
        <v>104</v>
      </c>
      <c r="D68" s="4" t="s">
        <v>84</v>
      </c>
      <c r="E68" s="14"/>
      <c r="F68" s="13" t="s">
        <v>94</v>
      </c>
      <c r="G68" s="13" t="s">
        <v>94</v>
      </c>
      <c r="H68" s="13"/>
    </row>
    <row r="69" spans="1:8" ht="13.05" customHeight="1" x14ac:dyDescent="0.25">
      <c r="A69" s="1">
        <v>68</v>
      </c>
      <c r="B69" s="1" t="s">
        <v>78</v>
      </c>
      <c r="C69" s="17" t="str">
        <f>CONCATENATE(D69&amp;J$2,"_",$I$2&amp;"-4")</f>
        <v>42-USGS-Tibetan-Hair-0_3-4</v>
      </c>
      <c r="D69" s="4" t="s">
        <v>85</v>
      </c>
      <c r="E69" s="14"/>
      <c r="F69" s="13" t="s">
        <v>94</v>
      </c>
      <c r="G69" s="13" t="s">
        <v>94</v>
      </c>
      <c r="H69" s="13"/>
    </row>
    <row r="70" spans="1:8" ht="13.05" customHeight="1" x14ac:dyDescent="0.25">
      <c r="A70" s="1">
        <v>69</v>
      </c>
      <c r="B70" s="1" t="s">
        <v>79</v>
      </c>
      <c r="C70" s="17" t="str">
        <f>CONCATENATE(D70&amp;J$2,"_",$I$2&amp;"-5")</f>
        <v>42-USGS-Tibetan-Hair-0_3-5</v>
      </c>
      <c r="D70" s="4" t="s">
        <v>85</v>
      </c>
      <c r="E70" s="14"/>
      <c r="F70" s="13" t="s">
        <v>94</v>
      </c>
      <c r="G70" s="13" t="s">
        <v>94</v>
      </c>
      <c r="H70" s="13"/>
    </row>
    <row r="71" spans="1:8" ht="13.05" customHeight="1" x14ac:dyDescent="0.25">
      <c r="A71" s="1">
        <v>70</v>
      </c>
      <c r="B71" s="1" t="s">
        <v>80</v>
      </c>
      <c r="C71" s="17" t="str">
        <f>CONCATENATE(D71&amp;J$2,"_",$I$2&amp;"-6")</f>
        <v>42-USGS-Tibetan-Hair-0_3-6</v>
      </c>
      <c r="D71" s="4" t="s">
        <v>85</v>
      </c>
      <c r="E71" s="14"/>
      <c r="F71" s="13" t="s">
        <v>94</v>
      </c>
      <c r="G71" s="13" t="s">
        <v>94</v>
      </c>
      <c r="H71" s="13"/>
    </row>
  </sheetData>
  <mergeCells count="1">
    <mergeCell ref="J8:K9"/>
  </mergeCells>
  <dataValidations count="3">
    <dataValidation type="list" allowBlank="1" showInputMessage="1" showErrorMessage="1" sqref="D39:D40" xr:uid="{8DFCD564-0625-467A-BE66-FC8B5B9B8B00}">
      <formula1>$J$20:$J$20</formula1>
    </dataValidation>
    <dataValidation type="list" allowBlank="1" showInputMessage="1" showErrorMessage="1" errorTitle="Does not match Identifier" sqref="F2:G71" xr:uid="{1D0775EC-D787-4B23-9BC9-E76B84CB28FB}">
      <formula1>$K$23:$K$29</formula1>
    </dataValidation>
    <dataValidation type="list" allowBlank="1" showInputMessage="1" showErrorMessage="1" errorTitle="Names do not match STD names" error="Choose from drop down menu" sqref="D2:D14 D63:D71" xr:uid="{0BE4EE03-B51E-4FFC-A17B-34E1A172C4D7}">
      <formula1>$J$23:$J$31</formula1>
    </dataValidation>
  </dataValidations>
  <printOptions horizontalCentered="1" verticalCentered="1"/>
  <pageMargins left="0.75" right="0.75" top="1" bottom="1" header="0.5" footer="0.5"/>
  <pageSetup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23C24-E53F-4A5E-A632-BDF656A96DB9}">
  <sheetPr>
    <pageSetUpPr fitToPage="1"/>
  </sheetPr>
  <dimension ref="A1:L71"/>
  <sheetViews>
    <sheetView zoomScaleNormal="100" workbookViewId="0">
      <pane ySplit="1" topLeftCell="A2" activePane="bottomLeft" state="frozen"/>
      <selection activeCell="F1" sqref="F1:G1048576"/>
      <selection pane="bottomLeft" activeCell="F1" sqref="F1:G1048576"/>
    </sheetView>
  </sheetViews>
  <sheetFormatPr defaultColWidth="9.109375" defaultRowHeight="13.05" customHeight="1" x14ac:dyDescent="0.25"/>
  <cols>
    <col min="1" max="1" width="4.44140625" style="2" customWidth="1"/>
    <col min="2" max="2" width="6.6640625" style="2" customWidth="1"/>
    <col min="3" max="3" width="30.21875" style="12" customWidth="1"/>
    <col min="4" max="4" width="19.5546875" style="2" bestFit="1" customWidth="1"/>
    <col min="5" max="5" width="16.109375" style="2" customWidth="1"/>
    <col min="6" max="7" width="23.6640625" style="2" hidden="1" customWidth="1"/>
    <col min="8" max="8" width="16.109375" style="2" customWidth="1"/>
    <col min="9" max="9" width="8.44140625" style="2" customWidth="1"/>
    <col min="10" max="10" width="24.77734375" style="2" customWidth="1"/>
    <col min="11" max="11" width="18.6640625" style="2" customWidth="1"/>
    <col min="12" max="12" width="26.21875" style="2" customWidth="1"/>
    <col min="13" max="13" width="27" style="2" customWidth="1"/>
    <col min="14" max="16384" width="9.109375" style="2"/>
  </cols>
  <sheetData>
    <row r="1" spans="1:11" ht="13.05" customHeight="1" x14ac:dyDescent="0.25">
      <c r="A1" s="6" t="s">
        <v>0</v>
      </c>
      <c r="B1" s="7" t="s">
        <v>1</v>
      </c>
      <c r="C1" s="8" t="s">
        <v>2</v>
      </c>
      <c r="D1" s="9" t="s">
        <v>3</v>
      </c>
      <c r="E1" s="7" t="s">
        <v>4</v>
      </c>
      <c r="F1" s="7" t="s">
        <v>87</v>
      </c>
      <c r="G1" s="7" t="s">
        <v>92</v>
      </c>
      <c r="H1" s="7" t="s">
        <v>5</v>
      </c>
      <c r="I1" s="7" t="s">
        <v>6</v>
      </c>
      <c r="J1" s="7" t="s">
        <v>82</v>
      </c>
      <c r="K1" s="7" t="s">
        <v>7</v>
      </c>
    </row>
    <row r="2" spans="1:11" ht="13.05" customHeight="1" x14ac:dyDescent="0.25">
      <c r="A2" s="1">
        <v>1</v>
      </c>
      <c r="B2" s="1" t="s">
        <v>8</v>
      </c>
      <c r="C2" s="17" t="str">
        <f>CONCATENATE(D2&amp;J$2,"_",$I$2&amp;"-1")</f>
        <v>34-UWSIF-Chicken-0_4-1</v>
      </c>
      <c r="D2" s="3" t="s">
        <v>105</v>
      </c>
      <c r="E2" s="4"/>
      <c r="F2" s="3" t="s">
        <v>93</v>
      </c>
      <c r="G2" s="3" t="s">
        <v>93</v>
      </c>
      <c r="H2" s="3"/>
      <c r="I2" s="10">
        <v>4</v>
      </c>
      <c r="J2" s="16">
        <f>'Tray 1'!J2</f>
        <v>0</v>
      </c>
      <c r="K2" s="4">
        <f>'Tray 1'!K2</f>
        <v>0</v>
      </c>
    </row>
    <row r="3" spans="1:11" ht="13.05" customHeight="1" x14ac:dyDescent="0.25">
      <c r="A3" s="1">
        <v>2</v>
      </c>
      <c r="B3" s="1" t="s">
        <v>10</v>
      </c>
      <c r="C3" s="17" t="str">
        <f>CONCATENATE(D3&amp;J$2,"_",$I$2&amp;"-2")</f>
        <v>34-UWSIF-Chicken-0_4-2</v>
      </c>
      <c r="D3" s="3" t="s">
        <v>105</v>
      </c>
      <c r="E3" s="14"/>
      <c r="F3" s="13" t="s">
        <v>97</v>
      </c>
      <c r="G3" s="13" t="s">
        <v>97</v>
      </c>
      <c r="H3" s="13"/>
    </row>
    <row r="4" spans="1:11" ht="13.05" customHeight="1" x14ac:dyDescent="0.25">
      <c r="A4" s="1">
        <v>3</v>
      </c>
      <c r="B4" s="1" t="s">
        <v>11</v>
      </c>
      <c r="C4" s="17" t="str">
        <f>CONCATENATE(D4&amp;J$2,"_",$I$2&amp;"-3")</f>
        <v>34-UWSIF-Chicken-0_4-3</v>
      </c>
      <c r="D4" s="3" t="s">
        <v>105</v>
      </c>
      <c r="E4" s="14"/>
      <c r="F4" s="13" t="s">
        <v>97</v>
      </c>
      <c r="G4" s="13" t="s">
        <v>97</v>
      </c>
      <c r="H4" s="13"/>
    </row>
    <row r="5" spans="1:11" ht="13.05" customHeight="1" x14ac:dyDescent="0.25">
      <c r="A5" s="1">
        <v>4</v>
      </c>
      <c r="B5" s="1" t="s">
        <v>12</v>
      </c>
      <c r="C5" s="17" t="str">
        <f>CONCATENATE(D5&amp;J$2,"_",$I$2&amp;"-4")</f>
        <v>34-UWSIF-Chicken-0_4-4</v>
      </c>
      <c r="D5" s="3" t="s">
        <v>105</v>
      </c>
      <c r="E5" s="14"/>
      <c r="F5" s="13" t="s">
        <v>97</v>
      </c>
      <c r="G5" s="13" t="s">
        <v>97</v>
      </c>
      <c r="H5" s="13"/>
      <c r="J5" s="19" t="s">
        <v>99</v>
      </c>
      <c r="K5" s="3"/>
    </row>
    <row r="6" spans="1:11" ht="13.05" customHeight="1" x14ac:dyDescent="0.25">
      <c r="A6" s="1">
        <v>5</v>
      </c>
      <c r="B6" s="1" t="s">
        <v>13</v>
      </c>
      <c r="C6" s="17" t="str">
        <f>CONCATENATE(D6&amp;J$2,"_",$I$2&amp;"-5")</f>
        <v>34-UWSIF-Chicken-0_4-5</v>
      </c>
      <c r="D6" s="3" t="s">
        <v>105</v>
      </c>
      <c r="E6" s="14"/>
      <c r="F6" s="13" t="s">
        <v>97</v>
      </c>
      <c r="G6" s="13" t="s">
        <v>97</v>
      </c>
      <c r="H6" s="13"/>
      <c r="J6" s="15" t="s">
        <v>83</v>
      </c>
      <c r="K6" s="20"/>
    </row>
    <row r="7" spans="1:11" ht="13.05" customHeight="1" x14ac:dyDescent="0.25">
      <c r="A7" s="1">
        <v>6</v>
      </c>
      <c r="B7" s="1" t="s">
        <v>14</v>
      </c>
      <c r="C7" s="17" t="str">
        <f>CONCATENATE(D7&amp;J$2,"_",$I$2&amp;"-1")</f>
        <v>43-USGS-Indian-Hair-0_4-1</v>
      </c>
      <c r="D7" s="4" t="s">
        <v>84</v>
      </c>
      <c r="E7" s="14"/>
      <c r="F7" s="13" t="s">
        <v>96</v>
      </c>
      <c r="G7" s="13" t="s">
        <v>96</v>
      </c>
      <c r="H7" s="13"/>
      <c r="J7" s="15"/>
      <c r="K7" s="20"/>
    </row>
    <row r="8" spans="1:11" ht="13.05" customHeight="1" x14ac:dyDescent="0.25">
      <c r="A8" s="1">
        <v>7</v>
      </c>
      <c r="B8" s="1" t="s">
        <v>15</v>
      </c>
      <c r="C8" s="17" t="str">
        <f>CONCATENATE(D8&amp;J$2,"_",$I$2&amp;"-2")</f>
        <v>43-USGS-Indian-Hair-0_4-2</v>
      </c>
      <c r="D8" s="4" t="s">
        <v>84</v>
      </c>
      <c r="E8" s="14"/>
      <c r="F8" s="13" t="s">
        <v>96</v>
      </c>
      <c r="G8" s="13" t="s">
        <v>96</v>
      </c>
      <c r="H8" s="13"/>
      <c r="J8" s="31" t="s">
        <v>16</v>
      </c>
      <c r="K8" s="32"/>
    </row>
    <row r="9" spans="1:11" ht="13.05" customHeight="1" x14ac:dyDescent="0.25">
      <c r="A9" s="1">
        <v>8</v>
      </c>
      <c r="B9" s="1" t="s">
        <v>17</v>
      </c>
      <c r="C9" s="17" t="str">
        <f>CONCATENATE(D9&amp;J$2,"_",$I$2&amp;"-3")</f>
        <v>43-USGS-Indian-Hair-0_4-3</v>
      </c>
      <c r="D9" s="4" t="s">
        <v>84</v>
      </c>
      <c r="E9" s="14"/>
      <c r="F9" s="13" t="s">
        <v>96</v>
      </c>
      <c r="G9" s="13" t="s">
        <v>96</v>
      </c>
      <c r="H9" s="13"/>
      <c r="J9" s="33"/>
      <c r="K9" s="34"/>
    </row>
    <row r="10" spans="1:11" ht="13.05" customHeight="1" x14ac:dyDescent="0.25">
      <c r="A10" s="1">
        <v>9</v>
      </c>
      <c r="B10" s="1" t="s">
        <v>18</v>
      </c>
      <c r="C10" s="17" t="str">
        <f>CONCATENATE(D10&amp;J$2,"_",$I$2&amp;"-4")</f>
        <v>43-USGS-Indian-Hair-0_4-4</v>
      </c>
      <c r="D10" s="4" t="s">
        <v>84</v>
      </c>
      <c r="E10" s="14"/>
      <c r="F10" s="13" t="s">
        <v>96</v>
      </c>
      <c r="G10" s="13" t="s">
        <v>96</v>
      </c>
      <c r="H10" s="13"/>
      <c r="J10" s="18" t="s">
        <v>33</v>
      </c>
      <c r="K10" s="23"/>
    </row>
    <row r="11" spans="1:11" ht="13.05" customHeight="1" x14ac:dyDescent="0.25">
      <c r="A11" s="1">
        <v>10</v>
      </c>
      <c r="B11" s="1" t="s">
        <v>19</v>
      </c>
      <c r="C11" s="17" t="str">
        <f>CONCATENATE(D11&amp;J$2,"_",$I$2&amp;"-5")</f>
        <v>43-USGS-Indian-Hair-0_4-5</v>
      </c>
      <c r="D11" s="4" t="s">
        <v>84</v>
      </c>
      <c r="E11" s="14"/>
      <c r="F11" s="13" t="s">
        <v>96</v>
      </c>
      <c r="G11" s="13" t="s">
        <v>96</v>
      </c>
      <c r="H11" s="13"/>
      <c r="J11" s="15"/>
      <c r="K11" s="20"/>
    </row>
    <row r="12" spans="1:11" ht="13.05" customHeight="1" x14ac:dyDescent="0.25">
      <c r="A12" s="1">
        <v>11</v>
      </c>
      <c r="B12" s="1" t="s">
        <v>20</v>
      </c>
      <c r="C12" s="17" t="str">
        <f>CONCATENATE(D12&amp;J$2,"_",$I$2&amp;"-1")</f>
        <v>42-USGS-Tibetan-Hair-0_4-1</v>
      </c>
      <c r="D12" s="4" t="s">
        <v>85</v>
      </c>
      <c r="E12" s="14"/>
      <c r="F12" s="13" t="s">
        <v>94</v>
      </c>
      <c r="G12" s="13" t="s">
        <v>94</v>
      </c>
      <c r="H12" s="13"/>
      <c r="J12" s="15"/>
      <c r="K12" s="20"/>
    </row>
    <row r="13" spans="1:11" ht="13.05" customHeight="1" x14ac:dyDescent="0.25">
      <c r="A13" s="1">
        <v>12</v>
      </c>
      <c r="B13" s="1" t="s">
        <v>21</v>
      </c>
      <c r="C13" s="17" t="str">
        <f>CONCATENATE(D13&amp;J$2,"_",$I$2&amp;"-2")</f>
        <v>42-USGS-Tibetan-Hair-0_4-2</v>
      </c>
      <c r="D13" s="4" t="s">
        <v>85</v>
      </c>
      <c r="E13" s="14"/>
      <c r="F13" s="13" t="s">
        <v>94</v>
      </c>
      <c r="G13" s="13" t="s">
        <v>94</v>
      </c>
      <c r="H13" s="13"/>
      <c r="J13" s="15"/>
      <c r="K13" s="20"/>
    </row>
    <row r="14" spans="1:11" ht="13.05" customHeight="1" x14ac:dyDescent="0.25">
      <c r="A14" s="1">
        <v>13</v>
      </c>
      <c r="B14" s="1" t="s">
        <v>22</v>
      </c>
      <c r="C14" s="17" t="str">
        <f>CONCATENATE(D14&amp;J$2,"_",$I$2&amp;"-3")</f>
        <v>42-USGS-Tibetan-Hair-0_4-3</v>
      </c>
      <c r="D14" s="4" t="s">
        <v>85</v>
      </c>
      <c r="E14" s="14"/>
      <c r="F14" s="13" t="s">
        <v>94</v>
      </c>
      <c r="G14" s="13" t="s">
        <v>94</v>
      </c>
      <c r="H14" s="13"/>
      <c r="J14" s="15"/>
      <c r="K14" s="20"/>
    </row>
    <row r="15" spans="1:11" ht="13.05" customHeight="1" x14ac:dyDescent="0.25">
      <c r="A15" s="1">
        <v>14</v>
      </c>
      <c r="B15" s="1" t="s">
        <v>23</v>
      </c>
      <c r="C15" s="5" t="str">
        <f>CONCATENATE($J$2,"_", $I$2, "-"&amp;((ROW()-14+144)))</f>
        <v>0_4-145</v>
      </c>
      <c r="D15" s="16"/>
      <c r="E15" s="16"/>
      <c r="F15" s="15" t="s">
        <v>98</v>
      </c>
      <c r="G15" s="15" t="s">
        <v>98</v>
      </c>
      <c r="H15" s="15"/>
      <c r="J15" s="15"/>
      <c r="K15" s="20"/>
    </row>
    <row r="16" spans="1:11" ht="13.05" customHeight="1" x14ac:dyDescent="0.25">
      <c r="A16" s="1">
        <v>15</v>
      </c>
      <c r="B16" s="1" t="s">
        <v>24</v>
      </c>
      <c r="C16" s="5" t="str">
        <f t="shared" ref="C16:C62" si="0">CONCATENATE($J$2,"_", $I$2, "-"&amp;((ROW()-14+144)))</f>
        <v>0_4-146</v>
      </c>
      <c r="D16" s="16"/>
      <c r="E16" s="16"/>
      <c r="F16" s="15" t="s">
        <v>98</v>
      </c>
      <c r="G16" s="15" t="s">
        <v>98</v>
      </c>
      <c r="H16" s="15"/>
      <c r="J16" s="15"/>
      <c r="K16" s="20"/>
    </row>
    <row r="17" spans="1:12" ht="13.05" customHeight="1" x14ac:dyDescent="0.25">
      <c r="A17" s="1">
        <v>16</v>
      </c>
      <c r="B17" s="1" t="s">
        <v>25</v>
      </c>
      <c r="C17" s="5" t="str">
        <f t="shared" si="0"/>
        <v>0_4-147</v>
      </c>
      <c r="D17" s="16"/>
      <c r="E17" s="16"/>
      <c r="F17" s="15" t="s">
        <v>98</v>
      </c>
      <c r="G17" s="15" t="s">
        <v>98</v>
      </c>
      <c r="H17" s="15"/>
      <c r="J17" s="15"/>
      <c r="K17" s="20"/>
      <c r="L17" s="11"/>
    </row>
    <row r="18" spans="1:12" ht="13.05" customHeight="1" x14ac:dyDescent="0.25">
      <c r="A18" s="1">
        <v>17</v>
      </c>
      <c r="B18" s="1" t="s">
        <v>26</v>
      </c>
      <c r="C18" s="5" t="str">
        <f t="shared" si="0"/>
        <v>0_4-148</v>
      </c>
      <c r="D18" s="16"/>
      <c r="E18" s="16"/>
      <c r="F18" s="15" t="s">
        <v>98</v>
      </c>
      <c r="G18" s="15" t="s">
        <v>98</v>
      </c>
      <c r="H18" s="15"/>
      <c r="J18" s="15"/>
      <c r="K18" s="20"/>
    </row>
    <row r="19" spans="1:12" ht="13.05" customHeight="1" x14ac:dyDescent="0.25">
      <c r="A19" s="1">
        <v>18</v>
      </c>
      <c r="B19" s="1" t="s">
        <v>27</v>
      </c>
      <c r="C19" s="5" t="str">
        <f t="shared" si="0"/>
        <v>0_4-149</v>
      </c>
      <c r="D19" s="16"/>
      <c r="E19" s="16"/>
      <c r="F19" s="15" t="s">
        <v>98</v>
      </c>
      <c r="G19" s="15" t="s">
        <v>98</v>
      </c>
      <c r="H19" s="15"/>
      <c r="J19" s="21"/>
      <c r="K19" s="22"/>
    </row>
    <row r="20" spans="1:12" ht="13.05" customHeight="1" x14ac:dyDescent="0.25">
      <c r="A20" s="1">
        <v>19</v>
      </c>
      <c r="B20" s="1" t="s">
        <v>28</v>
      </c>
      <c r="C20" s="5" t="str">
        <f t="shared" si="0"/>
        <v>0_4-150</v>
      </c>
      <c r="D20" s="16"/>
      <c r="E20" s="16"/>
      <c r="F20" s="15" t="s">
        <v>98</v>
      </c>
      <c r="G20" s="15" t="s">
        <v>98</v>
      </c>
      <c r="H20" s="15"/>
    </row>
    <row r="21" spans="1:12" ht="12.75" customHeight="1" thickBot="1" x14ac:dyDescent="0.3">
      <c r="A21" s="1">
        <v>20</v>
      </c>
      <c r="B21" s="1" t="s">
        <v>29</v>
      </c>
      <c r="C21" s="5" t="str">
        <f t="shared" si="0"/>
        <v>0_4-151</v>
      </c>
      <c r="D21" s="16"/>
      <c r="E21" s="16"/>
      <c r="F21" s="15" t="s">
        <v>98</v>
      </c>
      <c r="G21" s="15" t="s">
        <v>98</v>
      </c>
      <c r="H21" s="15"/>
    </row>
    <row r="22" spans="1:12" ht="12.75" customHeight="1" thickBot="1" x14ac:dyDescent="0.3">
      <c r="A22" s="1">
        <v>21</v>
      </c>
      <c r="B22" s="1" t="s">
        <v>30</v>
      </c>
      <c r="C22" s="5" t="str">
        <f t="shared" si="0"/>
        <v>0_4-152</v>
      </c>
      <c r="D22" s="16"/>
      <c r="E22" s="16"/>
      <c r="F22" s="15" t="s">
        <v>98</v>
      </c>
      <c r="G22" s="15" t="s">
        <v>98</v>
      </c>
      <c r="H22" s="15"/>
      <c r="J22" s="27" t="s">
        <v>86</v>
      </c>
      <c r="K22" s="24" t="s">
        <v>87</v>
      </c>
    </row>
    <row r="23" spans="1:12" ht="12.75" customHeight="1" x14ac:dyDescent="0.25">
      <c r="A23" s="1">
        <v>22</v>
      </c>
      <c r="B23" s="1" t="s">
        <v>31</v>
      </c>
      <c r="C23" s="5" t="str">
        <f t="shared" si="0"/>
        <v>0_4-153</v>
      </c>
      <c r="D23" s="16"/>
      <c r="E23" s="16"/>
      <c r="F23" s="15" t="s">
        <v>98</v>
      </c>
      <c r="G23" s="15" t="s">
        <v>98</v>
      </c>
      <c r="H23" s="15"/>
      <c r="J23" s="28" t="s">
        <v>9</v>
      </c>
      <c r="K23" s="25" t="s">
        <v>93</v>
      </c>
    </row>
    <row r="24" spans="1:12" ht="12.75" customHeight="1" x14ac:dyDescent="0.25">
      <c r="A24" s="1">
        <v>23</v>
      </c>
      <c r="B24" s="1" t="s">
        <v>32</v>
      </c>
      <c r="C24" s="5" t="str">
        <f t="shared" si="0"/>
        <v>0_4-154</v>
      </c>
      <c r="D24" s="16"/>
      <c r="E24" s="16"/>
      <c r="F24" s="15" t="s">
        <v>98</v>
      </c>
      <c r="G24" s="15" t="s">
        <v>98</v>
      </c>
      <c r="H24" s="15"/>
      <c r="J24" s="25" t="s">
        <v>81</v>
      </c>
      <c r="K24" s="25" t="s">
        <v>94</v>
      </c>
    </row>
    <row r="25" spans="1:12" ht="12.75" customHeight="1" x14ac:dyDescent="0.25">
      <c r="A25" s="1">
        <v>24</v>
      </c>
      <c r="B25" s="1" t="s">
        <v>34</v>
      </c>
      <c r="C25" s="5" t="str">
        <f t="shared" si="0"/>
        <v>0_4-155</v>
      </c>
      <c r="D25" s="16"/>
      <c r="E25" s="16"/>
      <c r="F25" s="15" t="s">
        <v>98</v>
      </c>
      <c r="G25" s="15" t="s">
        <v>98</v>
      </c>
      <c r="H25" s="15"/>
      <c r="J25" s="25" t="s">
        <v>88</v>
      </c>
      <c r="K25" s="25" t="s">
        <v>95</v>
      </c>
    </row>
    <row r="26" spans="1:12" ht="12.75" customHeight="1" x14ac:dyDescent="0.25">
      <c r="A26" s="1">
        <v>25</v>
      </c>
      <c r="B26" s="1" t="s">
        <v>35</v>
      </c>
      <c r="C26" s="5" t="str">
        <f t="shared" si="0"/>
        <v>0_4-156</v>
      </c>
      <c r="D26" s="16"/>
      <c r="E26" s="16"/>
      <c r="F26" s="15" t="s">
        <v>98</v>
      </c>
      <c r="G26" s="15" t="s">
        <v>98</v>
      </c>
      <c r="H26" s="15"/>
      <c r="J26" s="25" t="s">
        <v>84</v>
      </c>
      <c r="K26" s="25" t="s">
        <v>96</v>
      </c>
    </row>
    <row r="27" spans="1:12" ht="12.75" customHeight="1" x14ac:dyDescent="0.25">
      <c r="A27" s="1">
        <v>26</v>
      </c>
      <c r="B27" s="1" t="s">
        <v>36</v>
      </c>
      <c r="C27" s="5" t="str">
        <f t="shared" si="0"/>
        <v>0_4-157</v>
      </c>
      <c r="D27" s="16"/>
      <c r="E27" s="16"/>
      <c r="F27" s="15" t="s">
        <v>98</v>
      </c>
      <c r="G27" s="15" t="s">
        <v>98</v>
      </c>
      <c r="H27" s="15"/>
      <c r="J27" s="25" t="s">
        <v>85</v>
      </c>
      <c r="K27" s="25" t="s">
        <v>97</v>
      </c>
    </row>
    <row r="28" spans="1:12" ht="12.75" customHeight="1" thickBot="1" x14ac:dyDescent="0.25">
      <c r="A28" s="1">
        <v>27</v>
      </c>
      <c r="B28" s="1" t="s">
        <v>37</v>
      </c>
      <c r="C28" s="5" t="str">
        <f t="shared" si="0"/>
        <v>0_4-158</v>
      </c>
      <c r="D28" s="30" t="s">
        <v>101</v>
      </c>
      <c r="E28" s="16"/>
      <c r="F28" s="15" t="s">
        <v>98</v>
      </c>
      <c r="G28" s="15" t="s">
        <v>98</v>
      </c>
      <c r="H28" s="15"/>
      <c r="J28" s="26" t="s">
        <v>89</v>
      </c>
      <c r="K28" s="25" t="s">
        <v>98</v>
      </c>
    </row>
    <row r="29" spans="1:12" ht="12.75" customHeight="1" thickBot="1" x14ac:dyDescent="0.3">
      <c r="A29" s="1">
        <v>28</v>
      </c>
      <c r="B29" s="1" t="s">
        <v>38</v>
      </c>
      <c r="C29" s="5" t="str">
        <f t="shared" si="0"/>
        <v>0_4-159</v>
      </c>
      <c r="D29" s="16"/>
      <c r="E29" s="16"/>
      <c r="F29" s="15" t="s">
        <v>98</v>
      </c>
      <c r="G29" s="15" t="s">
        <v>98</v>
      </c>
      <c r="H29" s="15"/>
      <c r="J29"/>
      <c r="K29" s="26" t="s">
        <v>100</v>
      </c>
    </row>
    <row r="30" spans="1:12" ht="12.75" customHeight="1" x14ac:dyDescent="0.25">
      <c r="A30" s="1">
        <v>29</v>
      </c>
      <c r="B30" s="1" t="s">
        <v>39</v>
      </c>
      <c r="C30" s="5" t="str">
        <f t="shared" si="0"/>
        <v>0_4-160</v>
      </c>
      <c r="D30" s="16"/>
      <c r="E30" s="16"/>
      <c r="F30" s="15" t="s">
        <v>98</v>
      </c>
      <c r="G30" s="15" t="s">
        <v>98</v>
      </c>
      <c r="H30" s="15"/>
    </row>
    <row r="31" spans="1:12" ht="12.75" customHeight="1" x14ac:dyDescent="0.25">
      <c r="A31" s="1">
        <v>30</v>
      </c>
      <c r="B31" s="1" t="s">
        <v>40</v>
      </c>
      <c r="C31" s="5" t="str">
        <f t="shared" si="0"/>
        <v>0_4-161</v>
      </c>
      <c r="D31" s="16"/>
      <c r="E31" s="16"/>
      <c r="F31" s="15" t="s">
        <v>98</v>
      </c>
      <c r="G31" s="15" t="s">
        <v>98</v>
      </c>
      <c r="H31" s="15"/>
    </row>
    <row r="32" spans="1:12" ht="12.75" customHeight="1" x14ac:dyDescent="0.25">
      <c r="A32" s="1">
        <v>31</v>
      </c>
      <c r="B32" s="1" t="s">
        <v>41</v>
      </c>
      <c r="C32" s="5" t="str">
        <f t="shared" si="0"/>
        <v>0_4-162</v>
      </c>
      <c r="D32" s="16"/>
      <c r="E32" s="16"/>
      <c r="F32" s="15" t="s">
        <v>98</v>
      </c>
      <c r="G32" s="15" t="s">
        <v>98</v>
      </c>
      <c r="H32" s="15"/>
    </row>
    <row r="33" spans="1:8" ht="12.75" customHeight="1" x14ac:dyDescent="0.25">
      <c r="A33" s="1">
        <v>32</v>
      </c>
      <c r="B33" s="1" t="s">
        <v>42</v>
      </c>
      <c r="C33" s="5" t="str">
        <f t="shared" si="0"/>
        <v>0_4-163</v>
      </c>
      <c r="D33" s="16"/>
      <c r="E33" s="16"/>
      <c r="F33" s="15" t="s">
        <v>98</v>
      </c>
      <c r="G33" s="15" t="s">
        <v>98</v>
      </c>
      <c r="H33" s="15"/>
    </row>
    <row r="34" spans="1:8" ht="12.75" customHeight="1" x14ac:dyDescent="0.25">
      <c r="A34" s="1">
        <v>33</v>
      </c>
      <c r="B34" s="1" t="s">
        <v>43</v>
      </c>
      <c r="C34" s="5" t="str">
        <f t="shared" si="0"/>
        <v>0_4-164</v>
      </c>
      <c r="D34" s="16"/>
      <c r="E34" s="16"/>
      <c r="F34" s="15" t="s">
        <v>98</v>
      </c>
      <c r="G34" s="15" t="s">
        <v>98</v>
      </c>
      <c r="H34" s="15"/>
    </row>
    <row r="35" spans="1:8" ht="13.05" customHeight="1" x14ac:dyDescent="0.25">
      <c r="A35" s="1">
        <v>34</v>
      </c>
      <c r="B35" s="1" t="s">
        <v>44</v>
      </c>
      <c r="C35" s="5" t="str">
        <f t="shared" si="0"/>
        <v>0_4-165</v>
      </c>
      <c r="D35" s="16"/>
      <c r="E35" s="16"/>
      <c r="F35" s="15" t="s">
        <v>98</v>
      </c>
      <c r="G35" s="15" t="s">
        <v>98</v>
      </c>
      <c r="H35" s="15"/>
    </row>
    <row r="36" spans="1:8" ht="13.05" customHeight="1" x14ac:dyDescent="0.25">
      <c r="A36" s="1">
        <v>35</v>
      </c>
      <c r="B36" s="1" t="s">
        <v>45</v>
      </c>
      <c r="C36" s="5" t="str">
        <f t="shared" si="0"/>
        <v>0_4-166</v>
      </c>
      <c r="D36" s="16"/>
      <c r="E36" s="16"/>
      <c r="F36" s="15" t="s">
        <v>98</v>
      </c>
      <c r="G36" s="15" t="s">
        <v>98</v>
      </c>
      <c r="H36" s="15"/>
    </row>
    <row r="37" spans="1:8" ht="13.05" customHeight="1" x14ac:dyDescent="0.25">
      <c r="A37" s="1">
        <v>36</v>
      </c>
      <c r="B37" s="1" t="s">
        <v>46</v>
      </c>
      <c r="C37" s="5" t="str">
        <f t="shared" si="0"/>
        <v>0_4-167</v>
      </c>
      <c r="D37" s="16"/>
      <c r="E37" s="16"/>
      <c r="F37" s="15" t="s">
        <v>98</v>
      </c>
      <c r="G37" s="15" t="s">
        <v>98</v>
      </c>
      <c r="H37" s="15"/>
    </row>
    <row r="38" spans="1:8" ht="13.05" customHeight="1" x14ac:dyDescent="0.25">
      <c r="A38" s="1">
        <v>37</v>
      </c>
      <c r="B38" s="1" t="s">
        <v>47</v>
      </c>
      <c r="C38" s="5" t="str">
        <f t="shared" si="0"/>
        <v>0_4-168</v>
      </c>
      <c r="D38" s="16"/>
      <c r="E38" s="16"/>
      <c r="F38" s="15" t="s">
        <v>98</v>
      </c>
      <c r="G38" s="15" t="s">
        <v>98</v>
      </c>
      <c r="H38" s="15"/>
    </row>
    <row r="39" spans="1:8" ht="13.05" customHeight="1" x14ac:dyDescent="0.25">
      <c r="A39" s="1">
        <v>38</v>
      </c>
      <c r="B39" s="1" t="s">
        <v>48</v>
      </c>
      <c r="C39" s="5" t="str">
        <f t="shared" si="0"/>
        <v>0_4-169</v>
      </c>
      <c r="D39" s="16"/>
      <c r="E39" s="16"/>
      <c r="F39" s="15" t="s">
        <v>98</v>
      </c>
      <c r="G39" s="15" t="s">
        <v>98</v>
      </c>
      <c r="H39" s="15"/>
    </row>
    <row r="40" spans="1:8" ht="13.05" customHeight="1" x14ac:dyDescent="0.25">
      <c r="A40" s="1">
        <v>39</v>
      </c>
      <c r="B40" s="1" t="s">
        <v>49</v>
      </c>
      <c r="C40" s="5" t="str">
        <f t="shared" si="0"/>
        <v>0_4-170</v>
      </c>
      <c r="D40" s="16"/>
      <c r="E40" s="16"/>
      <c r="F40" s="15" t="s">
        <v>98</v>
      </c>
      <c r="G40" s="15" t="s">
        <v>98</v>
      </c>
      <c r="H40" s="15"/>
    </row>
    <row r="41" spans="1:8" ht="13.05" customHeight="1" x14ac:dyDescent="0.25">
      <c r="A41" s="1">
        <v>40</v>
      </c>
      <c r="B41" s="1" t="s">
        <v>50</v>
      </c>
      <c r="C41" s="5" t="str">
        <f t="shared" si="0"/>
        <v>0_4-171</v>
      </c>
      <c r="D41" s="16"/>
      <c r="E41" s="16"/>
      <c r="F41" s="15" t="s">
        <v>98</v>
      </c>
      <c r="G41" s="15" t="s">
        <v>98</v>
      </c>
      <c r="H41" s="15"/>
    </row>
    <row r="42" spans="1:8" ht="13.05" customHeight="1" x14ac:dyDescent="0.25">
      <c r="A42" s="1">
        <v>41</v>
      </c>
      <c r="B42" s="1" t="s">
        <v>51</v>
      </c>
      <c r="C42" s="5" t="str">
        <f t="shared" si="0"/>
        <v>0_4-172</v>
      </c>
      <c r="D42" s="16"/>
      <c r="E42" s="16"/>
      <c r="F42" s="15" t="s">
        <v>98</v>
      </c>
      <c r="G42" s="15" t="s">
        <v>98</v>
      </c>
      <c r="H42" s="15"/>
    </row>
    <row r="43" spans="1:8" ht="13.05" customHeight="1" x14ac:dyDescent="0.25">
      <c r="A43" s="1">
        <v>42</v>
      </c>
      <c r="B43" s="1" t="s">
        <v>52</v>
      </c>
      <c r="C43" s="5" t="str">
        <f t="shared" si="0"/>
        <v>0_4-173</v>
      </c>
      <c r="D43" s="16"/>
      <c r="E43" s="16"/>
      <c r="F43" s="15" t="s">
        <v>98</v>
      </c>
      <c r="G43" s="15" t="s">
        <v>98</v>
      </c>
      <c r="H43" s="15"/>
    </row>
    <row r="44" spans="1:8" ht="13.05" customHeight="1" x14ac:dyDescent="0.25">
      <c r="A44" s="1">
        <v>43</v>
      </c>
      <c r="B44" s="1" t="s">
        <v>53</v>
      </c>
      <c r="C44" s="5" t="str">
        <f t="shared" si="0"/>
        <v>0_4-174</v>
      </c>
      <c r="D44" s="16"/>
      <c r="E44" s="16"/>
      <c r="F44" s="15" t="s">
        <v>98</v>
      </c>
      <c r="G44" s="15" t="s">
        <v>98</v>
      </c>
      <c r="H44" s="15"/>
    </row>
    <row r="45" spans="1:8" ht="13.05" customHeight="1" x14ac:dyDescent="0.25">
      <c r="A45" s="1">
        <v>44</v>
      </c>
      <c r="B45" s="1" t="s">
        <v>54</v>
      </c>
      <c r="C45" s="5" t="str">
        <f t="shared" si="0"/>
        <v>0_4-175</v>
      </c>
      <c r="D45" s="16"/>
      <c r="E45" s="16"/>
      <c r="F45" s="15" t="s">
        <v>98</v>
      </c>
      <c r="G45" s="15" t="s">
        <v>98</v>
      </c>
      <c r="H45" s="15"/>
    </row>
    <row r="46" spans="1:8" ht="13.05" customHeight="1" x14ac:dyDescent="0.25">
      <c r="A46" s="1">
        <v>45</v>
      </c>
      <c r="B46" s="1" t="s">
        <v>55</v>
      </c>
      <c r="C46" s="5" t="str">
        <f t="shared" si="0"/>
        <v>0_4-176</v>
      </c>
      <c r="D46" s="16"/>
      <c r="E46" s="16"/>
      <c r="F46" s="15" t="s">
        <v>98</v>
      </c>
      <c r="G46" s="15" t="s">
        <v>98</v>
      </c>
      <c r="H46" s="15"/>
    </row>
    <row r="47" spans="1:8" ht="13.05" customHeight="1" x14ac:dyDescent="0.25">
      <c r="A47" s="1">
        <v>46</v>
      </c>
      <c r="B47" s="1" t="s">
        <v>56</v>
      </c>
      <c r="C47" s="5" t="str">
        <f t="shared" si="0"/>
        <v>0_4-177</v>
      </c>
      <c r="D47" s="16"/>
      <c r="E47" s="16"/>
      <c r="F47" s="15" t="s">
        <v>98</v>
      </c>
      <c r="G47" s="15" t="s">
        <v>98</v>
      </c>
      <c r="H47" s="15"/>
    </row>
    <row r="48" spans="1:8" ht="13.05" customHeight="1" x14ac:dyDescent="0.2">
      <c r="A48" s="1">
        <v>47</v>
      </c>
      <c r="B48" s="1" t="s">
        <v>57</v>
      </c>
      <c r="C48" s="5" t="str">
        <f t="shared" si="0"/>
        <v>0_4-178</v>
      </c>
      <c r="D48" s="30" t="s">
        <v>101</v>
      </c>
      <c r="E48" s="16"/>
      <c r="F48" s="15" t="s">
        <v>98</v>
      </c>
      <c r="G48" s="15" t="s">
        <v>98</v>
      </c>
      <c r="H48" s="15"/>
    </row>
    <row r="49" spans="1:8" ht="13.05" customHeight="1" x14ac:dyDescent="0.25">
      <c r="A49" s="1">
        <v>48</v>
      </c>
      <c r="B49" s="1" t="s">
        <v>58</v>
      </c>
      <c r="C49" s="5" t="str">
        <f t="shared" si="0"/>
        <v>0_4-179</v>
      </c>
      <c r="D49" s="16"/>
      <c r="E49" s="16"/>
      <c r="F49" s="15" t="s">
        <v>98</v>
      </c>
      <c r="G49" s="15" t="s">
        <v>98</v>
      </c>
      <c r="H49" s="15"/>
    </row>
    <row r="50" spans="1:8" ht="13.05" customHeight="1" x14ac:dyDescent="0.25">
      <c r="A50" s="1">
        <v>49</v>
      </c>
      <c r="B50" s="1" t="s">
        <v>59</v>
      </c>
      <c r="C50" s="5" t="str">
        <f t="shared" si="0"/>
        <v>0_4-180</v>
      </c>
      <c r="D50" s="16"/>
      <c r="E50" s="16"/>
      <c r="F50" s="15" t="s">
        <v>98</v>
      </c>
      <c r="G50" s="15" t="s">
        <v>98</v>
      </c>
      <c r="H50" s="15"/>
    </row>
    <row r="51" spans="1:8" ht="13.05" customHeight="1" x14ac:dyDescent="0.25">
      <c r="A51" s="1">
        <v>50</v>
      </c>
      <c r="B51" s="1" t="s">
        <v>60</v>
      </c>
      <c r="C51" s="5" t="str">
        <f t="shared" si="0"/>
        <v>0_4-181</v>
      </c>
      <c r="D51" s="16"/>
      <c r="E51" s="16"/>
      <c r="F51" s="15" t="s">
        <v>98</v>
      </c>
      <c r="G51" s="15" t="s">
        <v>98</v>
      </c>
      <c r="H51" s="15"/>
    </row>
    <row r="52" spans="1:8" ht="13.05" customHeight="1" x14ac:dyDescent="0.25">
      <c r="A52" s="1">
        <v>51</v>
      </c>
      <c r="B52" s="1" t="s">
        <v>61</v>
      </c>
      <c r="C52" s="5" t="str">
        <f t="shared" si="0"/>
        <v>0_4-182</v>
      </c>
      <c r="D52" s="16"/>
      <c r="E52" s="16"/>
      <c r="F52" s="15" t="s">
        <v>98</v>
      </c>
      <c r="G52" s="15" t="s">
        <v>98</v>
      </c>
      <c r="H52" s="15"/>
    </row>
    <row r="53" spans="1:8" ht="13.05" customHeight="1" x14ac:dyDescent="0.25">
      <c r="A53" s="1">
        <v>52</v>
      </c>
      <c r="B53" s="1" t="s">
        <v>62</v>
      </c>
      <c r="C53" s="5" t="str">
        <f t="shared" si="0"/>
        <v>0_4-183</v>
      </c>
      <c r="D53" s="16"/>
      <c r="E53" s="16"/>
      <c r="F53" s="15" t="s">
        <v>98</v>
      </c>
      <c r="G53" s="15" t="s">
        <v>98</v>
      </c>
      <c r="H53" s="15"/>
    </row>
    <row r="54" spans="1:8" ht="13.05" customHeight="1" x14ac:dyDescent="0.25">
      <c r="A54" s="1">
        <v>53</v>
      </c>
      <c r="B54" s="1" t="s">
        <v>63</v>
      </c>
      <c r="C54" s="5" t="str">
        <f t="shared" si="0"/>
        <v>0_4-184</v>
      </c>
      <c r="D54" s="16"/>
      <c r="E54" s="16"/>
      <c r="F54" s="15" t="s">
        <v>98</v>
      </c>
      <c r="G54" s="15" t="s">
        <v>98</v>
      </c>
      <c r="H54" s="15"/>
    </row>
    <row r="55" spans="1:8" ht="13.05" customHeight="1" x14ac:dyDescent="0.25">
      <c r="A55" s="1">
        <v>54</v>
      </c>
      <c r="B55" s="1" t="s">
        <v>64</v>
      </c>
      <c r="C55" s="5" t="str">
        <f t="shared" si="0"/>
        <v>0_4-185</v>
      </c>
      <c r="D55" s="16"/>
      <c r="E55" s="16"/>
      <c r="F55" s="15" t="s">
        <v>98</v>
      </c>
      <c r="G55" s="15" t="s">
        <v>98</v>
      </c>
      <c r="H55" s="15"/>
    </row>
    <row r="56" spans="1:8" ht="13.05" customHeight="1" x14ac:dyDescent="0.25">
      <c r="A56" s="1">
        <v>55</v>
      </c>
      <c r="B56" s="1" t="s">
        <v>65</v>
      </c>
      <c r="C56" s="5" t="str">
        <f t="shared" si="0"/>
        <v>0_4-186</v>
      </c>
      <c r="D56" s="16"/>
      <c r="E56" s="16"/>
      <c r="F56" s="15" t="s">
        <v>98</v>
      </c>
      <c r="G56" s="15" t="s">
        <v>98</v>
      </c>
      <c r="H56" s="15"/>
    </row>
    <row r="57" spans="1:8" ht="13.05" customHeight="1" x14ac:dyDescent="0.25">
      <c r="A57" s="1">
        <v>56</v>
      </c>
      <c r="B57" s="1" t="s">
        <v>66</v>
      </c>
      <c r="C57" s="5" t="str">
        <f t="shared" si="0"/>
        <v>0_4-187</v>
      </c>
      <c r="D57" s="16"/>
      <c r="E57" s="16"/>
      <c r="F57" s="15" t="s">
        <v>98</v>
      </c>
      <c r="G57" s="15" t="s">
        <v>98</v>
      </c>
      <c r="H57" s="15"/>
    </row>
    <row r="58" spans="1:8" ht="13.05" customHeight="1" x14ac:dyDescent="0.25">
      <c r="A58" s="1">
        <v>57</v>
      </c>
      <c r="B58" s="1" t="s">
        <v>67</v>
      </c>
      <c r="C58" s="5" t="str">
        <f t="shared" si="0"/>
        <v>0_4-188</v>
      </c>
      <c r="D58" s="16"/>
      <c r="E58" s="16"/>
      <c r="F58" s="15" t="s">
        <v>98</v>
      </c>
      <c r="G58" s="15" t="s">
        <v>98</v>
      </c>
      <c r="H58" s="15"/>
    </row>
    <row r="59" spans="1:8" ht="13.05" customHeight="1" x14ac:dyDescent="0.25">
      <c r="A59" s="1">
        <v>58</v>
      </c>
      <c r="B59" s="1" t="s">
        <v>68</v>
      </c>
      <c r="C59" s="5" t="str">
        <f t="shared" si="0"/>
        <v>0_4-189</v>
      </c>
      <c r="D59" s="16"/>
      <c r="E59" s="16"/>
      <c r="F59" s="15" t="s">
        <v>98</v>
      </c>
      <c r="G59" s="15" t="s">
        <v>98</v>
      </c>
      <c r="H59" s="15"/>
    </row>
    <row r="60" spans="1:8" ht="13.05" customHeight="1" x14ac:dyDescent="0.25">
      <c r="A60" s="1">
        <v>59</v>
      </c>
      <c r="B60" s="1" t="s">
        <v>69</v>
      </c>
      <c r="C60" s="5" t="str">
        <f t="shared" si="0"/>
        <v>0_4-190</v>
      </c>
      <c r="D60" s="16"/>
      <c r="E60" s="16"/>
      <c r="F60" s="15" t="s">
        <v>98</v>
      </c>
      <c r="G60" s="15" t="s">
        <v>98</v>
      </c>
      <c r="H60" s="15"/>
    </row>
    <row r="61" spans="1:8" ht="13.05" customHeight="1" x14ac:dyDescent="0.25">
      <c r="A61" s="1">
        <v>60</v>
      </c>
      <c r="B61" s="1" t="s">
        <v>70</v>
      </c>
      <c r="C61" s="5" t="str">
        <f t="shared" si="0"/>
        <v>0_4-191</v>
      </c>
      <c r="D61" s="16"/>
      <c r="E61" s="16"/>
      <c r="F61" s="15" t="s">
        <v>98</v>
      </c>
      <c r="G61" s="15" t="s">
        <v>98</v>
      </c>
      <c r="H61" s="15"/>
    </row>
    <row r="62" spans="1:8" ht="13.05" customHeight="1" x14ac:dyDescent="0.25">
      <c r="A62" s="1">
        <v>61</v>
      </c>
      <c r="B62" s="1" t="s">
        <v>71</v>
      </c>
      <c r="C62" s="5" t="str">
        <f t="shared" si="0"/>
        <v>0_4-192</v>
      </c>
      <c r="D62" s="16"/>
      <c r="E62" s="16"/>
      <c r="F62" s="15" t="s">
        <v>98</v>
      </c>
      <c r="G62" s="15" t="s">
        <v>98</v>
      </c>
      <c r="H62" s="15"/>
    </row>
    <row r="63" spans="1:8" ht="13.05" customHeight="1" x14ac:dyDescent="0.25">
      <c r="A63" s="1">
        <v>62</v>
      </c>
      <c r="B63" s="1" t="s">
        <v>72</v>
      </c>
      <c r="C63" s="17" t="s">
        <v>102</v>
      </c>
      <c r="D63" s="3" t="s">
        <v>105</v>
      </c>
      <c r="E63" s="14"/>
      <c r="F63" s="13" t="s">
        <v>97</v>
      </c>
      <c r="G63" s="13" t="s">
        <v>97</v>
      </c>
      <c r="H63" s="13"/>
    </row>
    <row r="64" spans="1:8" ht="13.05" customHeight="1" x14ac:dyDescent="0.25">
      <c r="A64" s="1">
        <v>63</v>
      </c>
      <c r="B64" s="1" t="s">
        <v>73</v>
      </c>
      <c r="C64" s="17" t="s">
        <v>103</v>
      </c>
      <c r="D64" s="3" t="s">
        <v>105</v>
      </c>
      <c r="E64" s="14"/>
      <c r="F64" s="13" t="s">
        <v>97</v>
      </c>
      <c r="G64" s="13" t="s">
        <v>97</v>
      </c>
      <c r="H64" s="13"/>
    </row>
    <row r="65" spans="1:8" ht="13.05" customHeight="1" x14ac:dyDescent="0.25">
      <c r="A65" s="1">
        <v>64</v>
      </c>
      <c r="B65" s="1" t="s">
        <v>74</v>
      </c>
      <c r="C65" s="17" t="s">
        <v>104</v>
      </c>
      <c r="D65" s="3" t="s">
        <v>105</v>
      </c>
      <c r="E65" s="14"/>
      <c r="F65" s="13" t="s">
        <v>97</v>
      </c>
      <c r="G65" s="13" t="s">
        <v>97</v>
      </c>
      <c r="H65" s="13"/>
    </row>
    <row r="66" spans="1:8" ht="13.05" customHeight="1" x14ac:dyDescent="0.25">
      <c r="A66" s="1">
        <v>65</v>
      </c>
      <c r="B66" s="1" t="s">
        <v>75</v>
      </c>
      <c r="C66" s="17" t="s">
        <v>102</v>
      </c>
      <c r="D66" s="4" t="s">
        <v>84</v>
      </c>
      <c r="E66" s="14"/>
      <c r="F66" s="13" t="s">
        <v>94</v>
      </c>
      <c r="G66" s="13" t="s">
        <v>94</v>
      </c>
      <c r="H66" s="13"/>
    </row>
    <row r="67" spans="1:8" ht="13.05" customHeight="1" x14ac:dyDescent="0.25">
      <c r="A67" s="1">
        <v>66</v>
      </c>
      <c r="B67" s="1" t="s">
        <v>76</v>
      </c>
      <c r="C67" s="17" t="s">
        <v>103</v>
      </c>
      <c r="D67" s="4" t="s">
        <v>84</v>
      </c>
      <c r="E67" s="14"/>
      <c r="F67" s="13" t="s">
        <v>94</v>
      </c>
      <c r="G67" s="13" t="s">
        <v>94</v>
      </c>
      <c r="H67" s="13"/>
    </row>
    <row r="68" spans="1:8" ht="13.05" customHeight="1" x14ac:dyDescent="0.25">
      <c r="A68" s="1">
        <v>67</v>
      </c>
      <c r="B68" s="1" t="s">
        <v>77</v>
      </c>
      <c r="C68" s="17" t="s">
        <v>104</v>
      </c>
      <c r="D68" s="4" t="s">
        <v>84</v>
      </c>
      <c r="E68" s="14"/>
      <c r="F68" s="13" t="s">
        <v>94</v>
      </c>
      <c r="G68" s="13" t="s">
        <v>94</v>
      </c>
      <c r="H68" s="13"/>
    </row>
    <row r="69" spans="1:8" ht="13.05" customHeight="1" x14ac:dyDescent="0.25">
      <c r="A69" s="1">
        <v>68</v>
      </c>
      <c r="B69" s="1" t="s">
        <v>78</v>
      </c>
      <c r="C69" s="17" t="str">
        <f>CONCATENATE(D69&amp;J$2,"_",$I$2&amp;"-4")</f>
        <v>42-USGS-Tibetan-Hair-0_4-4</v>
      </c>
      <c r="D69" s="4" t="s">
        <v>85</v>
      </c>
      <c r="E69" s="14"/>
      <c r="F69" s="13" t="s">
        <v>94</v>
      </c>
      <c r="G69" s="13" t="s">
        <v>94</v>
      </c>
      <c r="H69" s="13"/>
    </row>
    <row r="70" spans="1:8" ht="13.05" customHeight="1" x14ac:dyDescent="0.25">
      <c r="A70" s="1">
        <v>69</v>
      </c>
      <c r="B70" s="1" t="s">
        <v>79</v>
      </c>
      <c r="C70" s="17" t="str">
        <f>CONCATENATE(D70&amp;J$2,"_",$I$2&amp;"-5")</f>
        <v>42-USGS-Tibetan-Hair-0_4-5</v>
      </c>
      <c r="D70" s="4" t="s">
        <v>85</v>
      </c>
      <c r="E70" s="14"/>
      <c r="F70" s="13" t="s">
        <v>94</v>
      </c>
      <c r="G70" s="13" t="s">
        <v>94</v>
      </c>
      <c r="H70" s="13"/>
    </row>
    <row r="71" spans="1:8" ht="13.05" customHeight="1" x14ac:dyDescent="0.25">
      <c r="A71" s="1">
        <v>70</v>
      </c>
      <c r="B71" s="1" t="s">
        <v>80</v>
      </c>
      <c r="C71" s="17" t="str">
        <f>CONCATENATE(D71&amp;J$2,"_",$I$2&amp;"-6")</f>
        <v>42-USGS-Tibetan-Hair-0_4-6</v>
      </c>
      <c r="D71" s="4" t="s">
        <v>85</v>
      </c>
      <c r="E71" s="14"/>
      <c r="F71" s="13" t="s">
        <v>94</v>
      </c>
      <c r="G71" s="13" t="s">
        <v>94</v>
      </c>
      <c r="H71" s="13"/>
    </row>
  </sheetData>
  <mergeCells count="1">
    <mergeCell ref="J8:K9"/>
  </mergeCells>
  <dataValidations count="3">
    <dataValidation type="list" allowBlank="1" showInputMessage="1" showErrorMessage="1" sqref="D39:D40" xr:uid="{BBB45E1A-D1B7-44F7-A37D-BD8C313FDE23}">
      <formula1>$J$20:$J$20</formula1>
    </dataValidation>
    <dataValidation type="list" allowBlank="1" showInputMessage="1" showErrorMessage="1" errorTitle="Does not match Identifier" sqref="F2:G71" xr:uid="{8E525E42-40DC-472F-BAFE-2E746F7E4FB9}">
      <formula1>$K$23:$K$29</formula1>
    </dataValidation>
    <dataValidation type="list" allowBlank="1" showInputMessage="1" showErrorMessage="1" errorTitle="Names do not match STD names" error="Choose from drop down menu" sqref="D2:D14 D63:D71" xr:uid="{0B96759A-8327-437F-B198-54CD2881A025}">
      <formula1>$J$23:$J$31</formula1>
    </dataValidation>
  </dataValidations>
  <printOptions horizontalCentered="1" verticalCentered="1"/>
  <pageMargins left="0.75" right="0.75" top="1" bottom="1" header="0.5" footer="0.5"/>
  <pageSetup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2E29E-3CD7-4A06-9373-75AAABCEF4A6}">
  <sheetPr>
    <pageSetUpPr fitToPage="1"/>
  </sheetPr>
  <dimension ref="A1:L71"/>
  <sheetViews>
    <sheetView zoomScaleNormal="100" workbookViewId="0">
      <pane ySplit="1" topLeftCell="A2" activePane="bottomLeft" state="frozen"/>
      <selection activeCell="F1" sqref="F1:G1048576"/>
      <selection pane="bottomLeft" activeCell="F1" sqref="F1:G1048576"/>
    </sheetView>
  </sheetViews>
  <sheetFormatPr defaultColWidth="9.109375" defaultRowHeight="13.05" customHeight="1" x14ac:dyDescent="0.25"/>
  <cols>
    <col min="1" max="1" width="4.44140625" style="2" customWidth="1"/>
    <col min="2" max="2" width="6.6640625" style="2" customWidth="1"/>
    <col min="3" max="3" width="30.21875" style="12" customWidth="1"/>
    <col min="4" max="4" width="19.5546875" style="2" bestFit="1" customWidth="1"/>
    <col min="5" max="5" width="16.109375" style="2" customWidth="1"/>
    <col min="6" max="7" width="23.6640625" style="2" hidden="1" customWidth="1"/>
    <col min="8" max="8" width="16.109375" style="2" customWidth="1"/>
    <col min="9" max="9" width="8.44140625" style="2" customWidth="1"/>
    <col min="10" max="10" width="24.77734375" style="2" customWidth="1"/>
    <col min="11" max="11" width="18.6640625" style="2" customWidth="1"/>
    <col min="12" max="12" width="26.21875" style="2" customWidth="1"/>
    <col min="13" max="13" width="27" style="2" customWidth="1"/>
    <col min="14" max="16384" width="9.109375" style="2"/>
  </cols>
  <sheetData>
    <row r="1" spans="1:11" ht="13.05" customHeight="1" x14ac:dyDescent="0.25">
      <c r="A1" s="6" t="s">
        <v>0</v>
      </c>
      <c r="B1" s="7" t="s">
        <v>1</v>
      </c>
      <c r="C1" s="8" t="s">
        <v>2</v>
      </c>
      <c r="D1" s="9" t="s">
        <v>3</v>
      </c>
      <c r="E1" s="7" t="s">
        <v>4</v>
      </c>
      <c r="F1" s="7" t="s">
        <v>87</v>
      </c>
      <c r="G1" s="7" t="s">
        <v>92</v>
      </c>
      <c r="H1" s="7" t="s">
        <v>5</v>
      </c>
      <c r="I1" s="7" t="s">
        <v>6</v>
      </c>
      <c r="J1" s="7" t="s">
        <v>82</v>
      </c>
      <c r="K1" s="7" t="s">
        <v>7</v>
      </c>
    </row>
    <row r="2" spans="1:11" ht="13.05" customHeight="1" x14ac:dyDescent="0.25">
      <c r="A2" s="1">
        <v>1</v>
      </c>
      <c r="B2" s="1" t="s">
        <v>8</v>
      </c>
      <c r="C2" s="17" t="str">
        <f>CONCATENATE(D2&amp;J$2,"_",$I$2&amp;"-1")</f>
        <v>34-UWSIF-Chicken-0_5-1</v>
      </c>
      <c r="D2" s="3" t="s">
        <v>105</v>
      </c>
      <c r="E2" s="4"/>
      <c r="F2" s="3" t="s">
        <v>93</v>
      </c>
      <c r="G2" s="3" t="s">
        <v>93</v>
      </c>
      <c r="H2" s="3"/>
      <c r="I2" s="10">
        <v>5</v>
      </c>
      <c r="J2" s="16">
        <f>'Tray 1'!J2</f>
        <v>0</v>
      </c>
      <c r="K2" s="4">
        <f>'Tray 1'!K2</f>
        <v>0</v>
      </c>
    </row>
    <row r="3" spans="1:11" ht="13.05" customHeight="1" x14ac:dyDescent="0.25">
      <c r="A3" s="1">
        <v>2</v>
      </c>
      <c r="B3" s="1" t="s">
        <v>10</v>
      </c>
      <c r="C3" s="17" t="str">
        <f>CONCATENATE(D3&amp;J$2,"_",$I$2&amp;"-2")</f>
        <v>34-UWSIF-Chicken-0_5-2</v>
      </c>
      <c r="D3" s="3" t="s">
        <v>105</v>
      </c>
      <c r="E3" s="14"/>
      <c r="F3" s="13" t="s">
        <v>97</v>
      </c>
      <c r="G3" s="13" t="s">
        <v>97</v>
      </c>
      <c r="H3" s="13"/>
    </row>
    <row r="4" spans="1:11" ht="13.05" customHeight="1" x14ac:dyDescent="0.25">
      <c r="A4" s="1">
        <v>3</v>
      </c>
      <c r="B4" s="1" t="s">
        <v>11</v>
      </c>
      <c r="C4" s="17" t="str">
        <f>CONCATENATE(D4&amp;J$2,"_",$I$2&amp;"-3")</f>
        <v>34-UWSIF-Chicken-0_5-3</v>
      </c>
      <c r="D4" s="3" t="s">
        <v>105</v>
      </c>
      <c r="E4" s="14"/>
      <c r="F4" s="13" t="s">
        <v>97</v>
      </c>
      <c r="G4" s="13" t="s">
        <v>97</v>
      </c>
      <c r="H4" s="13"/>
    </row>
    <row r="5" spans="1:11" ht="13.05" customHeight="1" x14ac:dyDescent="0.25">
      <c r="A5" s="1">
        <v>4</v>
      </c>
      <c r="B5" s="1" t="s">
        <v>12</v>
      </c>
      <c r="C5" s="17" t="str">
        <f>CONCATENATE(D5&amp;J$2,"_",$I$2&amp;"-4")</f>
        <v>34-UWSIF-Chicken-0_5-4</v>
      </c>
      <c r="D5" s="3" t="s">
        <v>105</v>
      </c>
      <c r="E5" s="14"/>
      <c r="F5" s="13" t="s">
        <v>97</v>
      </c>
      <c r="G5" s="13" t="s">
        <v>97</v>
      </c>
      <c r="H5" s="13"/>
      <c r="J5" s="19" t="s">
        <v>99</v>
      </c>
      <c r="K5" s="3"/>
    </row>
    <row r="6" spans="1:11" ht="13.05" customHeight="1" x14ac:dyDescent="0.25">
      <c r="A6" s="1">
        <v>5</v>
      </c>
      <c r="B6" s="1" t="s">
        <v>13</v>
      </c>
      <c r="C6" s="17" t="str">
        <f>CONCATENATE(D6&amp;J$2,"_",$I$2&amp;"-5")</f>
        <v>34-UWSIF-Chicken-0_5-5</v>
      </c>
      <c r="D6" s="3" t="s">
        <v>105</v>
      </c>
      <c r="E6" s="14"/>
      <c r="F6" s="13" t="s">
        <v>97</v>
      </c>
      <c r="G6" s="13" t="s">
        <v>97</v>
      </c>
      <c r="H6" s="13"/>
      <c r="J6" s="15" t="s">
        <v>83</v>
      </c>
      <c r="K6" s="20"/>
    </row>
    <row r="7" spans="1:11" ht="13.05" customHeight="1" x14ac:dyDescent="0.25">
      <c r="A7" s="1">
        <v>6</v>
      </c>
      <c r="B7" s="1" t="s">
        <v>14</v>
      </c>
      <c r="C7" s="17" t="str">
        <f>CONCATENATE(D7&amp;J$2,"_",$I$2&amp;"-1")</f>
        <v>43-USGS-Indian-Hair-0_5-1</v>
      </c>
      <c r="D7" s="4" t="s">
        <v>84</v>
      </c>
      <c r="E7" s="14"/>
      <c r="F7" s="13" t="s">
        <v>96</v>
      </c>
      <c r="G7" s="13" t="s">
        <v>96</v>
      </c>
      <c r="H7" s="13"/>
      <c r="J7" s="15"/>
      <c r="K7" s="20"/>
    </row>
    <row r="8" spans="1:11" ht="13.05" customHeight="1" x14ac:dyDescent="0.25">
      <c r="A8" s="1">
        <v>7</v>
      </c>
      <c r="B8" s="1" t="s">
        <v>15</v>
      </c>
      <c r="C8" s="17" t="str">
        <f>CONCATENATE(D8&amp;J$2,"_",$I$2&amp;"-2")</f>
        <v>43-USGS-Indian-Hair-0_5-2</v>
      </c>
      <c r="D8" s="4" t="s">
        <v>84</v>
      </c>
      <c r="E8" s="14"/>
      <c r="F8" s="13" t="s">
        <v>96</v>
      </c>
      <c r="G8" s="13" t="s">
        <v>96</v>
      </c>
      <c r="H8" s="13"/>
      <c r="J8" s="31" t="s">
        <v>16</v>
      </c>
      <c r="K8" s="32"/>
    </row>
    <row r="9" spans="1:11" ht="13.05" customHeight="1" x14ac:dyDescent="0.25">
      <c r="A9" s="1">
        <v>8</v>
      </c>
      <c r="B9" s="1" t="s">
        <v>17</v>
      </c>
      <c r="C9" s="17" t="str">
        <f>CONCATENATE(D9&amp;J$2,"_",$I$2&amp;"-3")</f>
        <v>43-USGS-Indian-Hair-0_5-3</v>
      </c>
      <c r="D9" s="4" t="s">
        <v>84</v>
      </c>
      <c r="E9" s="14"/>
      <c r="F9" s="13" t="s">
        <v>96</v>
      </c>
      <c r="G9" s="13" t="s">
        <v>96</v>
      </c>
      <c r="H9" s="13"/>
      <c r="J9" s="33"/>
      <c r="K9" s="34"/>
    </row>
    <row r="10" spans="1:11" ht="13.05" customHeight="1" x14ac:dyDescent="0.25">
      <c r="A10" s="1">
        <v>9</v>
      </c>
      <c r="B10" s="1" t="s">
        <v>18</v>
      </c>
      <c r="C10" s="17" t="str">
        <f>CONCATENATE(D10&amp;J$2,"_",$I$2&amp;"-4")</f>
        <v>43-USGS-Indian-Hair-0_5-4</v>
      </c>
      <c r="D10" s="4" t="s">
        <v>84</v>
      </c>
      <c r="E10" s="14"/>
      <c r="F10" s="13" t="s">
        <v>96</v>
      </c>
      <c r="G10" s="13" t="s">
        <v>96</v>
      </c>
      <c r="H10" s="13"/>
      <c r="J10" s="18" t="s">
        <v>33</v>
      </c>
      <c r="K10" s="23"/>
    </row>
    <row r="11" spans="1:11" ht="13.05" customHeight="1" x14ac:dyDescent="0.25">
      <c r="A11" s="1">
        <v>10</v>
      </c>
      <c r="B11" s="1" t="s">
        <v>19</v>
      </c>
      <c r="C11" s="17" t="str">
        <f>CONCATENATE(D11&amp;J$2,"_",$I$2&amp;"-5")</f>
        <v>43-USGS-Indian-Hair-0_5-5</v>
      </c>
      <c r="D11" s="4" t="s">
        <v>84</v>
      </c>
      <c r="E11" s="14"/>
      <c r="F11" s="13" t="s">
        <v>96</v>
      </c>
      <c r="G11" s="13" t="s">
        <v>96</v>
      </c>
      <c r="H11" s="13"/>
      <c r="J11" s="15"/>
      <c r="K11" s="20"/>
    </row>
    <row r="12" spans="1:11" ht="13.05" customHeight="1" x14ac:dyDescent="0.25">
      <c r="A12" s="1">
        <v>11</v>
      </c>
      <c r="B12" s="1" t="s">
        <v>20</v>
      </c>
      <c r="C12" s="17" t="str">
        <f>CONCATENATE(D12&amp;J$2,"_",$I$2&amp;"-1")</f>
        <v>42-USGS-Tibetan-Hair-0_5-1</v>
      </c>
      <c r="D12" s="4" t="s">
        <v>85</v>
      </c>
      <c r="E12" s="14"/>
      <c r="F12" s="13" t="s">
        <v>94</v>
      </c>
      <c r="G12" s="13" t="s">
        <v>94</v>
      </c>
      <c r="H12" s="13"/>
      <c r="J12" s="15"/>
      <c r="K12" s="20"/>
    </row>
    <row r="13" spans="1:11" ht="13.05" customHeight="1" x14ac:dyDescent="0.25">
      <c r="A13" s="1">
        <v>12</v>
      </c>
      <c r="B13" s="1" t="s">
        <v>21</v>
      </c>
      <c r="C13" s="17" t="str">
        <f>CONCATENATE(D13&amp;J$2,"_",$I$2&amp;"-2")</f>
        <v>42-USGS-Tibetan-Hair-0_5-2</v>
      </c>
      <c r="D13" s="4" t="s">
        <v>85</v>
      </c>
      <c r="E13" s="14"/>
      <c r="F13" s="13" t="s">
        <v>94</v>
      </c>
      <c r="G13" s="13" t="s">
        <v>94</v>
      </c>
      <c r="H13" s="13"/>
      <c r="J13" s="15"/>
      <c r="K13" s="20"/>
    </row>
    <row r="14" spans="1:11" ht="13.05" customHeight="1" x14ac:dyDescent="0.25">
      <c r="A14" s="1">
        <v>13</v>
      </c>
      <c r="B14" s="1" t="s">
        <v>22</v>
      </c>
      <c r="C14" s="17" t="str">
        <f>CONCATENATE(D14&amp;J$2,"_",$I$2&amp;"-3")</f>
        <v>42-USGS-Tibetan-Hair-0_5-3</v>
      </c>
      <c r="D14" s="4" t="s">
        <v>85</v>
      </c>
      <c r="E14" s="14"/>
      <c r="F14" s="13" t="s">
        <v>94</v>
      </c>
      <c r="G14" s="13" t="s">
        <v>94</v>
      </c>
      <c r="H14" s="13"/>
      <c r="J14" s="15"/>
      <c r="K14" s="20"/>
    </row>
    <row r="15" spans="1:11" ht="13.05" customHeight="1" x14ac:dyDescent="0.25">
      <c r="A15" s="1">
        <v>14</v>
      </c>
      <c r="B15" s="1" t="s">
        <v>23</v>
      </c>
      <c r="C15" s="5" t="str">
        <f>CONCATENATE($J$2,"_", $I$2, "-"&amp;((ROW()-14+192)))</f>
        <v>0_5-193</v>
      </c>
      <c r="D15" s="16"/>
      <c r="E15" s="16"/>
      <c r="F15" s="15" t="s">
        <v>98</v>
      </c>
      <c r="G15" s="15" t="s">
        <v>98</v>
      </c>
      <c r="H15" s="15"/>
      <c r="J15" s="15"/>
      <c r="K15" s="20"/>
    </row>
    <row r="16" spans="1:11" ht="13.05" customHeight="1" x14ac:dyDescent="0.25">
      <c r="A16" s="1">
        <v>15</v>
      </c>
      <c r="B16" s="1" t="s">
        <v>24</v>
      </c>
      <c r="C16" s="5" t="str">
        <f t="shared" ref="C16:C62" si="0">CONCATENATE($J$2,"_", $I$2, "-"&amp;((ROW()-14+192)))</f>
        <v>0_5-194</v>
      </c>
      <c r="D16" s="16"/>
      <c r="E16" s="16"/>
      <c r="F16" s="15" t="s">
        <v>98</v>
      </c>
      <c r="G16" s="15" t="s">
        <v>98</v>
      </c>
      <c r="H16" s="15"/>
      <c r="J16" s="15"/>
      <c r="K16" s="20"/>
    </row>
    <row r="17" spans="1:12" ht="13.05" customHeight="1" x14ac:dyDescent="0.25">
      <c r="A17" s="1">
        <v>16</v>
      </c>
      <c r="B17" s="1" t="s">
        <v>25</v>
      </c>
      <c r="C17" s="5" t="str">
        <f t="shared" si="0"/>
        <v>0_5-195</v>
      </c>
      <c r="D17" s="16"/>
      <c r="E17" s="16"/>
      <c r="F17" s="15" t="s">
        <v>98</v>
      </c>
      <c r="G17" s="15" t="s">
        <v>98</v>
      </c>
      <c r="H17" s="15"/>
      <c r="J17" s="15"/>
      <c r="K17" s="20"/>
      <c r="L17" s="11"/>
    </row>
    <row r="18" spans="1:12" ht="13.05" customHeight="1" x14ac:dyDescent="0.25">
      <c r="A18" s="1">
        <v>17</v>
      </c>
      <c r="B18" s="1" t="s">
        <v>26</v>
      </c>
      <c r="C18" s="5" t="str">
        <f t="shared" si="0"/>
        <v>0_5-196</v>
      </c>
      <c r="D18" s="16"/>
      <c r="E18" s="16"/>
      <c r="F18" s="15" t="s">
        <v>98</v>
      </c>
      <c r="G18" s="15" t="s">
        <v>98</v>
      </c>
      <c r="H18" s="15"/>
      <c r="J18" s="15"/>
      <c r="K18" s="20"/>
    </row>
    <row r="19" spans="1:12" ht="13.05" customHeight="1" x14ac:dyDescent="0.25">
      <c r="A19" s="1">
        <v>18</v>
      </c>
      <c r="B19" s="1" t="s">
        <v>27</v>
      </c>
      <c r="C19" s="5" t="str">
        <f t="shared" si="0"/>
        <v>0_5-197</v>
      </c>
      <c r="D19" s="16"/>
      <c r="E19" s="16"/>
      <c r="F19" s="15" t="s">
        <v>98</v>
      </c>
      <c r="G19" s="15" t="s">
        <v>98</v>
      </c>
      <c r="H19" s="15"/>
      <c r="J19" s="21"/>
      <c r="K19" s="22"/>
    </row>
    <row r="20" spans="1:12" ht="13.05" customHeight="1" x14ac:dyDescent="0.25">
      <c r="A20" s="1">
        <v>19</v>
      </c>
      <c r="B20" s="1" t="s">
        <v>28</v>
      </c>
      <c r="C20" s="5" t="str">
        <f t="shared" si="0"/>
        <v>0_5-198</v>
      </c>
      <c r="D20" s="16"/>
      <c r="E20" s="16"/>
      <c r="F20" s="15" t="s">
        <v>98</v>
      </c>
      <c r="G20" s="15" t="s">
        <v>98</v>
      </c>
      <c r="H20" s="15"/>
    </row>
    <row r="21" spans="1:12" ht="12.75" customHeight="1" thickBot="1" x14ac:dyDescent="0.3">
      <c r="A21" s="1">
        <v>20</v>
      </c>
      <c r="B21" s="1" t="s">
        <v>29</v>
      </c>
      <c r="C21" s="5" t="str">
        <f t="shared" si="0"/>
        <v>0_5-199</v>
      </c>
      <c r="D21" s="16"/>
      <c r="E21" s="16"/>
      <c r="F21" s="15" t="s">
        <v>98</v>
      </c>
      <c r="G21" s="15" t="s">
        <v>98</v>
      </c>
      <c r="H21" s="15"/>
    </row>
    <row r="22" spans="1:12" ht="12.75" customHeight="1" thickBot="1" x14ac:dyDescent="0.3">
      <c r="A22" s="1">
        <v>21</v>
      </c>
      <c r="B22" s="1" t="s">
        <v>30</v>
      </c>
      <c r="C22" s="5" t="str">
        <f t="shared" si="0"/>
        <v>0_5-200</v>
      </c>
      <c r="D22" s="16"/>
      <c r="E22" s="16"/>
      <c r="F22" s="15" t="s">
        <v>98</v>
      </c>
      <c r="G22" s="15" t="s">
        <v>98</v>
      </c>
      <c r="H22" s="15"/>
      <c r="J22" s="27" t="s">
        <v>86</v>
      </c>
      <c r="K22" s="24" t="s">
        <v>87</v>
      </c>
    </row>
    <row r="23" spans="1:12" ht="12.75" customHeight="1" x14ac:dyDescent="0.25">
      <c r="A23" s="1">
        <v>22</v>
      </c>
      <c r="B23" s="1" t="s">
        <v>31</v>
      </c>
      <c r="C23" s="5" t="str">
        <f t="shared" si="0"/>
        <v>0_5-201</v>
      </c>
      <c r="D23" s="16"/>
      <c r="E23" s="16"/>
      <c r="F23" s="15" t="s">
        <v>98</v>
      </c>
      <c r="G23" s="15" t="s">
        <v>98</v>
      </c>
      <c r="H23" s="15"/>
      <c r="J23" s="28" t="s">
        <v>9</v>
      </c>
      <c r="K23" s="25" t="s">
        <v>93</v>
      </c>
    </row>
    <row r="24" spans="1:12" ht="12.75" customHeight="1" x14ac:dyDescent="0.25">
      <c r="A24" s="1">
        <v>23</v>
      </c>
      <c r="B24" s="1" t="s">
        <v>32</v>
      </c>
      <c r="C24" s="5" t="str">
        <f t="shared" si="0"/>
        <v>0_5-202</v>
      </c>
      <c r="D24" s="16"/>
      <c r="E24" s="16"/>
      <c r="F24" s="15" t="s">
        <v>98</v>
      </c>
      <c r="G24" s="15" t="s">
        <v>98</v>
      </c>
      <c r="H24" s="15"/>
      <c r="J24" s="25" t="s">
        <v>81</v>
      </c>
      <c r="K24" s="25" t="s">
        <v>94</v>
      </c>
    </row>
    <row r="25" spans="1:12" ht="12.75" customHeight="1" x14ac:dyDescent="0.25">
      <c r="A25" s="1">
        <v>24</v>
      </c>
      <c r="B25" s="1" t="s">
        <v>34</v>
      </c>
      <c r="C25" s="5" t="str">
        <f t="shared" si="0"/>
        <v>0_5-203</v>
      </c>
      <c r="D25" s="16"/>
      <c r="E25" s="16"/>
      <c r="F25" s="15" t="s">
        <v>98</v>
      </c>
      <c r="G25" s="15" t="s">
        <v>98</v>
      </c>
      <c r="H25" s="15"/>
      <c r="J25" s="25" t="s">
        <v>88</v>
      </c>
      <c r="K25" s="25" t="s">
        <v>95</v>
      </c>
    </row>
    <row r="26" spans="1:12" ht="12.75" customHeight="1" x14ac:dyDescent="0.25">
      <c r="A26" s="1">
        <v>25</v>
      </c>
      <c r="B26" s="1" t="s">
        <v>35</v>
      </c>
      <c r="C26" s="5" t="str">
        <f t="shared" si="0"/>
        <v>0_5-204</v>
      </c>
      <c r="D26" s="16"/>
      <c r="E26" s="16"/>
      <c r="F26" s="15" t="s">
        <v>98</v>
      </c>
      <c r="G26" s="15" t="s">
        <v>98</v>
      </c>
      <c r="H26" s="15"/>
      <c r="J26" s="25" t="s">
        <v>84</v>
      </c>
      <c r="K26" s="25" t="s">
        <v>96</v>
      </c>
    </row>
    <row r="27" spans="1:12" ht="12.75" customHeight="1" x14ac:dyDescent="0.25">
      <c r="A27" s="1">
        <v>26</v>
      </c>
      <c r="B27" s="1" t="s">
        <v>36</v>
      </c>
      <c r="C27" s="5" t="str">
        <f t="shared" si="0"/>
        <v>0_5-205</v>
      </c>
      <c r="D27" s="16"/>
      <c r="E27" s="16"/>
      <c r="F27" s="15" t="s">
        <v>98</v>
      </c>
      <c r="G27" s="15" t="s">
        <v>98</v>
      </c>
      <c r="H27" s="15"/>
      <c r="J27" s="25" t="s">
        <v>85</v>
      </c>
      <c r="K27" s="25" t="s">
        <v>97</v>
      </c>
    </row>
    <row r="28" spans="1:12" ht="12.75" customHeight="1" thickBot="1" x14ac:dyDescent="0.25">
      <c r="A28" s="1">
        <v>27</v>
      </c>
      <c r="B28" s="1" t="s">
        <v>37</v>
      </c>
      <c r="C28" s="5" t="str">
        <f t="shared" si="0"/>
        <v>0_5-206</v>
      </c>
      <c r="D28" s="30" t="s">
        <v>101</v>
      </c>
      <c r="E28" s="16"/>
      <c r="F28" s="15" t="s">
        <v>98</v>
      </c>
      <c r="G28" s="15" t="s">
        <v>98</v>
      </c>
      <c r="H28" s="15"/>
      <c r="J28" s="26" t="s">
        <v>89</v>
      </c>
      <c r="K28" s="25" t="s">
        <v>98</v>
      </c>
    </row>
    <row r="29" spans="1:12" ht="12.75" customHeight="1" thickBot="1" x14ac:dyDescent="0.3">
      <c r="A29" s="1">
        <v>28</v>
      </c>
      <c r="B29" s="1" t="s">
        <v>38</v>
      </c>
      <c r="C29" s="5" t="str">
        <f t="shared" si="0"/>
        <v>0_5-207</v>
      </c>
      <c r="D29" s="16"/>
      <c r="E29" s="16"/>
      <c r="F29" s="15" t="s">
        <v>98</v>
      </c>
      <c r="G29" s="15" t="s">
        <v>98</v>
      </c>
      <c r="H29" s="15"/>
      <c r="J29"/>
      <c r="K29" s="26" t="s">
        <v>100</v>
      </c>
    </row>
    <row r="30" spans="1:12" ht="12.75" customHeight="1" x14ac:dyDescent="0.25">
      <c r="A30" s="1">
        <v>29</v>
      </c>
      <c r="B30" s="1" t="s">
        <v>39</v>
      </c>
      <c r="C30" s="5" t="str">
        <f t="shared" si="0"/>
        <v>0_5-208</v>
      </c>
      <c r="D30" s="16"/>
      <c r="E30" s="16"/>
      <c r="F30" s="15" t="s">
        <v>98</v>
      </c>
      <c r="G30" s="15" t="s">
        <v>98</v>
      </c>
      <c r="H30" s="15"/>
    </row>
    <row r="31" spans="1:12" ht="12.75" customHeight="1" x14ac:dyDescent="0.25">
      <c r="A31" s="1">
        <v>30</v>
      </c>
      <c r="B31" s="1" t="s">
        <v>40</v>
      </c>
      <c r="C31" s="5" t="str">
        <f t="shared" si="0"/>
        <v>0_5-209</v>
      </c>
      <c r="D31" s="16"/>
      <c r="E31" s="16"/>
      <c r="F31" s="15" t="s">
        <v>98</v>
      </c>
      <c r="G31" s="15" t="s">
        <v>98</v>
      </c>
      <c r="H31" s="15"/>
    </row>
    <row r="32" spans="1:12" ht="12.75" customHeight="1" x14ac:dyDescent="0.25">
      <c r="A32" s="1">
        <v>31</v>
      </c>
      <c r="B32" s="1" t="s">
        <v>41</v>
      </c>
      <c r="C32" s="5" t="str">
        <f t="shared" si="0"/>
        <v>0_5-210</v>
      </c>
      <c r="D32" s="16"/>
      <c r="E32" s="16"/>
      <c r="F32" s="15" t="s">
        <v>98</v>
      </c>
      <c r="G32" s="15" t="s">
        <v>98</v>
      </c>
      <c r="H32" s="15"/>
    </row>
    <row r="33" spans="1:8" ht="12.75" customHeight="1" x14ac:dyDescent="0.25">
      <c r="A33" s="1">
        <v>32</v>
      </c>
      <c r="B33" s="1" t="s">
        <v>42</v>
      </c>
      <c r="C33" s="5" t="str">
        <f t="shared" si="0"/>
        <v>0_5-211</v>
      </c>
      <c r="D33" s="16"/>
      <c r="E33" s="16"/>
      <c r="F33" s="15" t="s">
        <v>98</v>
      </c>
      <c r="G33" s="15" t="s">
        <v>98</v>
      </c>
      <c r="H33" s="15"/>
    </row>
    <row r="34" spans="1:8" ht="12.75" customHeight="1" x14ac:dyDescent="0.25">
      <c r="A34" s="1">
        <v>33</v>
      </c>
      <c r="B34" s="1" t="s">
        <v>43</v>
      </c>
      <c r="C34" s="5" t="str">
        <f t="shared" si="0"/>
        <v>0_5-212</v>
      </c>
      <c r="D34" s="16"/>
      <c r="E34" s="16"/>
      <c r="F34" s="15" t="s">
        <v>98</v>
      </c>
      <c r="G34" s="15" t="s">
        <v>98</v>
      </c>
      <c r="H34" s="15"/>
    </row>
    <row r="35" spans="1:8" ht="13.05" customHeight="1" x14ac:dyDescent="0.25">
      <c r="A35" s="1">
        <v>34</v>
      </c>
      <c r="B35" s="1" t="s">
        <v>44</v>
      </c>
      <c r="C35" s="5" t="str">
        <f t="shared" si="0"/>
        <v>0_5-213</v>
      </c>
      <c r="D35" s="16"/>
      <c r="E35" s="16"/>
      <c r="F35" s="15" t="s">
        <v>98</v>
      </c>
      <c r="G35" s="15" t="s">
        <v>98</v>
      </c>
      <c r="H35" s="15"/>
    </row>
    <row r="36" spans="1:8" ht="13.05" customHeight="1" x14ac:dyDescent="0.25">
      <c r="A36" s="1">
        <v>35</v>
      </c>
      <c r="B36" s="1" t="s">
        <v>45</v>
      </c>
      <c r="C36" s="5" t="str">
        <f t="shared" si="0"/>
        <v>0_5-214</v>
      </c>
      <c r="D36" s="16"/>
      <c r="E36" s="16"/>
      <c r="F36" s="15" t="s">
        <v>98</v>
      </c>
      <c r="G36" s="15" t="s">
        <v>98</v>
      </c>
      <c r="H36" s="15"/>
    </row>
    <row r="37" spans="1:8" ht="13.05" customHeight="1" x14ac:dyDescent="0.25">
      <c r="A37" s="1">
        <v>36</v>
      </c>
      <c r="B37" s="1" t="s">
        <v>46</v>
      </c>
      <c r="C37" s="5" t="str">
        <f t="shared" si="0"/>
        <v>0_5-215</v>
      </c>
      <c r="D37" s="16"/>
      <c r="E37" s="16"/>
      <c r="F37" s="15" t="s">
        <v>98</v>
      </c>
      <c r="G37" s="15" t="s">
        <v>98</v>
      </c>
      <c r="H37" s="15"/>
    </row>
    <row r="38" spans="1:8" ht="13.05" customHeight="1" x14ac:dyDescent="0.25">
      <c r="A38" s="1">
        <v>37</v>
      </c>
      <c r="B38" s="1" t="s">
        <v>47</v>
      </c>
      <c r="C38" s="5" t="str">
        <f t="shared" si="0"/>
        <v>0_5-216</v>
      </c>
      <c r="D38" s="16"/>
      <c r="E38" s="16"/>
      <c r="F38" s="15" t="s">
        <v>98</v>
      </c>
      <c r="G38" s="15" t="s">
        <v>98</v>
      </c>
      <c r="H38" s="15"/>
    </row>
    <row r="39" spans="1:8" ht="13.05" customHeight="1" x14ac:dyDescent="0.25">
      <c r="A39" s="1">
        <v>38</v>
      </c>
      <c r="B39" s="1" t="s">
        <v>48</v>
      </c>
      <c r="C39" s="5" t="str">
        <f t="shared" si="0"/>
        <v>0_5-217</v>
      </c>
      <c r="D39" s="16"/>
      <c r="E39" s="16"/>
      <c r="F39" s="15" t="s">
        <v>98</v>
      </c>
      <c r="G39" s="15" t="s">
        <v>98</v>
      </c>
      <c r="H39" s="15"/>
    </row>
    <row r="40" spans="1:8" ht="13.05" customHeight="1" x14ac:dyDescent="0.25">
      <c r="A40" s="1">
        <v>39</v>
      </c>
      <c r="B40" s="1" t="s">
        <v>49</v>
      </c>
      <c r="C40" s="5" t="str">
        <f t="shared" si="0"/>
        <v>0_5-218</v>
      </c>
      <c r="D40" s="16"/>
      <c r="E40" s="16"/>
      <c r="F40" s="15" t="s">
        <v>98</v>
      </c>
      <c r="G40" s="15" t="s">
        <v>98</v>
      </c>
      <c r="H40" s="15"/>
    </row>
    <row r="41" spans="1:8" ht="13.05" customHeight="1" x14ac:dyDescent="0.25">
      <c r="A41" s="1">
        <v>40</v>
      </c>
      <c r="B41" s="1" t="s">
        <v>50</v>
      </c>
      <c r="C41" s="5" t="str">
        <f t="shared" si="0"/>
        <v>0_5-219</v>
      </c>
      <c r="D41" s="16"/>
      <c r="E41" s="16"/>
      <c r="F41" s="15" t="s">
        <v>98</v>
      </c>
      <c r="G41" s="15" t="s">
        <v>98</v>
      </c>
      <c r="H41" s="15"/>
    </row>
    <row r="42" spans="1:8" ht="13.05" customHeight="1" x14ac:dyDescent="0.25">
      <c r="A42" s="1">
        <v>41</v>
      </c>
      <c r="B42" s="1" t="s">
        <v>51</v>
      </c>
      <c r="C42" s="5" t="str">
        <f t="shared" si="0"/>
        <v>0_5-220</v>
      </c>
      <c r="D42" s="16"/>
      <c r="E42" s="16"/>
      <c r="F42" s="15" t="s">
        <v>98</v>
      </c>
      <c r="G42" s="15" t="s">
        <v>98</v>
      </c>
      <c r="H42" s="15"/>
    </row>
    <row r="43" spans="1:8" ht="13.05" customHeight="1" x14ac:dyDescent="0.25">
      <c r="A43" s="1">
        <v>42</v>
      </c>
      <c r="B43" s="1" t="s">
        <v>52</v>
      </c>
      <c r="C43" s="5" t="str">
        <f t="shared" si="0"/>
        <v>0_5-221</v>
      </c>
      <c r="D43" s="16"/>
      <c r="E43" s="16"/>
      <c r="F43" s="15" t="s">
        <v>98</v>
      </c>
      <c r="G43" s="15" t="s">
        <v>98</v>
      </c>
      <c r="H43" s="15"/>
    </row>
    <row r="44" spans="1:8" ht="13.05" customHeight="1" x14ac:dyDescent="0.25">
      <c r="A44" s="1">
        <v>43</v>
      </c>
      <c r="B44" s="1" t="s">
        <v>53</v>
      </c>
      <c r="C44" s="5" t="str">
        <f t="shared" si="0"/>
        <v>0_5-222</v>
      </c>
      <c r="D44" s="16"/>
      <c r="E44" s="16"/>
      <c r="F44" s="15" t="s">
        <v>98</v>
      </c>
      <c r="G44" s="15" t="s">
        <v>98</v>
      </c>
      <c r="H44" s="15"/>
    </row>
    <row r="45" spans="1:8" ht="13.05" customHeight="1" x14ac:dyDescent="0.25">
      <c r="A45" s="1">
        <v>44</v>
      </c>
      <c r="B45" s="1" t="s">
        <v>54</v>
      </c>
      <c r="C45" s="5" t="str">
        <f t="shared" si="0"/>
        <v>0_5-223</v>
      </c>
      <c r="D45" s="16"/>
      <c r="E45" s="16"/>
      <c r="F45" s="15" t="s">
        <v>98</v>
      </c>
      <c r="G45" s="15" t="s">
        <v>98</v>
      </c>
      <c r="H45" s="15"/>
    </row>
    <row r="46" spans="1:8" ht="13.05" customHeight="1" x14ac:dyDescent="0.25">
      <c r="A46" s="1">
        <v>45</v>
      </c>
      <c r="B46" s="1" t="s">
        <v>55</v>
      </c>
      <c r="C46" s="5" t="str">
        <f t="shared" si="0"/>
        <v>0_5-224</v>
      </c>
      <c r="D46" s="16"/>
      <c r="E46" s="16"/>
      <c r="F46" s="15" t="s">
        <v>98</v>
      </c>
      <c r="G46" s="15" t="s">
        <v>98</v>
      </c>
      <c r="H46" s="15"/>
    </row>
    <row r="47" spans="1:8" ht="13.05" customHeight="1" x14ac:dyDescent="0.25">
      <c r="A47" s="1">
        <v>46</v>
      </c>
      <c r="B47" s="1" t="s">
        <v>56</v>
      </c>
      <c r="C47" s="5" t="str">
        <f t="shared" si="0"/>
        <v>0_5-225</v>
      </c>
      <c r="D47" s="16"/>
      <c r="E47" s="16"/>
      <c r="F47" s="15" t="s">
        <v>98</v>
      </c>
      <c r="G47" s="15" t="s">
        <v>98</v>
      </c>
      <c r="H47" s="15"/>
    </row>
    <row r="48" spans="1:8" ht="13.05" customHeight="1" x14ac:dyDescent="0.2">
      <c r="A48" s="1">
        <v>47</v>
      </c>
      <c r="B48" s="1" t="s">
        <v>57</v>
      </c>
      <c r="C48" s="5" t="str">
        <f t="shared" si="0"/>
        <v>0_5-226</v>
      </c>
      <c r="D48" s="30" t="s">
        <v>101</v>
      </c>
      <c r="E48" s="16"/>
      <c r="F48" s="15" t="s">
        <v>98</v>
      </c>
      <c r="G48" s="15" t="s">
        <v>98</v>
      </c>
      <c r="H48" s="15"/>
    </row>
    <row r="49" spans="1:8" ht="13.05" customHeight="1" x14ac:dyDescent="0.25">
      <c r="A49" s="1">
        <v>48</v>
      </c>
      <c r="B49" s="1" t="s">
        <v>58</v>
      </c>
      <c r="C49" s="5" t="str">
        <f t="shared" si="0"/>
        <v>0_5-227</v>
      </c>
      <c r="D49" s="16"/>
      <c r="E49" s="16"/>
      <c r="F49" s="15" t="s">
        <v>98</v>
      </c>
      <c r="G49" s="15" t="s">
        <v>98</v>
      </c>
      <c r="H49" s="15"/>
    </row>
    <row r="50" spans="1:8" ht="13.05" customHeight="1" x14ac:dyDescent="0.25">
      <c r="A50" s="1">
        <v>49</v>
      </c>
      <c r="B50" s="1" t="s">
        <v>59</v>
      </c>
      <c r="C50" s="5" t="str">
        <f t="shared" si="0"/>
        <v>0_5-228</v>
      </c>
      <c r="D50" s="16"/>
      <c r="E50" s="16"/>
      <c r="F50" s="15" t="s">
        <v>98</v>
      </c>
      <c r="G50" s="15" t="s">
        <v>98</v>
      </c>
      <c r="H50" s="15"/>
    </row>
    <row r="51" spans="1:8" ht="13.05" customHeight="1" x14ac:dyDescent="0.25">
      <c r="A51" s="1">
        <v>50</v>
      </c>
      <c r="B51" s="1" t="s">
        <v>60</v>
      </c>
      <c r="C51" s="5" t="str">
        <f t="shared" si="0"/>
        <v>0_5-229</v>
      </c>
      <c r="D51" s="16"/>
      <c r="E51" s="16"/>
      <c r="F51" s="15" t="s">
        <v>98</v>
      </c>
      <c r="G51" s="15" t="s">
        <v>98</v>
      </c>
      <c r="H51" s="15"/>
    </row>
    <row r="52" spans="1:8" ht="13.05" customHeight="1" x14ac:dyDescent="0.25">
      <c r="A52" s="1">
        <v>51</v>
      </c>
      <c r="B52" s="1" t="s">
        <v>61</v>
      </c>
      <c r="C52" s="5" t="str">
        <f t="shared" si="0"/>
        <v>0_5-230</v>
      </c>
      <c r="D52" s="16"/>
      <c r="E52" s="16"/>
      <c r="F52" s="15" t="s">
        <v>98</v>
      </c>
      <c r="G52" s="15" t="s">
        <v>98</v>
      </c>
      <c r="H52" s="15"/>
    </row>
    <row r="53" spans="1:8" ht="13.05" customHeight="1" x14ac:dyDescent="0.25">
      <c r="A53" s="1">
        <v>52</v>
      </c>
      <c r="B53" s="1" t="s">
        <v>62</v>
      </c>
      <c r="C53" s="5" t="str">
        <f t="shared" si="0"/>
        <v>0_5-231</v>
      </c>
      <c r="D53" s="16"/>
      <c r="E53" s="16"/>
      <c r="F53" s="15" t="s">
        <v>98</v>
      </c>
      <c r="G53" s="15" t="s">
        <v>98</v>
      </c>
      <c r="H53" s="15"/>
    </row>
    <row r="54" spans="1:8" ht="13.05" customHeight="1" x14ac:dyDescent="0.25">
      <c r="A54" s="1">
        <v>53</v>
      </c>
      <c r="B54" s="1" t="s">
        <v>63</v>
      </c>
      <c r="C54" s="5" t="str">
        <f t="shared" si="0"/>
        <v>0_5-232</v>
      </c>
      <c r="D54" s="16"/>
      <c r="E54" s="16"/>
      <c r="F54" s="15" t="s">
        <v>98</v>
      </c>
      <c r="G54" s="15" t="s">
        <v>98</v>
      </c>
      <c r="H54" s="15"/>
    </row>
    <row r="55" spans="1:8" ht="13.05" customHeight="1" x14ac:dyDescent="0.25">
      <c r="A55" s="1">
        <v>54</v>
      </c>
      <c r="B55" s="1" t="s">
        <v>64</v>
      </c>
      <c r="C55" s="5" t="str">
        <f t="shared" si="0"/>
        <v>0_5-233</v>
      </c>
      <c r="D55" s="16"/>
      <c r="E55" s="16"/>
      <c r="F55" s="15" t="s">
        <v>98</v>
      </c>
      <c r="G55" s="15" t="s">
        <v>98</v>
      </c>
      <c r="H55" s="15"/>
    </row>
    <row r="56" spans="1:8" ht="13.05" customHeight="1" x14ac:dyDescent="0.25">
      <c r="A56" s="1">
        <v>55</v>
      </c>
      <c r="B56" s="1" t="s">
        <v>65</v>
      </c>
      <c r="C56" s="5" t="str">
        <f t="shared" si="0"/>
        <v>0_5-234</v>
      </c>
      <c r="D56" s="16"/>
      <c r="E56" s="16"/>
      <c r="F56" s="15" t="s">
        <v>98</v>
      </c>
      <c r="G56" s="15" t="s">
        <v>98</v>
      </c>
      <c r="H56" s="15"/>
    </row>
    <row r="57" spans="1:8" ht="13.05" customHeight="1" x14ac:dyDescent="0.25">
      <c r="A57" s="1">
        <v>56</v>
      </c>
      <c r="B57" s="1" t="s">
        <v>66</v>
      </c>
      <c r="C57" s="5" t="str">
        <f t="shared" si="0"/>
        <v>0_5-235</v>
      </c>
      <c r="D57" s="16"/>
      <c r="E57" s="16"/>
      <c r="F57" s="15" t="s">
        <v>98</v>
      </c>
      <c r="G57" s="15" t="s">
        <v>98</v>
      </c>
      <c r="H57" s="15"/>
    </row>
    <row r="58" spans="1:8" ht="13.05" customHeight="1" x14ac:dyDescent="0.25">
      <c r="A58" s="1">
        <v>57</v>
      </c>
      <c r="B58" s="1" t="s">
        <v>67</v>
      </c>
      <c r="C58" s="5" t="str">
        <f t="shared" si="0"/>
        <v>0_5-236</v>
      </c>
      <c r="D58" s="16"/>
      <c r="E58" s="16"/>
      <c r="F58" s="15" t="s">
        <v>98</v>
      </c>
      <c r="G58" s="15" t="s">
        <v>98</v>
      </c>
      <c r="H58" s="15"/>
    </row>
    <row r="59" spans="1:8" ht="13.05" customHeight="1" x14ac:dyDescent="0.25">
      <c r="A59" s="1">
        <v>58</v>
      </c>
      <c r="B59" s="1" t="s">
        <v>68</v>
      </c>
      <c r="C59" s="5" t="str">
        <f t="shared" si="0"/>
        <v>0_5-237</v>
      </c>
      <c r="D59" s="16"/>
      <c r="E59" s="16"/>
      <c r="F59" s="15" t="s">
        <v>98</v>
      </c>
      <c r="G59" s="15" t="s">
        <v>98</v>
      </c>
      <c r="H59" s="15"/>
    </row>
    <row r="60" spans="1:8" ht="13.05" customHeight="1" x14ac:dyDescent="0.25">
      <c r="A60" s="1">
        <v>59</v>
      </c>
      <c r="B60" s="1" t="s">
        <v>69</v>
      </c>
      <c r="C60" s="5" t="str">
        <f t="shared" si="0"/>
        <v>0_5-238</v>
      </c>
      <c r="D60" s="16"/>
      <c r="E60" s="16"/>
      <c r="F60" s="15" t="s">
        <v>98</v>
      </c>
      <c r="G60" s="15" t="s">
        <v>98</v>
      </c>
      <c r="H60" s="15"/>
    </row>
    <row r="61" spans="1:8" ht="13.05" customHeight="1" x14ac:dyDescent="0.25">
      <c r="A61" s="1">
        <v>60</v>
      </c>
      <c r="B61" s="1" t="s">
        <v>70</v>
      </c>
      <c r="C61" s="5" t="str">
        <f t="shared" si="0"/>
        <v>0_5-239</v>
      </c>
      <c r="D61" s="16"/>
      <c r="E61" s="16"/>
      <c r="F61" s="15" t="s">
        <v>98</v>
      </c>
      <c r="G61" s="15" t="s">
        <v>98</v>
      </c>
      <c r="H61" s="15"/>
    </row>
    <row r="62" spans="1:8" ht="13.05" customHeight="1" x14ac:dyDescent="0.25">
      <c r="A62" s="1">
        <v>61</v>
      </c>
      <c r="B62" s="1" t="s">
        <v>71</v>
      </c>
      <c r="C62" s="5" t="str">
        <f t="shared" si="0"/>
        <v>0_5-240</v>
      </c>
      <c r="D62" s="16"/>
      <c r="E62" s="16"/>
      <c r="F62" s="15" t="s">
        <v>98</v>
      </c>
      <c r="G62" s="15" t="s">
        <v>98</v>
      </c>
      <c r="H62" s="15"/>
    </row>
    <row r="63" spans="1:8" ht="13.05" customHeight="1" x14ac:dyDescent="0.25">
      <c r="A63" s="1">
        <v>62</v>
      </c>
      <c r="B63" s="1" t="s">
        <v>72</v>
      </c>
      <c r="C63" s="17" t="s">
        <v>102</v>
      </c>
      <c r="D63" s="3" t="s">
        <v>105</v>
      </c>
      <c r="E63" s="14"/>
      <c r="F63" s="13" t="s">
        <v>97</v>
      </c>
      <c r="G63" s="13" t="s">
        <v>97</v>
      </c>
      <c r="H63" s="13"/>
    </row>
    <row r="64" spans="1:8" ht="13.05" customHeight="1" x14ac:dyDescent="0.25">
      <c r="A64" s="1">
        <v>63</v>
      </c>
      <c r="B64" s="1" t="s">
        <v>73</v>
      </c>
      <c r="C64" s="17" t="s">
        <v>103</v>
      </c>
      <c r="D64" s="3" t="s">
        <v>105</v>
      </c>
      <c r="E64" s="14"/>
      <c r="F64" s="13" t="s">
        <v>97</v>
      </c>
      <c r="G64" s="13" t="s">
        <v>97</v>
      </c>
      <c r="H64" s="13"/>
    </row>
    <row r="65" spans="1:8" ht="13.05" customHeight="1" x14ac:dyDescent="0.25">
      <c r="A65" s="1">
        <v>64</v>
      </c>
      <c r="B65" s="1" t="s">
        <v>74</v>
      </c>
      <c r="C65" s="17" t="s">
        <v>104</v>
      </c>
      <c r="D65" s="3" t="s">
        <v>105</v>
      </c>
      <c r="E65" s="14"/>
      <c r="F65" s="13" t="s">
        <v>97</v>
      </c>
      <c r="G65" s="13" t="s">
        <v>97</v>
      </c>
      <c r="H65" s="13"/>
    </row>
    <row r="66" spans="1:8" ht="13.05" customHeight="1" x14ac:dyDescent="0.25">
      <c r="A66" s="1">
        <v>65</v>
      </c>
      <c r="B66" s="1" t="s">
        <v>75</v>
      </c>
      <c r="C66" s="17" t="s">
        <v>102</v>
      </c>
      <c r="D66" s="4" t="s">
        <v>84</v>
      </c>
      <c r="E66" s="14"/>
      <c r="F66" s="13" t="s">
        <v>94</v>
      </c>
      <c r="G66" s="13" t="s">
        <v>94</v>
      </c>
      <c r="H66" s="13"/>
    </row>
    <row r="67" spans="1:8" ht="13.05" customHeight="1" x14ac:dyDescent="0.25">
      <c r="A67" s="1">
        <v>66</v>
      </c>
      <c r="B67" s="1" t="s">
        <v>76</v>
      </c>
      <c r="C67" s="17" t="s">
        <v>103</v>
      </c>
      <c r="D67" s="4" t="s">
        <v>84</v>
      </c>
      <c r="E67" s="14"/>
      <c r="F67" s="13" t="s">
        <v>94</v>
      </c>
      <c r="G67" s="13" t="s">
        <v>94</v>
      </c>
      <c r="H67" s="13"/>
    </row>
    <row r="68" spans="1:8" ht="13.05" customHeight="1" x14ac:dyDescent="0.25">
      <c r="A68" s="1">
        <v>67</v>
      </c>
      <c r="B68" s="1" t="s">
        <v>77</v>
      </c>
      <c r="C68" s="17" t="s">
        <v>104</v>
      </c>
      <c r="D68" s="4" t="s">
        <v>84</v>
      </c>
      <c r="E68" s="14"/>
      <c r="F68" s="13" t="s">
        <v>94</v>
      </c>
      <c r="G68" s="13" t="s">
        <v>94</v>
      </c>
      <c r="H68" s="13"/>
    </row>
    <row r="69" spans="1:8" ht="13.05" customHeight="1" x14ac:dyDescent="0.25">
      <c r="A69" s="1">
        <v>68</v>
      </c>
      <c r="B69" s="1" t="s">
        <v>78</v>
      </c>
      <c r="C69" s="17" t="str">
        <f>CONCATENATE(D69&amp;J$2,"_",$I$2&amp;"-4")</f>
        <v>42-USGS-Tibetan-Hair-0_5-4</v>
      </c>
      <c r="D69" s="4" t="s">
        <v>85</v>
      </c>
      <c r="E69" s="14"/>
      <c r="F69" s="13" t="s">
        <v>94</v>
      </c>
      <c r="G69" s="13" t="s">
        <v>94</v>
      </c>
      <c r="H69" s="13"/>
    </row>
    <row r="70" spans="1:8" ht="13.05" customHeight="1" x14ac:dyDescent="0.25">
      <c r="A70" s="1">
        <v>69</v>
      </c>
      <c r="B70" s="1" t="s">
        <v>79</v>
      </c>
      <c r="C70" s="17" t="str">
        <f>CONCATENATE(D70&amp;J$2,"_",$I$2&amp;"-5")</f>
        <v>42-USGS-Tibetan-Hair-0_5-5</v>
      </c>
      <c r="D70" s="4" t="s">
        <v>85</v>
      </c>
      <c r="E70" s="14"/>
      <c r="F70" s="13" t="s">
        <v>94</v>
      </c>
      <c r="G70" s="13" t="s">
        <v>94</v>
      </c>
      <c r="H70" s="13"/>
    </row>
    <row r="71" spans="1:8" ht="13.05" customHeight="1" x14ac:dyDescent="0.25">
      <c r="A71" s="1">
        <v>70</v>
      </c>
      <c r="B71" s="1" t="s">
        <v>80</v>
      </c>
      <c r="C71" s="17" t="str">
        <f>CONCATENATE(D71&amp;J$2,"_",$I$2&amp;"-6")</f>
        <v>42-USGS-Tibetan-Hair-0_5-6</v>
      </c>
      <c r="D71" s="4" t="s">
        <v>85</v>
      </c>
      <c r="E71" s="14"/>
      <c r="F71" s="13" t="s">
        <v>94</v>
      </c>
      <c r="G71" s="13" t="s">
        <v>94</v>
      </c>
      <c r="H71" s="13"/>
    </row>
  </sheetData>
  <mergeCells count="1">
    <mergeCell ref="J8:K9"/>
  </mergeCells>
  <dataValidations count="3">
    <dataValidation type="list" allowBlank="1" showInputMessage="1" showErrorMessage="1" errorTitle="Does not match Identifier" sqref="F2:G71" xr:uid="{D53A1E40-D649-47DB-A8B4-B9F9448AF441}">
      <formula1>$K$23:$K$29</formula1>
    </dataValidation>
    <dataValidation type="list" allowBlank="1" showInputMessage="1" showErrorMessage="1" sqref="D39:D40" xr:uid="{9983C45F-D4FE-4978-A55B-0BB9101BCE42}">
      <formula1>$J$20:$J$20</formula1>
    </dataValidation>
    <dataValidation type="list" allowBlank="1" showInputMessage="1" showErrorMessage="1" errorTitle="Names do not match STD names" error="Choose from drop down menu" sqref="D2:D14 D63:D71" xr:uid="{6BE50256-4BCF-47E8-AAEA-231374291046}">
      <formula1>$J$23:$J$31</formula1>
    </dataValidation>
  </dataValidations>
  <printOptions horizontalCentered="1" verticalCentered="1"/>
  <pageMargins left="0.75" right="0.75" top="1" bottom="1" header="0.5" footer="0.5"/>
  <pageSetup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BF468-2276-4451-A60A-00C649665152}">
  <sheetPr>
    <pageSetUpPr fitToPage="1"/>
  </sheetPr>
  <dimension ref="A1:L71"/>
  <sheetViews>
    <sheetView zoomScaleNormal="100" workbookViewId="0">
      <pane ySplit="1" topLeftCell="A2" activePane="bottomLeft" state="frozen"/>
      <selection activeCell="F1" sqref="F1:G1048576"/>
      <selection pane="bottomLeft" activeCell="F1" sqref="F1:G1048576"/>
    </sheetView>
  </sheetViews>
  <sheetFormatPr defaultColWidth="9.109375" defaultRowHeight="13.05" customHeight="1" x14ac:dyDescent="0.25"/>
  <cols>
    <col min="1" max="1" width="4.44140625" style="2" customWidth="1"/>
    <col min="2" max="2" width="6.6640625" style="2" customWidth="1"/>
    <col min="3" max="3" width="30.21875" style="12" customWidth="1"/>
    <col min="4" max="4" width="19.5546875" style="2" bestFit="1" customWidth="1"/>
    <col min="5" max="5" width="16.109375" style="2" customWidth="1"/>
    <col min="6" max="7" width="23.6640625" style="2" hidden="1" customWidth="1"/>
    <col min="8" max="8" width="16.109375" style="2" customWidth="1"/>
    <col min="9" max="9" width="8.44140625" style="2" customWidth="1"/>
    <col min="10" max="10" width="24.77734375" style="2" customWidth="1"/>
    <col min="11" max="11" width="18.6640625" style="2" customWidth="1"/>
    <col min="12" max="12" width="26.21875" style="2" customWidth="1"/>
    <col min="13" max="13" width="27" style="2" customWidth="1"/>
    <col min="14" max="16384" width="9.109375" style="2"/>
  </cols>
  <sheetData>
    <row r="1" spans="1:11" ht="13.05" customHeight="1" x14ac:dyDescent="0.25">
      <c r="A1" s="6" t="s">
        <v>0</v>
      </c>
      <c r="B1" s="7" t="s">
        <v>1</v>
      </c>
      <c r="C1" s="8" t="s">
        <v>2</v>
      </c>
      <c r="D1" s="9" t="s">
        <v>3</v>
      </c>
      <c r="E1" s="7" t="s">
        <v>4</v>
      </c>
      <c r="F1" s="7" t="s">
        <v>87</v>
      </c>
      <c r="G1" s="7" t="s">
        <v>92</v>
      </c>
      <c r="H1" s="7" t="s">
        <v>5</v>
      </c>
      <c r="I1" s="7" t="s">
        <v>6</v>
      </c>
      <c r="J1" s="7" t="s">
        <v>82</v>
      </c>
      <c r="K1" s="7" t="s">
        <v>7</v>
      </c>
    </row>
    <row r="2" spans="1:11" ht="13.05" customHeight="1" x14ac:dyDescent="0.25">
      <c r="A2" s="1">
        <v>1</v>
      </c>
      <c r="B2" s="1" t="s">
        <v>8</v>
      </c>
      <c r="C2" s="17" t="str">
        <f>CONCATENATE(D2&amp;J$2,"_",$I$2&amp;"-1")</f>
        <v>34-UWSIF-Chicken-0_6-1</v>
      </c>
      <c r="D2" s="3" t="s">
        <v>105</v>
      </c>
      <c r="E2" s="4"/>
      <c r="F2" s="3" t="s">
        <v>93</v>
      </c>
      <c r="G2" s="3" t="s">
        <v>93</v>
      </c>
      <c r="H2" s="3"/>
      <c r="I2" s="10">
        <v>6</v>
      </c>
      <c r="J2" s="16">
        <f>'Tray 1'!J2</f>
        <v>0</v>
      </c>
      <c r="K2" s="4">
        <f>'Tray 1'!K2</f>
        <v>0</v>
      </c>
    </row>
    <row r="3" spans="1:11" ht="13.05" customHeight="1" x14ac:dyDescent="0.25">
      <c r="A3" s="1">
        <v>2</v>
      </c>
      <c r="B3" s="1" t="s">
        <v>10</v>
      </c>
      <c r="C3" s="17" t="str">
        <f>CONCATENATE(D3&amp;J$2,"_",$I$2&amp;"-2")</f>
        <v>34-UWSIF-Chicken-0_6-2</v>
      </c>
      <c r="D3" s="3" t="s">
        <v>105</v>
      </c>
      <c r="E3" s="14"/>
      <c r="F3" s="13" t="s">
        <v>97</v>
      </c>
      <c r="G3" s="13" t="s">
        <v>97</v>
      </c>
      <c r="H3" s="13"/>
    </row>
    <row r="4" spans="1:11" ht="13.05" customHeight="1" x14ac:dyDescent="0.25">
      <c r="A4" s="1">
        <v>3</v>
      </c>
      <c r="B4" s="1" t="s">
        <v>11</v>
      </c>
      <c r="C4" s="17" t="str">
        <f>CONCATENATE(D4&amp;J$2,"_",$I$2&amp;"-3")</f>
        <v>34-UWSIF-Chicken-0_6-3</v>
      </c>
      <c r="D4" s="3" t="s">
        <v>105</v>
      </c>
      <c r="E4" s="14"/>
      <c r="F4" s="13" t="s">
        <v>97</v>
      </c>
      <c r="G4" s="13" t="s">
        <v>97</v>
      </c>
      <c r="H4" s="13"/>
    </row>
    <row r="5" spans="1:11" ht="13.05" customHeight="1" x14ac:dyDescent="0.25">
      <c r="A5" s="1">
        <v>4</v>
      </c>
      <c r="B5" s="1" t="s">
        <v>12</v>
      </c>
      <c r="C5" s="17" t="str">
        <f>CONCATENATE(D5&amp;J$2,"_",$I$2&amp;"-4")</f>
        <v>34-UWSIF-Chicken-0_6-4</v>
      </c>
      <c r="D5" s="3" t="s">
        <v>105</v>
      </c>
      <c r="E5" s="14"/>
      <c r="F5" s="13" t="s">
        <v>97</v>
      </c>
      <c r="G5" s="13" t="s">
        <v>97</v>
      </c>
      <c r="H5" s="13"/>
      <c r="J5" s="19" t="s">
        <v>99</v>
      </c>
      <c r="K5" s="3"/>
    </row>
    <row r="6" spans="1:11" ht="13.05" customHeight="1" x14ac:dyDescent="0.25">
      <c r="A6" s="1">
        <v>5</v>
      </c>
      <c r="B6" s="1" t="s">
        <v>13</v>
      </c>
      <c r="C6" s="17" t="str">
        <f>CONCATENATE(D6&amp;J$2,"_",$I$2&amp;"-5")</f>
        <v>34-UWSIF-Chicken-0_6-5</v>
      </c>
      <c r="D6" s="3" t="s">
        <v>105</v>
      </c>
      <c r="E6" s="14"/>
      <c r="F6" s="13" t="s">
        <v>97</v>
      </c>
      <c r="G6" s="13" t="s">
        <v>97</v>
      </c>
      <c r="H6" s="13"/>
      <c r="J6" s="15" t="s">
        <v>83</v>
      </c>
      <c r="K6" s="20"/>
    </row>
    <row r="7" spans="1:11" ht="13.05" customHeight="1" x14ac:dyDescent="0.25">
      <c r="A7" s="1">
        <v>6</v>
      </c>
      <c r="B7" s="1" t="s">
        <v>14</v>
      </c>
      <c r="C7" s="17" t="str">
        <f>CONCATENATE(D7&amp;J$2,"_",$I$2&amp;"-1")</f>
        <v>43-USGS-Indian-Hair-0_6-1</v>
      </c>
      <c r="D7" s="4" t="s">
        <v>84</v>
      </c>
      <c r="E7" s="14"/>
      <c r="F7" s="13" t="s">
        <v>96</v>
      </c>
      <c r="G7" s="13" t="s">
        <v>96</v>
      </c>
      <c r="H7" s="13"/>
      <c r="J7" s="15"/>
      <c r="K7" s="20"/>
    </row>
    <row r="8" spans="1:11" ht="13.05" customHeight="1" x14ac:dyDescent="0.25">
      <c r="A8" s="1">
        <v>7</v>
      </c>
      <c r="B8" s="1" t="s">
        <v>15</v>
      </c>
      <c r="C8" s="17" t="str">
        <f>CONCATENATE(D8&amp;J$2,"_",$I$2&amp;"-2")</f>
        <v>43-USGS-Indian-Hair-0_6-2</v>
      </c>
      <c r="D8" s="4" t="s">
        <v>84</v>
      </c>
      <c r="E8" s="14"/>
      <c r="F8" s="13" t="s">
        <v>96</v>
      </c>
      <c r="G8" s="13" t="s">
        <v>96</v>
      </c>
      <c r="H8" s="13"/>
      <c r="J8" s="31" t="s">
        <v>16</v>
      </c>
      <c r="K8" s="32"/>
    </row>
    <row r="9" spans="1:11" ht="13.05" customHeight="1" x14ac:dyDescent="0.25">
      <c r="A9" s="1">
        <v>8</v>
      </c>
      <c r="B9" s="1" t="s">
        <v>17</v>
      </c>
      <c r="C9" s="17" t="str">
        <f>CONCATENATE(D9&amp;J$2,"_",$I$2&amp;"-3")</f>
        <v>43-USGS-Indian-Hair-0_6-3</v>
      </c>
      <c r="D9" s="4" t="s">
        <v>84</v>
      </c>
      <c r="E9" s="14"/>
      <c r="F9" s="13" t="s">
        <v>96</v>
      </c>
      <c r="G9" s="13" t="s">
        <v>96</v>
      </c>
      <c r="H9" s="13"/>
      <c r="J9" s="33"/>
      <c r="K9" s="34"/>
    </row>
    <row r="10" spans="1:11" ht="13.05" customHeight="1" x14ac:dyDescent="0.25">
      <c r="A10" s="1">
        <v>9</v>
      </c>
      <c r="B10" s="1" t="s">
        <v>18</v>
      </c>
      <c r="C10" s="17" t="str">
        <f>CONCATENATE(D10&amp;J$2,"_",$I$2&amp;"-4")</f>
        <v>43-USGS-Indian-Hair-0_6-4</v>
      </c>
      <c r="D10" s="4" t="s">
        <v>84</v>
      </c>
      <c r="E10" s="14"/>
      <c r="F10" s="13" t="s">
        <v>96</v>
      </c>
      <c r="G10" s="13" t="s">
        <v>96</v>
      </c>
      <c r="H10" s="13"/>
      <c r="J10" s="18" t="s">
        <v>33</v>
      </c>
      <c r="K10" s="23"/>
    </row>
    <row r="11" spans="1:11" ht="13.05" customHeight="1" x14ac:dyDescent="0.25">
      <c r="A11" s="1">
        <v>10</v>
      </c>
      <c r="B11" s="1" t="s">
        <v>19</v>
      </c>
      <c r="C11" s="17" t="str">
        <f>CONCATENATE(D11&amp;J$2,"_",$I$2&amp;"-5")</f>
        <v>43-USGS-Indian-Hair-0_6-5</v>
      </c>
      <c r="D11" s="4" t="s">
        <v>84</v>
      </c>
      <c r="E11" s="14"/>
      <c r="F11" s="13" t="s">
        <v>96</v>
      </c>
      <c r="G11" s="13" t="s">
        <v>96</v>
      </c>
      <c r="H11" s="13"/>
      <c r="J11" s="15"/>
      <c r="K11" s="20"/>
    </row>
    <row r="12" spans="1:11" ht="13.05" customHeight="1" x14ac:dyDescent="0.25">
      <c r="A12" s="1">
        <v>11</v>
      </c>
      <c r="B12" s="1" t="s">
        <v>20</v>
      </c>
      <c r="C12" s="17" t="str">
        <f>CONCATENATE(D12&amp;J$2,"_",$I$2&amp;"-1")</f>
        <v>42-USGS-Tibetan-Hair-0_6-1</v>
      </c>
      <c r="D12" s="4" t="s">
        <v>85</v>
      </c>
      <c r="E12" s="14"/>
      <c r="F12" s="13" t="s">
        <v>94</v>
      </c>
      <c r="G12" s="13" t="s">
        <v>94</v>
      </c>
      <c r="H12" s="13"/>
      <c r="J12" s="15"/>
      <c r="K12" s="20"/>
    </row>
    <row r="13" spans="1:11" ht="13.05" customHeight="1" x14ac:dyDescent="0.25">
      <c r="A13" s="1">
        <v>12</v>
      </c>
      <c r="B13" s="1" t="s">
        <v>21</v>
      </c>
      <c r="C13" s="17" t="str">
        <f>CONCATENATE(D13&amp;J$2,"_",$I$2&amp;"-2")</f>
        <v>42-USGS-Tibetan-Hair-0_6-2</v>
      </c>
      <c r="D13" s="4" t="s">
        <v>85</v>
      </c>
      <c r="E13" s="14"/>
      <c r="F13" s="13" t="s">
        <v>94</v>
      </c>
      <c r="G13" s="13" t="s">
        <v>94</v>
      </c>
      <c r="H13" s="13"/>
      <c r="J13" s="15"/>
      <c r="K13" s="20"/>
    </row>
    <row r="14" spans="1:11" ht="13.05" customHeight="1" x14ac:dyDescent="0.25">
      <c r="A14" s="1">
        <v>13</v>
      </c>
      <c r="B14" s="1" t="s">
        <v>22</v>
      </c>
      <c r="C14" s="17" t="str">
        <f>CONCATENATE(D14&amp;J$2,"_",$I$2&amp;"-3")</f>
        <v>42-USGS-Tibetan-Hair-0_6-3</v>
      </c>
      <c r="D14" s="4" t="s">
        <v>85</v>
      </c>
      <c r="E14" s="14"/>
      <c r="F14" s="13" t="s">
        <v>94</v>
      </c>
      <c r="G14" s="13" t="s">
        <v>94</v>
      </c>
      <c r="H14" s="13"/>
      <c r="J14" s="15"/>
      <c r="K14" s="20"/>
    </row>
    <row r="15" spans="1:11" ht="13.05" customHeight="1" x14ac:dyDescent="0.25">
      <c r="A15" s="1">
        <v>14</v>
      </c>
      <c r="B15" s="1" t="s">
        <v>23</v>
      </c>
      <c r="C15" s="5" t="str">
        <f>CONCATENATE($J$2,"_", $I$2, "-"&amp;((ROW()-14+240)))</f>
        <v>0_6-241</v>
      </c>
      <c r="D15" s="16"/>
      <c r="E15" s="16"/>
      <c r="F15" s="15" t="s">
        <v>98</v>
      </c>
      <c r="G15" s="15" t="s">
        <v>98</v>
      </c>
      <c r="H15" s="15"/>
      <c r="J15" s="15"/>
      <c r="K15" s="20"/>
    </row>
    <row r="16" spans="1:11" ht="13.05" customHeight="1" x14ac:dyDescent="0.25">
      <c r="A16" s="1">
        <v>15</v>
      </c>
      <c r="B16" s="1" t="s">
        <v>24</v>
      </c>
      <c r="C16" s="5" t="str">
        <f t="shared" ref="C16:C62" si="0">CONCATENATE($J$2,"_", $I$2, "-"&amp;((ROW()-14+240)))</f>
        <v>0_6-242</v>
      </c>
      <c r="D16" s="16"/>
      <c r="E16" s="16"/>
      <c r="F16" s="15" t="s">
        <v>98</v>
      </c>
      <c r="G16" s="15" t="s">
        <v>98</v>
      </c>
      <c r="H16" s="15"/>
      <c r="J16" s="15"/>
      <c r="K16" s="20"/>
    </row>
    <row r="17" spans="1:12" ht="13.05" customHeight="1" x14ac:dyDescent="0.25">
      <c r="A17" s="1">
        <v>16</v>
      </c>
      <c r="B17" s="1" t="s">
        <v>25</v>
      </c>
      <c r="C17" s="5" t="str">
        <f t="shared" si="0"/>
        <v>0_6-243</v>
      </c>
      <c r="D17" s="16"/>
      <c r="E17" s="16"/>
      <c r="F17" s="15" t="s">
        <v>98</v>
      </c>
      <c r="G17" s="15" t="s">
        <v>98</v>
      </c>
      <c r="H17" s="15"/>
      <c r="J17" s="15"/>
      <c r="K17" s="20"/>
      <c r="L17" s="11"/>
    </row>
    <row r="18" spans="1:12" ht="13.05" customHeight="1" x14ac:dyDescent="0.25">
      <c r="A18" s="1">
        <v>17</v>
      </c>
      <c r="B18" s="1" t="s">
        <v>26</v>
      </c>
      <c r="C18" s="5" t="str">
        <f t="shared" si="0"/>
        <v>0_6-244</v>
      </c>
      <c r="D18" s="16"/>
      <c r="E18" s="16"/>
      <c r="F18" s="15" t="s">
        <v>98</v>
      </c>
      <c r="G18" s="15" t="s">
        <v>98</v>
      </c>
      <c r="H18" s="15"/>
      <c r="J18" s="15"/>
      <c r="K18" s="20"/>
    </row>
    <row r="19" spans="1:12" ht="13.05" customHeight="1" x14ac:dyDescent="0.25">
      <c r="A19" s="1">
        <v>18</v>
      </c>
      <c r="B19" s="1" t="s">
        <v>27</v>
      </c>
      <c r="C19" s="5" t="str">
        <f t="shared" si="0"/>
        <v>0_6-245</v>
      </c>
      <c r="D19" s="16"/>
      <c r="E19" s="16"/>
      <c r="F19" s="15" t="s">
        <v>98</v>
      </c>
      <c r="G19" s="15" t="s">
        <v>98</v>
      </c>
      <c r="H19" s="15"/>
      <c r="J19" s="21"/>
      <c r="K19" s="22"/>
    </row>
    <row r="20" spans="1:12" ht="13.05" customHeight="1" x14ac:dyDescent="0.25">
      <c r="A20" s="1">
        <v>19</v>
      </c>
      <c r="B20" s="1" t="s">
        <v>28</v>
      </c>
      <c r="C20" s="5" t="str">
        <f t="shared" si="0"/>
        <v>0_6-246</v>
      </c>
      <c r="D20" s="16"/>
      <c r="E20" s="16"/>
      <c r="F20" s="15" t="s">
        <v>98</v>
      </c>
      <c r="G20" s="15" t="s">
        <v>98</v>
      </c>
      <c r="H20" s="15"/>
    </row>
    <row r="21" spans="1:12" ht="12.75" customHeight="1" thickBot="1" x14ac:dyDescent="0.3">
      <c r="A21" s="1">
        <v>20</v>
      </c>
      <c r="B21" s="1" t="s">
        <v>29</v>
      </c>
      <c r="C21" s="5" t="str">
        <f t="shared" si="0"/>
        <v>0_6-247</v>
      </c>
      <c r="D21" s="16"/>
      <c r="E21" s="16"/>
      <c r="F21" s="15" t="s">
        <v>98</v>
      </c>
      <c r="G21" s="15" t="s">
        <v>98</v>
      </c>
      <c r="H21" s="15"/>
    </row>
    <row r="22" spans="1:12" ht="12.75" customHeight="1" thickBot="1" x14ac:dyDescent="0.3">
      <c r="A22" s="1">
        <v>21</v>
      </c>
      <c r="B22" s="1" t="s">
        <v>30</v>
      </c>
      <c r="C22" s="5" t="str">
        <f t="shared" si="0"/>
        <v>0_6-248</v>
      </c>
      <c r="D22" s="16"/>
      <c r="E22" s="16"/>
      <c r="F22" s="15" t="s">
        <v>98</v>
      </c>
      <c r="G22" s="15" t="s">
        <v>98</v>
      </c>
      <c r="H22" s="15"/>
      <c r="J22" s="27" t="s">
        <v>86</v>
      </c>
      <c r="K22" s="24" t="s">
        <v>87</v>
      </c>
    </row>
    <row r="23" spans="1:12" ht="12.75" customHeight="1" x14ac:dyDescent="0.25">
      <c r="A23" s="1">
        <v>22</v>
      </c>
      <c r="B23" s="1" t="s">
        <v>31</v>
      </c>
      <c r="C23" s="5" t="str">
        <f t="shared" si="0"/>
        <v>0_6-249</v>
      </c>
      <c r="D23" s="16"/>
      <c r="E23" s="16"/>
      <c r="F23" s="15" t="s">
        <v>98</v>
      </c>
      <c r="G23" s="15" t="s">
        <v>98</v>
      </c>
      <c r="H23" s="15"/>
      <c r="J23" s="28" t="s">
        <v>9</v>
      </c>
      <c r="K23" s="25" t="s">
        <v>93</v>
      </c>
    </row>
    <row r="24" spans="1:12" ht="12.75" customHeight="1" x14ac:dyDescent="0.25">
      <c r="A24" s="1">
        <v>23</v>
      </c>
      <c r="B24" s="1" t="s">
        <v>32</v>
      </c>
      <c r="C24" s="5" t="str">
        <f t="shared" si="0"/>
        <v>0_6-250</v>
      </c>
      <c r="D24" s="16"/>
      <c r="E24" s="16"/>
      <c r="F24" s="15" t="s">
        <v>98</v>
      </c>
      <c r="G24" s="15" t="s">
        <v>98</v>
      </c>
      <c r="H24" s="15"/>
      <c r="J24" s="25" t="s">
        <v>81</v>
      </c>
      <c r="K24" s="25" t="s">
        <v>94</v>
      </c>
    </row>
    <row r="25" spans="1:12" ht="12.75" customHeight="1" x14ac:dyDescent="0.25">
      <c r="A25" s="1">
        <v>24</v>
      </c>
      <c r="B25" s="1" t="s">
        <v>34</v>
      </c>
      <c r="C25" s="5" t="str">
        <f t="shared" si="0"/>
        <v>0_6-251</v>
      </c>
      <c r="D25" s="16"/>
      <c r="E25" s="16"/>
      <c r="F25" s="15" t="s">
        <v>98</v>
      </c>
      <c r="G25" s="15" t="s">
        <v>98</v>
      </c>
      <c r="H25" s="15"/>
      <c r="J25" s="25" t="s">
        <v>88</v>
      </c>
      <c r="K25" s="25" t="s">
        <v>95</v>
      </c>
    </row>
    <row r="26" spans="1:12" ht="12.75" customHeight="1" x14ac:dyDescent="0.25">
      <c r="A26" s="1">
        <v>25</v>
      </c>
      <c r="B26" s="1" t="s">
        <v>35</v>
      </c>
      <c r="C26" s="5" t="str">
        <f t="shared" si="0"/>
        <v>0_6-252</v>
      </c>
      <c r="D26" s="16"/>
      <c r="E26" s="16"/>
      <c r="F26" s="15" t="s">
        <v>98</v>
      </c>
      <c r="G26" s="15" t="s">
        <v>98</v>
      </c>
      <c r="H26" s="15"/>
      <c r="J26" s="25" t="s">
        <v>84</v>
      </c>
      <c r="K26" s="25" t="s">
        <v>96</v>
      </c>
    </row>
    <row r="27" spans="1:12" ht="12.75" customHeight="1" x14ac:dyDescent="0.25">
      <c r="A27" s="1">
        <v>26</v>
      </c>
      <c r="B27" s="1" t="s">
        <v>36</v>
      </c>
      <c r="C27" s="5" t="str">
        <f t="shared" si="0"/>
        <v>0_6-253</v>
      </c>
      <c r="D27" s="16"/>
      <c r="E27" s="16"/>
      <c r="F27" s="15" t="s">
        <v>98</v>
      </c>
      <c r="G27" s="15" t="s">
        <v>98</v>
      </c>
      <c r="H27" s="15"/>
      <c r="J27" s="25" t="s">
        <v>85</v>
      </c>
      <c r="K27" s="25" t="s">
        <v>97</v>
      </c>
    </row>
    <row r="28" spans="1:12" ht="12.75" customHeight="1" thickBot="1" x14ac:dyDescent="0.25">
      <c r="A28" s="1">
        <v>27</v>
      </c>
      <c r="B28" s="1" t="s">
        <v>37</v>
      </c>
      <c r="C28" s="5" t="str">
        <f t="shared" si="0"/>
        <v>0_6-254</v>
      </c>
      <c r="D28" s="30" t="s">
        <v>101</v>
      </c>
      <c r="E28" s="16"/>
      <c r="F28" s="15" t="s">
        <v>98</v>
      </c>
      <c r="G28" s="15" t="s">
        <v>98</v>
      </c>
      <c r="H28" s="15"/>
      <c r="J28" s="26" t="s">
        <v>89</v>
      </c>
      <c r="K28" s="25" t="s">
        <v>98</v>
      </c>
    </row>
    <row r="29" spans="1:12" ht="12.75" customHeight="1" thickBot="1" x14ac:dyDescent="0.3">
      <c r="A29" s="1">
        <v>28</v>
      </c>
      <c r="B29" s="1" t="s">
        <v>38</v>
      </c>
      <c r="C29" s="5" t="str">
        <f t="shared" si="0"/>
        <v>0_6-255</v>
      </c>
      <c r="D29" s="16"/>
      <c r="E29" s="16"/>
      <c r="F29" s="15" t="s">
        <v>98</v>
      </c>
      <c r="G29" s="15" t="s">
        <v>98</v>
      </c>
      <c r="H29" s="15"/>
      <c r="J29"/>
      <c r="K29" s="26" t="s">
        <v>100</v>
      </c>
    </row>
    <row r="30" spans="1:12" ht="12.75" customHeight="1" x14ac:dyDescent="0.25">
      <c r="A30" s="1">
        <v>29</v>
      </c>
      <c r="B30" s="1" t="s">
        <v>39</v>
      </c>
      <c r="C30" s="5" t="str">
        <f t="shared" si="0"/>
        <v>0_6-256</v>
      </c>
      <c r="D30" s="16"/>
      <c r="E30" s="16"/>
      <c r="F30" s="15" t="s">
        <v>98</v>
      </c>
      <c r="G30" s="15" t="s">
        <v>98</v>
      </c>
      <c r="H30" s="15"/>
    </row>
    <row r="31" spans="1:12" ht="12.75" customHeight="1" x14ac:dyDescent="0.25">
      <c r="A31" s="1">
        <v>30</v>
      </c>
      <c r="B31" s="1" t="s">
        <v>40</v>
      </c>
      <c r="C31" s="5" t="str">
        <f t="shared" si="0"/>
        <v>0_6-257</v>
      </c>
      <c r="D31" s="16"/>
      <c r="E31" s="16"/>
      <c r="F31" s="15" t="s">
        <v>98</v>
      </c>
      <c r="G31" s="15" t="s">
        <v>98</v>
      </c>
      <c r="H31" s="15"/>
    </row>
    <row r="32" spans="1:12" ht="12.75" customHeight="1" x14ac:dyDescent="0.25">
      <c r="A32" s="1">
        <v>31</v>
      </c>
      <c r="B32" s="1" t="s">
        <v>41</v>
      </c>
      <c r="C32" s="5" t="str">
        <f t="shared" si="0"/>
        <v>0_6-258</v>
      </c>
      <c r="D32" s="16"/>
      <c r="E32" s="16"/>
      <c r="F32" s="15" t="s">
        <v>98</v>
      </c>
      <c r="G32" s="15" t="s">
        <v>98</v>
      </c>
      <c r="H32" s="15"/>
    </row>
    <row r="33" spans="1:8" ht="12.75" customHeight="1" x14ac:dyDescent="0.25">
      <c r="A33" s="1">
        <v>32</v>
      </c>
      <c r="B33" s="1" t="s">
        <v>42</v>
      </c>
      <c r="C33" s="5" t="str">
        <f t="shared" si="0"/>
        <v>0_6-259</v>
      </c>
      <c r="D33" s="16"/>
      <c r="E33" s="16"/>
      <c r="F33" s="15" t="s">
        <v>98</v>
      </c>
      <c r="G33" s="15" t="s">
        <v>98</v>
      </c>
      <c r="H33" s="15"/>
    </row>
    <row r="34" spans="1:8" ht="12.75" customHeight="1" x14ac:dyDescent="0.25">
      <c r="A34" s="1">
        <v>33</v>
      </c>
      <c r="B34" s="1" t="s">
        <v>43</v>
      </c>
      <c r="C34" s="5" t="str">
        <f t="shared" si="0"/>
        <v>0_6-260</v>
      </c>
      <c r="D34" s="16"/>
      <c r="E34" s="16"/>
      <c r="F34" s="15" t="s">
        <v>98</v>
      </c>
      <c r="G34" s="15" t="s">
        <v>98</v>
      </c>
      <c r="H34" s="15"/>
    </row>
    <row r="35" spans="1:8" ht="13.05" customHeight="1" x14ac:dyDescent="0.25">
      <c r="A35" s="1">
        <v>34</v>
      </c>
      <c r="B35" s="1" t="s">
        <v>44</v>
      </c>
      <c r="C35" s="5" t="str">
        <f t="shared" si="0"/>
        <v>0_6-261</v>
      </c>
      <c r="D35" s="16"/>
      <c r="E35" s="16"/>
      <c r="F35" s="15" t="s">
        <v>98</v>
      </c>
      <c r="G35" s="15" t="s">
        <v>98</v>
      </c>
      <c r="H35" s="15"/>
    </row>
    <row r="36" spans="1:8" ht="13.05" customHeight="1" x14ac:dyDescent="0.25">
      <c r="A36" s="1">
        <v>35</v>
      </c>
      <c r="B36" s="1" t="s">
        <v>45</v>
      </c>
      <c r="C36" s="5" t="str">
        <f t="shared" si="0"/>
        <v>0_6-262</v>
      </c>
      <c r="D36" s="16"/>
      <c r="E36" s="16"/>
      <c r="F36" s="15" t="s">
        <v>98</v>
      </c>
      <c r="G36" s="15" t="s">
        <v>98</v>
      </c>
      <c r="H36" s="15"/>
    </row>
    <row r="37" spans="1:8" ht="13.05" customHeight="1" x14ac:dyDescent="0.25">
      <c r="A37" s="1">
        <v>36</v>
      </c>
      <c r="B37" s="1" t="s">
        <v>46</v>
      </c>
      <c r="C37" s="5" t="str">
        <f t="shared" si="0"/>
        <v>0_6-263</v>
      </c>
      <c r="D37" s="16"/>
      <c r="E37" s="16"/>
      <c r="F37" s="15" t="s">
        <v>98</v>
      </c>
      <c r="G37" s="15" t="s">
        <v>98</v>
      </c>
      <c r="H37" s="15"/>
    </row>
    <row r="38" spans="1:8" ht="13.05" customHeight="1" x14ac:dyDescent="0.25">
      <c r="A38" s="1">
        <v>37</v>
      </c>
      <c r="B38" s="1" t="s">
        <v>47</v>
      </c>
      <c r="C38" s="5" t="str">
        <f t="shared" si="0"/>
        <v>0_6-264</v>
      </c>
      <c r="D38" s="16"/>
      <c r="E38" s="16"/>
      <c r="F38" s="15" t="s">
        <v>98</v>
      </c>
      <c r="G38" s="15" t="s">
        <v>98</v>
      </c>
      <c r="H38" s="15"/>
    </row>
    <row r="39" spans="1:8" ht="13.05" customHeight="1" x14ac:dyDescent="0.25">
      <c r="A39" s="1">
        <v>38</v>
      </c>
      <c r="B39" s="1" t="s">
        <v>48</v>
      </c>
      <c r="C39" s="5" t="str">
        <f t="shared" si="0"/>
        <v>0_6-265</v>
      </c>
      <c r="D39" s="16"/>
      <c r="E39" s="16"/>
      <c r="F39" s="15" t="s">
        <v>98</v>
      </c>
      <c r="G39" s="15" t="s">
        <v>98</v>
      </c>
      <c r="H39" s="15"/>
    </row>
    <row r="40" spans="1:8" ht="13.05" customHeight="1" x14ac:dyDescent="0.25">
      <c r="A40" s="1">
        <v>39</v>
      </c>
      <c r="B40" s="1" t="s">
        <v>49</v>
      </c>
      <c r="C40" s="5" t="str">
        <f t="shared" si="0"/>
        <v>0_6-266</v>
      </c>
      <c r="D40" s="16"/>
      <c r="E40" s="16"/>
      <c r="F40" s="15" t="s">
        <v>98</v>
      </c>
      <c r="G40" s="15" t="s">
        <v>98</v>
      </c>
      <c r="H40" s="15"/>
    </row>
    <row r="41" spans="1:8" ht="13.05" customHeight="1" x14ac:dyDescent="0.25">
      <c r="A41" s="1">
        <v>40</v>
      </c>
      <c r="B41" s="1" t="s">
        <v>50</v>
      </c>
      <c r="C41" s="5" t="str">
        <f t="shared" si="0"/>
        <v>0_6-267</v>
      </c>
      <c r="D41" s="16"/>
      <c r="E41" s="16"/>
      <c r="F41" s="15" t="s">
        <v>98</v>
      </c>
      <c r="G41" s="15" t="s">
        <v>98</v>
      </c>
      <c r="H41" s="15"/>
    </row>
    <row r="42" spans="1:8" ht="13.05" customHeight="1" x14ac:dyDescent="0.25">
      <c r="A42" s="1">
        <v>41</v>
      </c>
      <c r="B42" s="1" t="s">
        <v>51</v>
      </c>
      <c r="C42" s="5" t="str">
        <f t="shared" si="0"/>
        <v>0_6-268</v>
      </c>
      <c r="D42" s="16"/>
      <c r="E42" s="16"/>
      <c r="F42" s="15" t="s">
        <v>98</v>
      </c>
      <c r="G42" s="15" t="s">
        <v>98</v>
      </c>
      <c r="H42" s="15"/>
    </row>
    <row r="43" spans="1:8" ht="13.05" customHeight="1" x14ac:dyDescent="0.25">
      <c r="A43" s="1">
        <v>42</v>
      </c>
      <c r="B43" s="1" t="s">
        <v>52</v>
      </c>
      <c r="C43" s="5" t="str">
        <f t="shared" si="0"/>
        <v>0_6-269</v>
      </c>
      <c r="D43" s="16"/>
      <c r="E43" s="16"/>
      <c r="F43" s="15" t="s">
        <v>98</v>
      </c>
      <c r="G43" s="15" t="s">
        <v>98</v>
      </c>
      <c r="H43" s="15"/>
    </row>
    <row r="44" spans="1:8" ht="13.05" customHeight="1" x14ac:dyDescent="0.25">
      <c r="A44" s="1">
        <v>43</v>
      </c>
      <c r="B44" s="1" t="s">
        <v>53</v>
      </c>
      <c r="C44" s="5" t="str">
        <f t="shared" si="0"/>
        <v>0_6-270</v>
      </c>
      <c r="D44" s="16"/>
      <c r="E44" s="16"/>
      <c r="F44" s="15" t="s">
        <v>98</v>
      </c>
      <c r="G44" s="15" t="s">
        <v>98</v>
      </c>
      <c r="H44" s="15"/>
    </row>
    <row r="45" spans="1:8" ht="13.05" customHeight="1" x14ac:dyDescent="0.25">
      <c r="A45" s="1">
        <v>44</v>
      </c>
      <c r="B45" s="1" t="s">
        <v>54</v>
      </c>
      <c r="C45" s="5" t="str">
        <f t="shared" si="0"/>
        <v>0_6-271</v>
      </c>
      <c r="D45" s="16"/>
      <c r="E45" s="16"/>
      <c r="F45" s="15" t="s">
        <v>98</v>
      </c>
      <c r="G45" s="15" t="s">
        <v>98</v>
      </c>
      <c r="H45" s="15"/>
    </row>
    <row r="46" spans="1:8" ht="13.05" customHeight="1" x14ac:dyDescent="0.25">
      <c r="A46" s="1">
        <v>45</v>
      </c>
      <c r="B46" s="1" t="s">
        <v>55</v>
      </c>
      <c r="C46" s="5" t="str">
        <f t="shared" si="0"/>
        <v>0_6-272</v>
      </c>
      <c r="D46" s="16"/>
      <c r="E46" s="16"/>
      <c r="F46" s="15" t="s">
        <v>98</v>
      </c>
      <c r="G46" s="15" t="s">
        <v>98</v>
      </c>
      <c r="H46" s="15"/>
    </row>
    <row r="47" spans="1:8" ht="13.05" customHeight="1" x14ac:dyDescent="0.25">
      <c r="A47" s="1">
        <v>46</v>
      </c>
      <c r="B47" s="1" t="s">
        <v>56</v>
      </c>
      <c r="C47" s="5" t="str">
        <f t="shared" si="0"/>
        <v>0_6-273</v>
      </c>
      <c r="D47" s="16"/>
      <c r="E47" s="16"/>
      <c r="F47" s="15" t="s">
        <v>98</v>
      </c>
      <c r="G47" s="15" t="s">
        <v>98</v>
      </c>
      <c r="H47" s="15"/>
    </row>
    <row r="48" spans="1:8" ht="13.05" customHeight="1" x14ac:dyDescent="0.2">
      <c r="A48" s="1">
        <v>47</v>
      </c>
      <c r="B48" s="1" t="s">
        <v>57</v>
      </c>
      <c r="C48" s="5" t="str">
        <f t="shared" si="0"/>
        <v>0_6-274</v>
      </c>
      <c r="D48" s="30" t="s">
        <v>101</v>
      </c>
      <c r="E48" s="16"/>
      <c r="F48" s="15" t="s">
        <v>98</v>
      </c>
      <c r="G48" s="15" t="s">
        <v>98</v>
      </c>
      <c r="H48" s="15"/>
    </row>
    <row r="49" spans="1:8" ht="13.05" customHeight="1" x14ac:dyDescent="0.25">
      <c r="A49" s="1">
        <v>48</v>
      </c>
      <c r="B49" s="1" t="s">
        <v>58</v>
      </c>
      <c r="C49" s="5" t="str">
        <f t="shared" si="0"/>
        <v>0_6-275</v>
      </c>
      <c r="D49" s="16"/>
      <c r="E49" s="16"/>
      <c r="F49" s="15" t="s">
        <v>98</v>
      </c>
      <c r="G49" s="15" t="s">
        <v>98</v>
      </c>
      <c r="H49" s="15"/>
    </row>
    <row r="50" spans="1:8" ht="13.05" customHeight="1" x14ac:dyDescent="0.25">
      <c r="A50" s="1">
        <v>49</v>
      </c>
      <c r="B50" s="1" t="s">
        <v>59</v>
      </c>
      <c r="C50" s="5" t="str">
        <f t="shared" si="0"/>
        <v>0_6-276</v>
      </c>
      <c r="D50" s="16"/>
      <c r="E50" s="16"/>
      <c r="F50" s="15" t="s">
        <v>98</v>
      </c>
      <c r="G50" s="15" t="s">
        <v>98</v>
      </c>
      <c r="H50" s="15"/>
    </row>
    <row r="51" spans="1:8" ht="13.05" customHeight="1" x14ac:dyDescent="0.25">
      <c r="A51" s="1">
        <v>50</v>
      </c>
      <c r="B51" s="1" t="s">
        <v>60</v>
      </c>
      <c r="C51" s="5" t="str">
        <f t="shared" si="0"/>
        <v>0_6-277</v>
      </c>
      <c r="D51" s="16"/>
      <c r="E51" s="16"/>
      <c r="F51" s="15" t="s">
        <v>98</v>
      </c>
      <c r="G51" s="15" t="s">
        <v>98</v>
      </c>
      <c r="H51" s="15"/>
    </row>
    <row r="52" spans="1:8" ht="13.05" customHeight="1" x14ac:dyDescent="0.25">
      <c r="A52" s="1">
        <v>51</v>
      </c>
      <c r="B52" s="1" t="s">
        <v>61</v>
      </c>
      <c r="C52" s="5" t="str">
        <f t="shared" si="0"/>
        <v>0_6-278</v>
      </c>
      <c r="D52" s="16"/>
      <c r="E52" s="16"/>
      <c r="F52" s="15" t="s">
        <v>98</v>
      </c>
      <c r="G52" s="15" t="s">
        <v>98</v>
      </c>
      <c r="H52" s="15"/>
    </row>
    <row r="53" spans="1:8" ht="13.05" customHeight="1" x14ac:dyDescent="0.25">
      <c r="A53" s="1">
        <v>52</v>
      </c>
      <c r="B53" s="1" t="s">
        <v>62</v>
      </c>
      <c r="C53" s="5" t="str">
        <f t="shared" si="0"/>
        <v>0_6-279</v>
      </c>
      <c r="D53" s="16"/>
      <c r="E53" s="16"/>
      <c r="F53" s="15" t="s">
        <v>98</v>
      </c>
      <c r="G53" s="15" t="s">
        <v>98</v>
      </c>
      <c r="H53" s="15"/>
    </row>
    <row r="54" spans="1:8" ht="13.05" customHeight="1" x14ac:dyDescent="0.25">
      <c r="A54" s="1">
        <v>53</v>
      </c>
      <c r="B54" s="1" t="s">
        <v>63</v>
      </c>
      <c r="C54" s="5" t="str">
        <f t="shared" si="0"/>
        <v>0_6-280</v>
      </c>
      <c r="D54" s="16"/>
      <c r="E54" s="16"/>
      <c r="F54" s="15" t="s">
        <v>98</v>
      </c>
      <c r="G54" s="15" t="s">
        <v>98</v>
      </c>
      <c r="H54" s="15"/>
    </row>
    <row r="55" spans="1:8" ht="13.05" customHeight="1" x14ac:dyDescent="0.25">
      <c r="A55" s="1">
        <v>54</v>
      </c>
      <c r="B55" s="1" t="s">
        <v>64</v>
      </c>
      <c r="C55" s="5" t="str">
        <f t="shared" si="0"/>
        <v>0_6-281</v>
      </c>
      <c r="D55" s="16"/>
      <c r="E55" s="16"/>
      <c r="F55" s="15" t="s">
        <v>98</v>
      </c>
      <c r="G55" s="15" t="s">
        <v>98</v>
      </c>
      <c r="H55" s="15"/>
    </row>
    <row r="56" spans="1:8" ht="13.05" customHeight="1" x14ac:dyDescent="0.25">
      <c r="A56" s="1">
        <v>55</v>
      </c>
      <c r="B56" s="1" t="s">
        <v>65</v>
      </c>
      <c r="C56" s="5" t="str">
        <f t="shared" si="0"/>
        <v>0_6-282</v>
      </c>
      <c r="D56" s="16"/>
      <c r="E56" s="16"/>
      <c r="F56" s="15" t="s">
        <v>98</v>
      </c>
      <c r="G56" s="15" t="s">
        <v>98</v>
      </c>
      <c r="H56" s="15"/>
    </row>
    <row r="57" spans="1:8" ht="13.05" customHeight="1" x14ac:dyDescent="0.25">
      <c r="A57" s="1">
        <v>56</v>
      </c>
      <c r="B57" s="1" t="s">
        <v>66</v>
      </c>
      <c r="C57" s="5" t="str">
        <f t="shared" si="0"/>
        <v>0_6-283</v>
      </c>
      <c r="D57" s="16"/>
      <c r="E57" s="16"/>
      <c r="F57" s="15" t="s">
        <v>98</v>
      </c>
      <c r="G57" s="15" t="s">
        <v>98</v>
      </c>
      <c r="H57" s="15"/>
    </row>
    <row r="58" spans="1:8" ht="13.05" customHeight="1" x14ac:dyDescent="0.25">
      <c r="A58" s="1">
        <v>57</v>
      </c>
      <c r="B58" s="1" t="s">
        <v>67</v>
      </c>
      <c r="C58" s="5" t="str">
        <f t="shared" si="0"/>
        <v>0_6-284</v>
      </c>
      <c r="D58" s="16"/>
      <c r="E58" s="16"/>
      <c r="F58" s="15" t="s">
        <v>98</v>
      </c>
      <c r="G58" s="15" t="s">
        <v>98</v>
      </c>
      <c r="H58" s="15"/>
    </row>
    <row r="59" spans="1:8" ht="13.05" customHeight="1" x14ac:dyDescent="0.25">
      <c r="A59" s="1">
        <v>58</v>
      </c>
      <c r="B59" s="1" t="s">
        <v>68</v>
      </c>
      <c r="C59" s="5" t="str">
        <f t="shared" si="0"/>
        <v>0_6-285</v>
      </c>
      <c r="D59" s="16"/>
      <c r="E59" s="16"/>
      <c r="F59" s="15" t="s">
        <v>98</v>
      </c>
      <c r="G59" s="15" t="s">
        <v>98</v>
      </c>
      <c r="H59" s="15"/>
    </row>
    <row r="60" spans="1:8" ht="13.05" customHeight="1" x14ac:dyDescent="0.25">
      <c r="A60" s="1">
        <v>59</v>
      </c>
      <c r="B60" s="1" t="s">
        <v>69</v>
      </c>
      <c r="C60" s="5" t="str">
        <f t="shared" si="0"/>
        <v>0_6-286</v>
      </c>
      <c r="D60" s="16"/>
      <c r="E60" s="16"/>
      <c r="F60" s="15" t="s">
        <v>98</v>
      </c>
      <c r="G60" s="15" t="s">
        <v>98</v>
      </c>
      <c r="H60" s="15"/>
    </row>
    <row r="61" spans="1:8" ht="13.05" customHeight="1" x14ac:dyDescent="0.25">
      <c r="A61" s="1">
        <v>60</v>
      </c>
      <c r="B61" s="1" t="s">
        <v>70</v>
      </c>
      <c r="C61" s="5" t="str">
        <f t="shared" si="0"/>
        <v>0_6-287</v>
      </c>
      <c r="D61" s="16"/>
      <c r="E61" s="16"/>
      <c r="F61" s="15" t="s">
        <v>98</v>
      </c>
      <c r="G61" s="15" t="s">
        <v>98</v>
      </c>
      <c r="H61" s="15"/>
    </row>
    <row r="62" spans="1:8" ht="13.05" customHeight="1" x14ac:dyDescent="0.25">
      <c r="A62" s="1">
        <v>61</v>
      </c>
      <c r="B62" s="1" t="s">
        <v>71</v>
      </c>
      <c r="C62" s="5" t="str">
        <f t="shared" si="0"/>
        <v>0_6-288</v>
      </c>
      <c r="D62" s="16"/>
      <c r="E62" s="16"/>
      <c r="F62" s="15" t="s">
        <v>98</v>
      </c>
      <c r="G62" s="15" t="s">
        <v>98</v>
      </c>
      <c r="H62" s="15"/>
    </row>
    <row r="63" spans="1:8" ht="13.05" customHeight="1" x14ac:dyDescent="0.25">
      <c r="A63" s="1">
        <v>62</v>
      </c>
      <c r="B63" s="1" t="s">
        <v>72</v>
      </c>
      <c r="C63" s="17" t="s">
        <v>102</v>
      </c>
      <c r="D63" s="3" t="s">
        <v>105</v>
      </c>
      <c r="E63" s="14"/>
      <c r="F63" s="13" t="s">
        <v>97</v>
      </c>
      <c r="G63" s="13" t="s">
        <v>97</v>
      </c>
      <c r="H63" s="13"/>
    </row>
    <row r="64" spans="1:8" ht="13.05" customHeight="1" x14ac:dyDescent="0.25">
      <c r="A64" s="1">
        <v>63</v>
      </c>
      <c r="B64" s="1" t="s">
        <v>73</v>
      </c>
      <c r="C64" s="17" t="s">
        <v>103</v>
      </c>
      <c r="D64" s="3" t="s">
        <v>105</v>
      </c>
      <c r="E64" s="14"/>
      <c r="F64" s="13" t="s">
        <v>97</v>
      </c>
      <c r="G64" s="13" t="s">
        <v>97</v>
      </c>
      <c r="H64" s="13"/>
    </row>
    <row r="65" spans="1:8" ht="13.05" customHeight="1" x14ac:dyDescent="0.25">
      <c r="A65" s="1">
        <v>64</v>
      </c>
      <c r="B65" s="1" t="s">
        <v>74</v>
      </c>
      <c r="C65" s="17" t="s">
        <v>104</v>
      </c>
      <c r="D65" s="3" t="s">
        <v>105</v>
      </c>
      <c r="E65" s="14"/>
      <c r="F65" s="13" t="s">
        <v>97</v>
      </c>
      <c r="G65" s="13" t="s">
        <v>97</v>
      </c>
      <c r="H65" s="13"/>
    </row>
    <row r="66" spans="1:8" ht="13.05" customHeight="1" x14ac:dyDescent="0.25">
      <c r="A66" s="1">
        <v>65</v>
      </c>
      <c r="B66" s="1" t="s">
        <v>75</v>
      </c>
      <c r="C66" s="17" t="s">
        <v>102</v>
      </c>
      <c r="D66" s="4" t="s">
        <v>84</v>
      </c>
      <c r="E66" s="14"/>
      <c r="F66" s="13" t="s">
        <v>94</v>
      </c>
      <c r="G66" s="13" t="s">
        <v>94</v>
      </c>
      <c r="H66" s="13"/>
    </row>
    <row r="67" spans="1:8" ht="13.05" customHeight="1" x14ac:dyDescent="0.25">
      <c r="A67" s="1">
        <v>66</v>
      </c>
      <c r="B67" s="1" t="s">
        <v>76</v>
      </c>
      <c r="C67" s="17" t="s">
        <v>103</v>
      </c>
      <c r="D67" s="4" t="s">
        <v>84</v>
      </c>
      <c r="E67" s="14"/>
      <c r="F67" s="13" t="s">
        <v>94</v>
      </c>
      <c r="G67" s="13" t="s">
        <v>94</v>
      </c>
      <c r="H67" s="13"/>
    </row>
    <row r="68" spans="1:8" ht="13.05" customHeight="1" x14ac:dyDescent="0.25">
      <c r="A68" s="1">
        <v>67</v>
      </c>
      <c r="B68" s="1" t="s">
        <v>77</v>
      </c>
      <c r="C68" s="17" t="s">
        <v>104</v>
      </c>
      <c r="D68" s="4" t="s">
        <v>84</v>
      </c>
      <c r="E68" s="14"/>
      <c r="F68" s="13" t="s">
        <v>94</v>
      </c>
      <c r="G68" s="13" t="s">
        <v>94</v>
      </c>
      <c r="H68" s="13"/>
    </row>
    <row r="69" spans="1:8" ht="13.05" customHeight="1" x14ac:dyDescent="0.25">
      <c r="A69" s="1">
        <v>68</v>
      </c>
      <c r="B69" s="1" t="s">
        <v>78</v>
      </c>
      <c r="C69" s="17" t="str">
        <f>CONCATENATE(D69&amp;J$2,"_",$I$2&amp;"-4")</f>
        <v>42-USGS-Tibetan-Hair-0_6-4</v>
      </c>
      <c r="D69" s="4" t="s">
        <v>85</v>
      </c>
      <c r="E69" s="14"/>
      <c r="F69" s="13" t="s">
        <v>94</v>
      </c>
      <c r="G69" s="13" t="s">
        <v>94</v>
      </c>
      <c r="H69" s="13"/>
    </row>
    <row r="70" spans="1:8" ht="13.05" customHeight="1" x14ac:dyDescent="0.25">
      <c r="A70" s="1">
        <v>69</v>
      </c>
      <c r="B70" s="1" t="s">
        <v>79</v>
      </c>
      <c r="C70" s="17" t="str">
        <f>CONCATENATE(D70&amp;J$2,"_",$I$2&amp;"-5")</f>
        <v>42-USGS-Tibetan-Hair-0_6-5</v>
      </c>
      <c r="D70" s="4" t="s">
        <v>85</v>
      </c>
      <c r="E70" s="14"/>
      <c r="F70" s="13" t="s">
        <v>94</v>
      </c>
      <c r="G70" s="13" t="s">
        <v>94</v>
      </c>
      <c r="H70" s="13"/>
    </row>
    <row r="71" spans="1:8" ht="13.05" customHeight="1" x14ac:dyDescent="0.25">
      <c r="A71" s="1">
        <v>70</v>
      </c>
      <c r="B71" s="1" t="s">
        <v>80</v>
      </c>
      <c r="C71" s="17" t="str">
        <f>CONCATENATE(D71&amp;J$2,"_",$I$2&amp;"-6")</f>
        <v>42-USGS-Tibetan-Hair-0_6-6</v>
      </c>
      <c r="D71" s="4" t="s">
        <v>85</v>
      </c>
      <c r="E71" s="14"/>
      <c r="F71" s="13" t="s">
        <v>94</v>
      </c>
      <c r="G71" s="13" t="s">
        <v>94</v>
      </c>
      <c r="H71" s="13"/>
    </row>
  </sheetData>
  <mergeCells count="1">
    <mergeCell ref="J8:K9"/>
  </mergeCells>
  <dataValidations count="3">
    <dataValidation type="list" allowBlank="1" showInputMessage="1" showErrorMessage="1" sqref="D39:D40" xr:uid="{9ACEE8C7-84FC-4E55-B132-F57C2CB375D7}">
      <formula1>$J$20:$J$20</formula1>
    </dataValidation>
    <dataValidation type="list" allowBlank="1" showInputMessage="1" showErrorMessage="1" errorTitle="Does not match Identifier" sqref="F2:G71" xr:uid="{C06F3EEF-2A5D-40AC-B4A4-D1BF0F046479}">
      <formula1>$K$23:$K$29</formula1>
    </dataValidation>
    <dataValidation type="list" allowBlank="1" showInputMessage="1" showErrorMessage="1" errorTitle="Names do not match STD names" error="Choose from drop down menu" sqref="D2:D14 D63:D71" xr:uid="{421F3537-C23A-4C03-8005-3218D5BFBBE8}">
      <formula1>$J$23:$J$31</formula1>
    </dataValidation>
  </dataValidations>
  <printOptions horizontalCentered="1" verticalCentered="1"/>
  <pageMargins left="0.75" right="0.75" top="1" bottom="1" header="0.5" footer="0.5"/>
  <pageSetup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D7B7B-25F9-4098-87C8-6033007F080A}">
  <sheetPr>
    <pageSetUpPr fitToPage="1"/>
  </sheetPr>
  <dimension ref="A1:L71"/>
  <sheetViews>
    <sheetView zoomScaleNormal="100" workbookViewId="0">
      <pane ySplit="1" topLeftCell="A2" activePane="bottomLeft" state="frozen"/>
      <selection activeCell="F1" sqref="F1:G1048576"/>
      <selection pane="bottomLeft" activeCell="F1" sqref="F1:G1048576"/>
    </sheetView>
  </sheetViews>
  <sheetFormatPr defaultColWidth="9.109375" defaultRowHeight="13.05" customHeight="1" x14ac:dyDescent="0.25"/>
  <cols>
    <col min="1" max="1" width="4.44140625" style="2" customWidth="1"/>
    <col min="2" max="2" width="6.6640625" style="2" customWidth="1"/>
    <col min="3" max="3" width="30.21875" style="12" customWidth="1"/>
    <col min="4" max="4" width="19.5546875" style="2" bestFit="1" customWidth="1"/>
    <col min="5" max="5" width="16.109375" style="2" customWidth="1"/>
    <col min="6" max="7" width="23.6640625" style="2" hidden="1" customWidth="1"/>
    <col min="8" max="8" width="16.109375" style="2" customWidth="1"/>
    <col min="9" max="9" width="8.44140625" style="2" customWidth="1"/>
    <col min="10" max="10" width="24.77734375" style="2" customWidth="1"/>
    <col min="11" max="11" width="18.6640625" style="2" customWidth="1"/>
    <col min="12" max="12" width="26.21875" style="2" customWidth="1"/>
    <col min="13" max="13" width="27" style="2" customWidth="1"/>
    <col min="14" max="16384" width="9.109375" style="2"/>
  </cols>
  <sheetData>
    <row r="1" spans="1:11" ht="13.05" customHeight="1" x14ac:dyDescent="0.25">
      <c r="A1" s="6" t="s">
        <v>0</v>
      </c>
      <c r="B1" s="7" t="s">
        <v>1</v>
      </c>
      <c r="C1" s="8" t="s">
        <v>2</v>
      </c>
      <c r="D1" s="9" t="s">
        <v>3</v>
      </c>
      <c r="E1" s="7" t="s">
        <v>4</v>
      </c>
      <c r="F1" s="7" t="s">
        <v>87</v>
      </c>
      <c r="G1" s="7" t="s">
        <v>92</v>
      </c>
      <c r="H1" s="7" t="s">
        <v>5</v>
      </c>
      <c r="I1" s="7" t="s">
        <v>6</v>
      </c>
      <c r="J1" s="7" t="s">
        <v>82</v>
      </c>
      <c r="K1" s="7" t="s">
        <v>7</v>
      </c>
    </row>
    <row r="2" spans="1:11" ht="13.05" customHeight="1" x14ac:dyDescent="0.25">
      <c r="A2" s="1">
        <v>1</v>
      </c>
      <c r="B2" s="1" t="s">
        <v>8</v>
      </c>
      <c r="C2" s="17" t="str">
        <f>CONCATENATE(D2&amp;J$2,"_",$I$2&amp;"-1")</f>
        <v>34-UWSIF-Chicken-0_7-1</v>
      </c>
      <c r="D2" s="3" t="s">
        <v>105</v>
      </c>
      <c r="E2" s="4"/>
      <c r="F2" s="3" t="s">
        <v>93</v>
      </c>
      <c r="G2" s="3" t="s">
        <v>93</v>
      </c>
      <c r="H2" s="3"/>
      <c r="I2" s="10">
        <v>7</v>
      </c>
      <c r="J2" s="16">
        <f>'Tray 1'!J2</f>
        <v>0</v>
      </c>
      <c r="K2" s="4">
        <f>'Tray 1'!K2</f>
        <v>0</v>
      </c>
    </row>
    <row r="3" spans="1:11" ht="13.05" customHeight="1" x14ac:dyDescent="0.25">
      <c r="A3" s="1">
        <v>2</v>
      </c>
      <c r="B3" s="1" t="s">
        <v>10</v>
      </c>
      <c r="C3" s="17" t="str">
        <f>CONCATENATE(D3&amp;J$2,"_",$I$2&amp;"-2")</f>
        <v>34-UWSIF-Chicken-0_7-2</v>
      </c>
      <c r="D3" s="3" t="s">
        <v>105</v>
      </c>
      <c r="E3" s="14"/>
      <c r="F3" s="13" t="s">
        <v>97</v>
      </c>
      <c r="G3" s="13" t="s">
        <v>97</v>
      </c>
      <c r="H3" s="13"/>
    </row>
    <row r="4" spans="1:11" ht="13.05" customHeight="1" x14ac:dyDescent="0.25">
      <c r="A4" s="1">
        <v>3</v>
      </c>
      <c r="B4" s="1" t="s">
        <v>11</v>
      </c>
      <c r="C4" s="17" t="str">
        <f>CONCATENATE(D4&amp;J$2,"_",$I$2&amp;"-3")</f>
        <v>34-UWSIF-Chicken-0_7-3</v>
      </c>
      <c r="D4" s="3" t="s">
        <v>105</v>
      </c>
      <c r="E4" s="14"/>
      <c r="F4" s="13" t="s">
        <v>97</v>
      </c>
      <c r="G4" s="13" t="s">
        <v>97</v>
      </c>
      <c r="H4" s="13"/>
    </row>
    <row r="5" spans="1:11" ht="13.05" customHeight="1" x14ac:dyDescent="0.25">
      <c r="A5" s="1">
        <v>4</v>
      </c>
      <c r="B5" s="1" t="s">
        <v>12</v>
      </c>
      <c r="C5" s="17" t="str">
        <f>CONCATENATE(D5&amp;J$2,"_",$I$2&amp;"-4")</f>
        <v>34-UWSIF-Chicken-0_7-4</v>
      </c>
      <c r="D5" s="3" t="s">
        <v>105</v>
      </c>
      <c r="E5" s="14"/>
      <c r="F5" s="13" t="s">
        <v>97</v>
      </c>
      <c r="G5" s="13" t="s">
        <v>97</v>
      </c>
      <c r="H5" s="13"/>
      <c r="J5" s="19" t="s">
        <v>99</v>
      </c>
      <c r="K5" s="3"/>
    </row>
    <row r="6" spans="1:11" ht="13.05" customHeight="1" x14ac:dyDescent="0.25">
      <c r="A6" s="1">
        <v>5</v>
      </c>
      <c r="B6" s="1" t="s">
        <v>13</v>
      </c>
      <c r="C6" s="17" t="str">
        <f>CONCATENATE(D6&amp;J$2,"_",$I$2&amp;"-5")</f>
        <v>34-UWSIF-Chicken-0_7-5</v>
      </c>
      <c r="D6" s="3" t="s">
        <v>105</v>
      </c>
      <c r="E6" s="14"/>
      <c r="F6" s="13" t="s">
        <v>97</v>
      </c>
      <c r="G6" s="13" t="s">
        <v>97</v>
      </c>
      <c r="H6" s="13"/>
      <c r="J6" s="15" t="s">
        <v>83</v>
      </c>
      <c r="K6" s="20"/>
    </row>
    <row r="7" spans="1:11" ht="13.05" customHeight="1" x14ac:dyDescent="0.25">
      <c r="A7" s="1">
        <v>6</v>
      </c>
      <c r="B7" s="1" t="s">
        <v>14</v>
      </c>
      <c r="C7" s="17" t="str">
        <f>CONCATENATE(D7&amp;J$2,"_",$I$2&amp;"-1")</f>
        <v>43-USGS-Indian-Hair-0_7-1</v>
      </c>
      <c r="D7" s="4" t="s">
        <v>84</v>
      </c>
      <c r="E7" s="14"/>
      <c r="F7" s="13" t="s">
        <v>96</v>
      </c>
      <c r="G7" s="13" t="s">
        <v>96</v>
      </c>
      <c r="H7" s="13"/>
      <c r="J7" s="15"/>
      <c r="K7" s="20"/>
    </row>
    <row r="8" spans="1:11" ht="13.05" customHeight="1" x14ac:dyDescent="0.25">
      <c r="A8" s="1">
        <v>7</v>
      </c>
      <c r="B8" s="1" t="s">
        <v>15</v>
      </c>
      <c r="C8" s="17" t="str">
        <f>CONCATENATE(D8&amp;J$2,"_",$I$2&amp;"-2")</f>
        <v>43-USGS-Indian-Hair-0_7-2</v>
      </c>
      <c r="D8" s="4" t="s">
        <v>84</v>
      </c>
      <c r="E8" s="14"/>
      <c r="F8" s="13" t="s">
        <v>96</v>
      </c>
      <c r="G8" s="13" t="s">
        <v>96</v>
      </c>
      <c r="H8" s="13"/>
      <c r="J8" s="31" t="s">
        <v>16</v>
      </c>
      <c r="K8" s="32"/>
    </row>
    <row r="9" spans="1:11" ht="13.05" customHeight="1" x14ac:dyDescent="0.25">
      <c r="A9" s="1">
        <v>8</v>
      </c>
      <c r="B9" s="1" t="s">
        <v>17</v>
      </c>
      <c r="C9" s="17" t="str">
        <f>CONCATENATE(D9&amp;J$2,"_",$I$2&amp;"-3")</f>
        <v>43-USGS-Indian-Hair-0_7-3</v>
      </c>
      <c r="D9" s="4" t="s">
        <v>84</v>
      </c>
      <c r="E9" s="14"/>
      <c r="F9" s="13" t="s">
        <v>96</v>
      </c>
      <c r="G9" s="13" t="s">
        <v>96</v>
      </c>
      <c r="H9" s="13"/>
      <c r="J9" s="33"/>
      <c r="K9" s="34"/>
    </row>
    <row r="10" spans="1:11" ht="13.05" customHeight="1" x14ac:dyDescent="0.25">
      <c r="A10" s="1">
        <v>9</v>
      </c>
      <c r="B10" s="1" t="s">
        <v>18</v>
      </c>
      <c r="C10" s="17" t="str">
        <f>CONCATENATE(D10&amp;J$2,"_",$I$2&amp;"-4")</f>
        <v>43-USGS-Indian-Hair-0_7-4</v>
      </c>
      <c r="D10" s="4" t="s">
        <v>84</v>
      </c>
      <c r="E10" s="14"/>
      <c r="F10" s="13" t="s">
        <v>96</v>
      </c>
      <c r="G10" s="13" t="s">
        <v>96</v>
      </c>
      <c r="H10" s="13"/>
      <c r="J10" s="18" t="s">
        <v>33</v>
      </c>
      <c r="K10" s="23"/>
    </row>
    <row r="11" spans="1:11" ht="13.05" customHeight="1" x14ac:dyDescent="0.25">
      <c r="A11" s="1">
        <v>10</v>
      </c>
      <c r="B11" s="1" t="s">
        <v>19</v>
      </c>
      <c r="C11" s="17" t="str">
        <f>CONCATENATE(D11&amp;J$2,"_",$I$2&amp;"-5")</f>
        <v>43-USGS-Indian-Hair-0_7-5</v>
      </c>
      <c r="D11" s="4" t="s">
        <v>84</v>
      </c>
      <c r="E11" s="14"/>
      <c r="F11" s="13" t="s">
        <v>96</v>
      </c>
      <c r="G11" s="13" t="s">
        <v>96</v>
      </c>
      <c r="H11" s="13"/>
      <c r="J11" s="15"/>
      <c r="K11" s="20"/>
    </row>
    <row r="12" spans="1:11" ht="13.05" customHeight="1" x14ac:dyDescent="0.25">
      <c r="A12" s="1">
        <v>11</v>
      </c>
      <c r="B12" s="1" t="s">
        <v>20</v>
      </c>
      <c r="C12" s="17" t="str">
        <f>CONCATENATE(D12&amp;J$2,"_",$I$2&amp;"-1")</f>
        <v>42-USGS-Tibetan-Hair-0_7-1</v>
      </c>
      <c r="D12" s="4" t="s">
        <v>85</v>
      </c>
      <c r="E12" s="14"/>
      <c r="F12" s="13" t="s">
        <v>94</v>
      </c>
      <c r="G12" s="13" t="s">
        <v>94</v>
      </c>
      <c r="H12" s="13"/>
      <c r="J12" s="15"/>
      <c r="K12" s="20"/>
    </row>
    <row r="13" spans="1:11" ht="13.05" customHeight="1" x14ac:dyDescent="0.25">
      <c r="A13" s="1">
        <v>12</v>
      </c>
      <c r="B13" s="1" t="s">
        <v>21</v>
      </c>
      <c r="C13" s="17" t="str">
        <f>CONCATENATE(D13&amp;J$2,"_",$I$2&amp;"-2")</f>
        <v>42-USGS-Tibetan-Hair-0_7-2</v>
      </c>
      <c r="D13" s="4" t="s">
        <v>85</v>
      </c>
      <c r="E13" s="14"/>
      <c r="F13" s="13" t="s">
        <v>94</v>
      </c>
      <c r="G13" s="13" t="s">
        <v>94</v>
      </c>
      <c r="H13" s="13"/>
      <c r="J13" s="15"/>
      <c r="K13" s="20"/>
    </row>
    <row r="14" spans="1:11" ht="13.05" customHeight="1" x14ac:dyDescent="0.25">
      <c r="A14" s="1">
        <v>13</v>
      </c>
      <c r="B14" s="1" t="s">
        <v>22</v>
      </c>
      <c r="C14" s="17" t="str">
        <f>CONCATENATE(D14&amp;J$2,"_",$I$2&amp;"-3")</f>
        <v>42-USGS-Tibetan-Hair-0_7-3</v>
      </c>
      <c r="D14" s="4" t="s">
        <v>85</v>
      </c>
      <c r="E14" s="14"/>
      <c r="F14" s="13" t="s">
        <v>94</v>
      </c>
      <c r="G14" s="13" t="s">
        <v>94</v>
      </c>
      <c r="H14" s="13"/>
      <c r="J14" s="15"/>
      <c r="K14" s="20"/>
    </row>
    <row r="15" spans="1:11" ht="13.05" customHeight="1" x14ac:dyDescent="0.25">
      <c r="A15" s="1">
        <v>14</v>
      </c>
      <c r="B15" s="1" t="s">
        <v>23</v>
      </c>
      <c r="C15" s="5" t="str">
        <f>CONCATENATE($J$2,"_", $I$2, "-"&amp;((ROW()-14+288)))</f>
        <v>0_7-289</v>
      </c>
      <c r="D15" s="16"/>
      <c r="E15" s="16"/>
      <c r="F15" s="15" t="s">
        <v>98</v>
      </c>
      <c r="G15" s="15" t="s">
        <v>98</v>
      </c>
      <c r="H15" s="15"/>
      <c r="J15" s="15"/>
      <c r="K15" s="20"/>
    </row>
    <row r="16" spans="1:11" ht="13.05" customHeight="1" x14ac:dyDescent="0.25">
      <c r="A16" s="1">
        <v>15</v>
      </c>
      <c r="B16" s="1" t="s">
        <v>24</v>
      </c>
      <c r="C16" s="5" t="str">
        <f t="shared" ref="C16:C62" si="0">CONCATENATE($J$2,"_", $I$2, "-"&amp;((ROW()-14+288)))</f>
        <v>0_7-290</v>
      </c>
      <c r="D16" s="16"/>
      <c r="E16" s="16"/>
      <c r="F16" s="15" t="s">
        <v>98</v>
      </c>
      <c r="G16" s="15" t="s">
        <v>98</v>
      </c>
      <c r="H16" s="15"/>
      <c r="J16" s="15"/>
      <c r="K16" s="20"/>
    </row>
    <row r="17" spans="1:12" ht="13.05" customHeight="1" x14ac:dyDescent="0.25">
      <c r="A17" s="1">
        <v>16</v>
      </c>
      <c r="B17" s="1" t="s">
        <v>25</v>
      </c>
      <c r="C17" s="5" t="str">
        <f t="shared" si="0"/>
        <v>0_7-291</v>
      </c>
      <c r="D17" s="16"/>
      <c r="E17" s="16"/>
      <c r="F17" s="15" t="s">
        <v>98</v>
      </c>
      <c r="G17" s="15" t="s">
        <v>98</v>
      </c>
      <c r="H17" s="15"/>
      <c r="J17" s="15"/>
      <c r="K17" s="20"/>
      <c r="L17" s="11"/>
    </row>
    <row r="18" spans="1:12" ht="13.05" customHeight="1" x14ac:dyDescent="0.25">
      <c r="A18" s="1">
        <v>17</v>
      </c>
      <c r="B18" s="1" t="s">
        <v>26</v>
      </c>
      <c r="C18" s="5" t="str">
        <f t="shared" si="0"/>
        <v>0_7-292</v>
      </c>
      <c r="D18" s="16"/>
      <c r="E18" s="16"/>
      <c r="F18" s="15" t="s">
        <v>98</v>
      </c>
      <c r="G18" s="15" t="s">
        <v>98</v>
      </c>
      <c r="H18" s="15"/>
      <c r="J18" s="15"/>
      <c r="K18" s="20"/>
    </row>
    <row r="19" spans="1:12" ht="13.05" customHeight="1" x14ac:dyDescent="0.25">
      <c r="A19" s="1">
        <v>18</v>
      </c>
      <c r="B19" s="1" t="s">
        <v>27</v>
      </c>
      <c r="C19" s="5" t="str">
        <f t="shared" si="0"/>
        <v>0_7-293</v>
      </c>
      <c r="D19" s="16"/>
      <c r="E19" s="16"/>
      <c r="F19" s="15" t="s">
        <v>98</v>
      </c>
      <c r="G19" s="15" t="s">
        <v>98</v>
      </c>
      <c r="H19" s="15"/>
      <c r="J19" s="21"/>
      <c r="K19" s="22"/>
    </row>
    <row r="20" spans="1:12" ht="13.05" customHeight="1" x14ac:dyDescent="0.25">
      <c r="A20" s="1">
        <v>19</v>
      </c>
      <c r="B20" s="1" t="s">
        <v>28</v>
      </c>
      <c r="C20" s="5" t="str">
        <f t="shared" si="0"/>
        <v>0_7-294</v>
      </c>
      <c r="D20" s="16"/>
      <c r="E20" s="16"/>
      <c r="F20" s="15" t="s">
        <v>98</v>
      </c>
      <c r="G20" s="15" t="s">
        <v>98</v>
      </c>
      <c r="H20" s="15"/>
    </row>
    <row r="21" spans="1:12" ht="12.75" customHeight="1" thickBot="1" x14ac:dyDescent="0.3">
      <c r="A21" s="1">
        <v>20</v>
      </c>
      <c r="B21" s="1" t="s">
        <v>29</v>
      </c>
      <c r="C21" s="5" t="str">
        <f t="shared" si="0"/>
        <v>0_7-295</v>
      </c>
      <c r="D21" s="16"/>
      <c r="E21" s="16"/>
      <c r="F21" s="15" t="s">
        <v>98</v>
      </c>
      <c r="G21" s="15" t="s">
        <v>98</v>
      </c>
      <c r="H21" s="15"/>
    </row>
    <row r="22" spans="1:12" ht="12.75" customHeight="1" thickBot="1" x14ac:dyDescent="0.3">
      <c r="A22" s="1">
        <v>21</v>
      </c>
      <c r="B22" s="1" t="s">
        <v>30</v>
      </c>
      <c r="C22" s="5" t="str">
        <f t="shared" si="0"/>
        <v>0_7-296</v>
      </c>
      <c r="D22" s="16"/>
      <c r="E22" s="16"/>
      <c r="F22" s="15" t="s">
        <v>98</v>
      </c>
      <c r="G22" s="15" t="s">
        <v>98</v>
      </c>
      <c r="H22" s="15"/>
      <c r="J22" s="27" t="s">
        <v>86</v>
      </c>
      <c r="K22" s="24" t="s">
        <v>87</v>
      </c>
    </row>
    <row r="23" spans="1:12" ht="12.75" customHeight="1" x14ac:dyDescent="0.25">
      <c r="A23" s="1">
        <v>22</v>
      </c>
      <c r="B23" s="1" t="s">
        <v>31</v>
      </c>
      <c r="C23" s="5" t="str">
        <f t="shared" si="0"/>
        <v>0_7-297</v>
      </c>
      <c r="D23" s="16"/>
      <c r="E23" s="16"/>
      <c r="F23" s="15" t="s">
        <v>98</v>
      </c>
      <c r="G23" s="15" t="s">
        <v>98</v>
      </c>
      <c r="H23" s="15"/>
      <c r="J23" s="28" t="s">
        <v>9</v>
      </c>
      <c r="K23" s="25" t="s">
        <v>93</v>
      </c>
    </row>
    <row r="24" spans="1:12" ht="12.75" customHeight="1" x14ac:dyDescent="0.25">
      <c r="A24" s="1">
        <v>23</v>
      </c>
      <c r="B24" s="1" t="s">
        <v>32</v>
      </c>
      <c r="C24" s="5" t="str">
        <f t="shared" si="0"/>
        <v>0_7-298</v>
      </c>
      <c r="D24" s="16"/>
      <c r="E24" s="16"/>
      <c r="F24" s="15" t="s">
        <v>98</v>
      </c>
      <c r="G24" s="15" t="s">
        <v>98</v>
      </c>
      <c r="H24" s="15"/>
      <c r="J24" s="25" t="s">
        <v>81</v>
      </c>
      <c r="K24" s="25" t="s">
        <v>94</v>
      </c>
    </row>
    <row r="25" spans="1:12" ht="12.75" customHeight="1" x14ac:dyDescent="0.25">
      <c r="A25" s="1">
        <v>24</v>
      </c>
      <c r="B25" s="1" t="s">
        <v>34</v>
      </c>
      <c r="C25" s="5" t="str">
        <f t="shared" si="0"/>
        <v>0_7-299</v>
      </c>
      <c r="D25" s="16"/>
      <c r="E25" s="16"/>
      <c r="F25" s="15" t="s">
        <v>98</v>
      </c>
      <c r="G25" s="15" t="s">
        <v>98</v>
      </c>
      <c r="H25" s="15"/>
      <c r="J25" s="25" t="s">
        <v>88</v>
      </c>
      <c r="K25" s="25" t="s">
        <v>95</v>
      </c>
    </row>
    <row r="26" spans="1:12" ht="12.75" customHeight="1" x14ac:dyDescent="0.25">
      <c r="A26" s="1">
        <v>25</v>
      </c>
      <c r="B26" s="1" t="s">
        <v>35</v>
      </c>
      <c r="C26" s="5" t="str">
        <f t="shared" si="0"/>
        <v>0_7-300</v>
      </c>
      <c r="D26" s="16"/>
      <c r="E26" s="16"/>
      <c r="F26" s="15" t="s">
        <v>98</v>
      </c>
      <c r="G26" s="15" t="s">
        <v>98</v>
      </c>
      <c r="H26" s="15"/>
      <c r="J26" s="25" t="s">
        <v>84</v>
      </c>
      <c r="K26" s="25" t="s">
        <v>96</v>
      </c>
    </row>
    <row r="27" spans="1:12" ht="12.75" customHeight="1" x14ac:dyDescent="0.25">
      <c r="A27" s="1">
        <v>26</v>
      </c>
      <c r="B27" s="1" t="s">
        <v>36</v>
      </c>
      <c r="C27" s="5" t="str">
        <f t="shared" si="0"/>
        <v>0_7-301</v>
      </c>
      <c r="D27" s="16"/>
      <c r="E27" s="16"/>
      <c r="F27" s="15" t="s">
        <v>98</v>
      </c>
      <c r="G27" s="15" t="s">
        <v>98</v>
      </c>
      <c r="H27" s="15"/>
      <c r="J27" s="25" t="s">
        <v>85</v>
      </c>
      <c r="K27" s="25" t="s">
        <v>97</v>
      </c>
    </row>
    <row r="28" spans="1:12" ht="12.75" customHeight="1" thickBot="1" x14ac:dyDescent="0.25">
      <c r="A28" s="1">
        <v>27</v>
      </c>
      <c r="B28" s="1" t="s">
        <v>37</v>
      </c>
      <c r="C28" s="5" t="str">
        <f t="shared" si="0"/>
        <v>0_7-302</v>
      </c>
      <c r="D28" s="30" t="s">
        <v>101</v>
      </c>
      <c r="E28" s="16"/>
      <c r="F28" s="15" t="s">
        <v>98</v>
      </c>
      <c r="G28" s="15" t="s">
        <v>98</v>
      </c>
      <c r="H28" s="15"/>
      <c r="J28" s="26" t="s">
        <v>89</v>
      </c>
      <c r="K28" s="25" t="s">
        <v>98</v>
      </c>
    </row>
    <row r="29" spans="1:12" ht="12.75" customHeight="1" thickBot="1" x14ac:dyDescent="0.3">
      <c r="A29" s="1">
        <v>28</v>
      </c>
      <c r="B29" s="1" t="s">
        <v>38</v>
      </c>
      <c r="C29" s="5" t="str">
        <f t="shared" si="0"/>
        <v>0_7-303</v>
      </c>
      <c r="D29" s="16"/>
      <c r="E29" s="16"/>
      <c r="F29" s="15" t="s">
        <v>98</v>
      </c>
      <c r="G29" s="15" t="s">
        <v>98</v>
      </c>
      <c r="H29" s="15"/>
      <c r="J29"/>
      <c r="K29" s="26" t="s">
        <v>100</v>
      </c>
    </row>
    <row r="30" spans="1:12" ht="12.75" customHeight="1" x14ac:dyDescent="0.25">
      <c r="A30" s="1">
        <v>29</v>
      </c>
      <c r="B30" s="1" t="s">
        <v>39</v>
      </c>
      <c r="C30" s="5" t="str">
        <f t="shared" si="0"/>
        <v>0_7-304</v>
      </c>
      <c r="D30" s="16"/>
      <c r="E30" s="16"/>
      <c r="F30" s="15" t="s">
        <v>98</v>
      </c>
      <c r="G30" s="15" t="s">
        <v>98</v>
      </c>
      <c r="H30" s="15"/>
    </row>
    <row r="31" spans="1:12" ht="12.75" customHeight="1" x14ac:dyDescent="0.25">
      <c r="A31" s="1">
        <v>30</v>
      </c>
      <c r="B31" s="1" t="s">
        <v>40</v>
      </c>
      <c r="C31" s="5" t="str">
        <f t="shared" si="0"/>
        <v>0_7-305</v>
      </c>
      <c r="D31" s="16"/>
      <c r="E31" s="16"/>
      <c r="F31" s="15" t="s">
        <v>98</v>
      </c>
      <c r="G31" s="15" t="s">
        <v>98</v>
      </c>
      <c r="H31" s="15"/>
    </row>
    <row r="32" spans="1:12" ht="12.75" customHeight="1" x14ac:dyDescent="0.25">
      <c r="A32" s="1">
        <v>31</v>
      </c>
      <c r="B32" s="1" t="s">
        <v>41</v>
      </c>
      <c r="C32" s="5" t="str">
        <f t="shared" si="0"/>
        <v>0_7-306</v>
      </c>
      <c r="D32" s="16"/>
      <c r="E32" s="16"/>
      <c r="F32" s="15" t="s">
        <v>98</v>
      </c>
      <c r="G32" s="15" t="s">
        <v>98</v>
      </c>
      <c r="H32" s="15"/>
    </row>
    <row r="33" spans="1:8" ht="12.75" customHeight="1" x14ac:dyDescent="0.25">
      <c r="A33" s="1">
        <v>32</v>
      </c>
      <c r="B33" s="1" t="s">
        <v>42</v>
      </c>
      <c r="C33" s="5" t="str">
        <f t="shared" si="0"/>
        <v>0_7-307</v>
      </c>
      <c r="D33" s="16"/>
      <c r="E33" s="16"/>
      <c r="F33" s="15" t="s">
        <v>98</v>
      </c>
      <c r="G33" s="15" t="s">
        <v>98</v>
      </c>
      <c r="H33" s="15"/>
    </row>
    <row r="34" spans="1:8" ht="12.75" customHeight="1" x14ac:dyDescent="0.25">
      <c r="A34" s="1">
        <v>33</v>
      </c>
      <c r="B34" s="1" t="s">
        <v>43</v>
      </c>
      <c r="C34" s="5" t="str">
        <f t="shared" si="0"/>
        <v>0_7-308</v>
      </c>
      <c r="D34" s="16"/>
      <c r="E34" s="16"/>
      <c r="F34" s="15" t="s">
        <v>98</v>
      </c>
      <c r="G34" s="15" t="s">
        <v>98</v>
      </c>
      <c r="H34" s="15"/>
    </row>
    <row r="35" spans="1:8" ht="13.05" customHeight="1" x14ac:dyDescent="0.25">
      <c r="A35" s="1">
        <v>34</v>
      </c>
      <c r="B35" s="1" t="s">
        <v>44</v>
      </c>
      <c r="C35" s="5" t="str">
        <f t="shared" si="0"/>
        <v>0_7-309</v>
      </c>
      <c r="D35" s="16"/>
      <c r="E35" s="16"/>
      <c r="F35" s="15" t="s">
        <v>98</v>
      </c>
      <c r="G35" s="15" t="s">
        <v>98</v>
      </c>
      <c r="H35" s="15"/>
    </row>
    <row r="36" spans="1:8" ht="13.05" customHeight="1" x14ac:dyDescent="0.25">
      <c r="A36" s="1">
        <v>35</v>
      </c>
      <c r="B36" s="1" t="s">
        <v>45</v>
      </c>
      <c r="C36" s="5" t="str">
        <f t="shared" si="0"/>
        <v>0_7-310</v>
      </c>
      <c r="D36" s="16"/>
      <c r="E36" s="16"/>
      <c r="F36" s="15" t="s">
        <v>98</v>
      </c>
      <c r="G36" s="15" t="s">
        <v>98</v>
      </c>
      <c r="H36" s="15"/>
    </row>
    <row r="37" spans="1:8" ht="13.05" customHeight="1" x14ac:dyDescent="0.25">
      <c r="A37" s="1">
        <v>36</v>
      </c>
      <c r="B37" s="1" t="s">
        <v>46</v>
      </c>
      <c r="C37" s="5" t="str">
        <f t="shared" si="0"/>
        <v>0_7-311</v>
      </c>
      <c r="D37" s="16"/>
      <c r="E37" s="16"/>
      <c r="F37" s="15" t="s">
        <v>98</v>
      </c>
      <c r="G37" s="15" t="s">
        <v>98</v>
      </c>
      <c r="H37" s="15"/>
    </row>
    <row r="38" spans="1:8" ht="13.05" customHeight="1" x14ac:dyDescent="0.25">
      <c r="A38" s="1">
        <v>37</v>
      </c>
      <c r="B38" s="1" t="s">
        <v>47</v>
      </c>
      <c r="C38" s="5" t="str">
        <f t="shared" si="0"/>
        <v>0_7-312</v>
      </c>
      <c r="D38" s="16"/>
      <c r="E38" s="16"/>
      <c r="F38" s="15" t="s">
        <v>98</v>
      </c>
      <c r="G38" s="15" t="s">
        <v>98</v>
      </c>
      <c r="H38" s="15"/>
    </row>
    <row r="39" spans="1:8" ht="13.05" customHeight="1" x14ac:dyDescent="0.25">
      <c r="A39" s="1">
        <v>38</v>
      </c>
      <c r="B39" s="1" t="s">
        <v>48</v>
      </c>
      <c r="C39" s="5" t="str">
        <f t="shared" si="0"/>
        <v>0_7-313</v>
      </c>
      <c r="D39" s="16"/>
      <c r="E39" s="16"/>
      <c r="F39" s="15" t="s">
        <v>98</v>
      </c>
      <c r="G39" s="15" t="s">
        <v>98</v>
      </c>
      <c r="H39" s="15"/>
    </row>
    <row r="40" spans="1:8" ht="13.05" customHeight="1" x14ac:dyDescent="0.25">
      <c r="A40" s="1">
        <v>39</v>
      </c>
      <c r="B40" s="1" t="s">
        <v>49</v>
      </c>
      <c r="C40" s="5" t="str">
        <f t="shared" si="0"/>
        <v>0_7-314</v>
      </c>
      <c r="D40" s="16"/>
      <c r="E40" s="16"/>
      <c r="F40" s="15" t="s">
        <v>98</v>
      </c>
      <c r="G40" s="15" t="s">
        <v>98</v>
      </c>
      <c r="H40" s="15"/>
    </row>
    <row r="41" spans="1:8" ht="13.05" customHeight="1" x14ac:dyDescent="0.25">
      <c r="A41" s="1">
        <v>40</v>
      </c>
      <c r="B41" s="1" t="s">
        <v>50</v>
      </c>
      <c r="C41" s="5" t="str">
        <f t="shared" si="0"/>
        <v>0_7-315</v>
      </c>
      <c r="D41" s="16"/>
      <c r="E41" s="16"/>
      <c r="F41" s="15" t="s">
        <v>98</v>
      </c>
      <c r="G41" s="15" t="s">
        <v>98</v>
      </c>
      <c r="H41" s="15"/>
    </row>
    <row r="42" spans="1:8" ht="13.05" customHeight="1" x14ac:dyDescent="0.25">
      <c r="A42" s="1">
        <v>41</v>
      </c>
      <c r="B42" s="1" t="s">
        <v>51</v>
      </c>
      <c r="C42" s="5" t="str">
        <f t="shared" si="0"/>
        <v>0_7-316</v>
      </c>
      <c r="D42" s="16"/>
      <c r="E42" s="16"/>
      <c r="F42" s="15" t="s">
        <v>98</v>
      </c>
      <c r="G42" s="15" t="s">
        <v>98</v>
      </c>
      <c r="H42" s="15"/>
    </row>
    <row r="43" spans="1:8" ht="13.05" customHeight="1" x14ac:dyDescent="0.25">
      <c r="A43" s="1">
        <v>42</v>
      </c>
      <c r="B43" s="1" t="s">
        <v>52</v>
      </c>
      <c r="C43" s="5" t="str">
        <f t="shared" si="0"/>
        <v>0_7-317</v>
      </c>
      <c r="D43" s="16"/>
      <c r="E43" s="16"/>
      <c r="F43" s="15" t="s">
        <v>98</v>
      </c>
      <c r="G43" s="15" t="s">
        <v>98</v>
      </c>
      <c r="H43" s="15"/>
    </row>
    <row r="44" spans="1:8" ht="13.05" customHeight="1" x14ac:dyDescent="0.25">
      <c r="A44" s="1">
        <v>43</v>
      </c>
      <c r="B44" s="1" t="s">
        <v>53</v>
      </c>
      <c r="C44" s="5" t="str">
        <f t="shared" si="0"/>
        <v>0_7-318</v>
      </c>
      <c r="D44" s="16"/>
      <c r="E44" s="16"/>
      <c r="F44" s="15" t="s">
        <v>98</v>
      </c>
      <c r="G44" s="15" t="s">
        <v>98</v>
      </c>
      <c r="H44" s="15"/>
    </row>
    <row r="45" spans="1:8" ht="13.05" customHeight="1" x14ac:dyDescent="0.25">
      <c r="A45" s="1">
        <v>44</v>
      </c>
      <c r="B45" s="1" t="s">
        <v>54</v>
      </c>
      <c r="C45" s="5" t="str">
        <f t="shared" si="0"/>
        <v>0_7-319</v>
      </c>
      <c r="D45" s="16"/>
      <c r="E45" s="16"/>
      <c r="F45" s="15" t="s">
        <v>98</v>
      </c>
      <c r="G45" s="15" t="s">
        <v>98</v>
      </c>
      <c r="H45" s="15"/>
    </row>
    <row r="46" spans="1:8" ht="13.05" customHeight="1" x14ac:dyDescent="0.25">
      <c r="A46" s="1">
        <v>45</v>
      </c>
      <c r="B46" s="1" t="s">
        <v>55</v>
      </c>
      <c r="C46" s="5" t="str">
        <f t="shared" si="0"/>
        <v>0_7-320</v>
      </c>
      <c r="D46" s="16"/>
      <c r="E46" s="16"/>
      <c r="F46" s="15" t="s">
        <v>98</v>
      </c>
      <c r="G46" s="15" t="s">
        <v>98</v>
      </c>
      <c r="H46" s="15"/>
    </row>
    <row r="47" spans="1:8" ht="13.05" customHeight="1" x14ac:dyDescent="0.25">
      <c r="A47" s="1">
        <v>46</v>
      </c>
      <c r="B47" s="1" t="s">
        <v>56</v>
      </c>
      <c r="C47" s="5" t="str">
        <f t="shared" si="0"/>
        <v>0_7-321</v>
      </c>
      <c r="D47" s="16"/>
      <c r="E47" s="16"/>
      <c r="F47" s="15" t="s">
        <v>98</v>
      </c>
      <c r="G47" s="15" t="s">
        <v>98</v>
      </c>
      <c r="H47" s="15"/>
    </row>
    <row r="48" spans="1:8" ht="13.05" customHeight="1" x14ac:dyDescent="0.2">
      <c r="A48" s="1">
        <v>47</v>
      </c>
      <c r="B48" s="1" t="s">
        <v>57</v>
      </c>
      <c r="C48" s="5" t="str">
        <f t="shared" si="0"/>
        <v>0_7-322</v>
      </c>
      <c r="D48" s="30" t="s">
        <v>101</v>
      </c>
      <c r="E48" s="16"/>
      <c r="F48" s="15" t="s">
        <v>98</v>
      </c>
      <c r="G48" s="15" t="s">
        <v>98</v>
      </c>
      <c r="H48" s="15"/>
    </row>
    <row r="49" spans="1:8" ht="13.05" customHeight="1" x14ac:dyDescent="0.25">
      <c r="A49" s="1">
        <v>48</v>
      </c>
      <c r="B49" s="1" t="s">
        <v>58</v>
      </c>
      <c r="C49" s="5" t="str">
        <f t="shared" si="0"/>
        <v>0_7-323</v>
      </c>
      <c r="D49" s="16"/>
      <c r="E49" s="16"/>
      <c r="F49" s="15" t="s">
        <v>98</v>
      </c>
      <c r="G49" s="15" t="s">
        <v>98</v>
      </c>
      <c r="H49" s="15"/>
    </row>
    <row r="50" spans="1:8" ht="13.05" customHeight="1" x14ac:dyDescent="0.25">
      <c r="A50" s="1">
        <v>49</v>
      </c>
      <c r="B50" s="1" t="s">
        <v>59</v>
      </c>
      <c r="C50" s="5" t="str">
        <f t="shared" si="0"/>
        <v>0_7-324</v>
      </c>
      <c r="D50" s="16"/>
      <c r="E50" s="16"/>
      <c r="F50" s="15" t="s">
        <v>98</v>
      </c>
      <c r="G50" s="15" t="s">
        <v>98</v>
      </c>
      <c r="H50" s="15"/>
    </row>
    <row r="51" spans="1:8" ht="13.05" customHeight="1" x14ac:dyDescent="0.25">
      <c r="A51" s="1">
        <v>50</v>
      </c>
      <c r="B51" s="1" t="s">
        <v>60</v>
      </c>
      <c r="C51" s="5" t="str">
        <f t="shared" si="0"/>
        <v>0_7-325</v>
      </c>
      <c r="D51" s="16"/>
      <c r="E51" s="16"/>
      <c r="F51" s="15" t="s">
        <v>98</v>
      </c>
      <c r="G51" s="15" t="s">
        <v>98</v>
      </c>
      <c r="H51" s="15"/>
    </row>
    <row r="52" spans="1:8" ht="13.05" customHeight="1" x14ac:dyDescent="0.25">
      <c r="A52" s="1">
        <v>51</v>
      </c>
      <c r="B52" s="1" t="s">
        <v>61</v>
      </c>
      <c r="C52" s="5" t="str">
        <f t="shared" si="0"/>
        <v>0_7-326</v>
      </c>
      <c r="D52" s="16"/>
      <c r="E52" s="16"/>
      <c r="F52" s="15" t="s">
        <v>98</v>
      </c>
      <c r="G52" s="15" t="s">
        <v>98</v>
      </c>
      <c r="H52" s="15"/>
    </row>
    <row r="53" spans="1:8" ht="13.05" customHeight="1" x14ac:dyDescent="0.25">
      <c r="A53" s="1">
        <v>52</v>
      </c>
      <c r="B53" s="1" t="s">
        <v>62</v>
      </c>
      <c r="C53" s="5" t="str">
        <f t="shared" si="0"/>
        <v>0_7-327</v>
      </c>
      <c r="D53" s="16"/>
      <c r="E53" s="16"/>
      <c r="F53" s="15" t="s">
        <v>98</v>
      </c>
      <c r="G53" s="15" t="s">
        <v>98</v>
      </c>
      <c r="H53" s="15"/>
    </row>
    <row r="54" spans="1:8" ht="13.05" customHeight="1" x14ac:dyDescent="0.25">
      <c r="A54" s="1">
        <v>53</v>
      </c>
      <c r="B54" s="1" t="s">
        <v>63</v>
      </c>
      <c r="C54" s="5" t="str">
        <f t="shared" si="0"/>
        <v>0_7-328</v>
      </c>
      <c r="D54" s="16"/>
      <c r="E54" s="16"/>
      <c r="F54" s="15" t="s">
        <v>98</v>
      </c>
      <c r="G54" s="15" t="s">
        <v>98</v>
      </c>
      <c r="H54" s="15"/>
    </row>
    <row r="55" spans="1:8" ht="13.05" customHeight="1" x14ac:dyDescent="0.25">
      <c r="A55" s="1">
        <v>54</v>
      </c>
      <c r="B55" s="1" t="s">
        <v>64</v>
      </c>
      <c r="C55" s="5" t="str">
        <f t="shared" si="0"/>
        <v>0_7-329</v>
      </c>
      <c r="D55" s="16"/>
      <c r="E55" s="16"/>
      <c r="F55" s="15" t="s">
        <v>98</v>
      </c>
      <c r="G55" s="15" t="s">
        <v>98</v>
      </c>
      <c r="H55" s="15"/>
    </row>
    <row r="56" spans="1:8" ht="13.05" customHeight="1" x14ac:dyDescent="0.25">
      <c r="A56" s="1">
        <v>55</v>
      </c>
      <c r="B56" s="1" t="s">
        <v>65</v>
      </c>
      <c r="C56" s="5" t="str">
        <f t="shared" si="0"/>
        <v>0_7-330</v>
      </c>
      <c r="D56" s="16"/>
      <c r="E56" s="16"/>
      <c r="F56" s="15" t="s">
        <v>98</v>
      </c>
      <c r="G56" s="15" t="s">
        <v>98</v>
      </c>
      <c r="H56" s="15"/>
    </row>
    <row r="57" spans="1:8" ht="13.05" customHeight="1" x14ac:dyDescent="0.25">
      <c r="A57" s="1">
        <v>56</v>
      </c>
      <c r="B57" s="1" t="s">
        <v>66</v>
      </c>
      <c r="C57" s="5" t="str">
        <f t="shared" si="0"/>
        <v>0_7-331</v>
      </c>
      <c r="D57" s="16"/>
      <c r="E57" s="16"/>
      <c r="F57" s="15" t="s">
        <v>98</v>
      </c>
      <c r="G57" s="15" t="s">
        <v>98</v>
      </c>
      <c r="H57" s="15"/>
    </row>
    <row r="58" spans="1:8" ht="13.05" customHeight="1" x14ac:dyDescent="0.25">
      <c r="A58" s="1">
        <v>57</v>
      </c>
      <c r="B58" s="1" t="s">
        <v>67</v>
      </c>
      <c r="C58" s="5" t="str">
        <f t="shared" si="0"/>
        <v>0_7-332</v>
      </c>
      <c r="D58" s="16"/>
      <c r="E58" s="16"/>
      <c r="F58" s="15" t="s">
        <v>98</v>
      </c>
      <c r="G58" s="15" t="s">
        <v>98</v>
      </c>
      <c r="H58" s="15"/>
    </row>
    <row r="59" spans="1:8" ht="13.05" customHeight="1" x14ac:dyDescent="0.25">
      <c r="A59" s="1">
        <v>58</v>
      </c>
      <c r="B59" s="1" t="s">
        <v>68</v>
      </c>
      <c r="C59" s="5" t="str">
        <f t="shared" si="0"/>
        <v>0_7-333</v>
      </c>
      <c r="D59" s="16"/>
      <c r="E59" s="16"/>
      <c r="F59" s="15" t="s">
        <v>98</v>
      </c>
      <c r="G59" s="15" t="s">
        <v>98</v>
      </c>
      <c r="H59" s="15"/>
    </row>
    <row r="60" spans="1:8" ht="13.05" customHeight="1" x14ac:dyDescent="0.25">
      <c r="A60" s="1">
        <v>59</v>
      </c>
      <c r="B60" s="1" t="s">
        <v>69</v>
      </c>
      <c r="C60" s="5" t="str">
        <f t="shared" si="0"/>
        <v>0_7-334</v>
      </c>
      <c r="D60" s="16"/>
      <c r="E60" s="16"/>
      <c r="F60" s="15" t="s">
        <v>98</v>
      </c>
      <c r="G60" s="15" t="s">
        <v>98</v>
      </c>
      <c r="H60" s="15"/>
    </row>
    <row r="61" spans="1:8" ht="13.05" customHeight="1" x14ac:dyDescent="0.25">
      <c r="A61" s="1">
        <v>60</v>
      </c>
      <c r="B61" s="1" t="s">
        <v>70</v>
      </c>
      <c r="C61" s="5" t="str">
        <f t="shared" si="0"/>
        <v>0_7-335</v>
      </c>
      <c r="D61" s="16"/>
      <c r="E61" s="16"/>
      <c r="F61" s="15" t="s">
        <v>98</v>
      </c>
      <c r="G61" s="15" t="s">
        <v>98</v>
      </c>
      <c r="H61" s="15"/>
    </row>
    <row r="62" spans="1:8" ht="13.05" customHeight="1" x14ac:dyDescent="0.25">
      <c r="A62" s="1">
        <v>61</v>
      </c>
      <c r="B62" s="1" t="s">
        <v>71</v>
      </c>
      <c r="C62" s="5" t="str">
        <f t="shared" si="0"/>
        <v>0_7-336</v>
      </c>
      <c r="D62" s="16"/>
      <c r="E62" s="16"/>
      <c r="F62" s="15" t="s">
        <v>98</v>
      </c>
      <c r="G62" s="15" t="s">
        <v>98</v>
      </c>
      <c r="H62" s="15"/>
    </row>
    <row r="63" spans="1:8" ht="13.05" customHeight="1" x14ac:dyDescent="0.25">
      <c r="A63" s="1">
        <v>62</v>
      </c>
      <c r="B63" s="1" t="s">
        <v>72</v>
      </c>
      <c r="C63" s="17" t="s">
        <v>102</v>
      </c>
      <c r="D63" s="3" t="s">
        <v>105</v>
      </c>
      <c r="E63" s="14"/>
      <c r="F63" s="13" t="s">
        <v>97</v>
      </c>
      <c r="G63" s="13" t="s">
        <v>97</v>
      </c>
      <c r="H63" s="13"/>
    </row>
    <row r="64" spans="1:8" ht="13.05" customHeight="1" x14ac:dyDescent="0.25">
      <c r="A64" s="1">
        <v>63</v>
      </c>
      <c r="B64" s="1" t="s">
        <v>73</v>
      </c>
      <c r="C64" s="17" t="s">
        <v>103</v>
      </c>
      <c r="D64" s="3" t="s">
        <v>105</v>
      </c>
      <c r="E64" s="14"/>
      <c r="F64" s="13" t="s">
        <v>97</v>
      </c>
      <c r="G64" s="13" t="s">
        <v>97</v>
      </c>
      <c r="H64" s="13"/>
    </row>
    <row r="65" spans="1:8" ht="13.05" customHeight="1" x14ac:dyDescent="0.25">
      <c r="A65" s="1">
        <v>64</v>
      </c>
      <c r="B65" s="1" t="s">
        <v>74</v>
      </c>
      <c r="C65" s="17" t="s">
        <v>104</v>
      </c>
      <c r="D65" s="3" t="s">
        <v>105</v>
      </c>
      <c r="E65" s="14"/>
      <c r="F65" s="13" t="s">
        <v>97</v>
      </c>
      <c r="G65" s="13" t="s">
        <v>97</v>
      </c>
      <c r="H65" s="13"/>
    </row>
    <row r="66" spans="1:8" ht="13.05" customHeight="1" x14ac:dyDescent="0.25">
      <c r="A66" s="1">
        <v>65</v>
      </c>
      <c r="B66" s="1" t="s">
        <v>75</v>
      </c>
      <c r="C66" s="17" t="s">
        <v>102</v>
      </c>
      <c r="D66" s="4" t="s">
        <v>84</v>
      </c>
      <c r="E66" s="14"/>
      <c r="F66" s="13" t="s">
        <v>94</v>
      </c>
      <c r="G66" s="13" t="s">
        <v>94</v>
      </c>
      <c r="H66" s="13"/>
    </row>
    <row r="67" spans="1:8" ht="13.05" customHeight="1" x14ac:dyDescent="0.25">
      <c r="A67" s="1">
        <v>66</v>
      </c>
      <c r="B67" s="1" t="s">
        <v>76</v>
      </c>
      <c r="C67" s="17" t="s">
        <v>103</v>
      </c>
      <c r="D67" s="4" t="s">
        <v>84</v>
      </c>
      <c r="E67" s="14"/>
      <c r="F67" s="13" t="s">
        <v>94</v>
      </c>
      <c r="G67" s="13" t="s">
        <v>94</v>
      </c>
      <c r="H67" s="13"/>
    </row>
    <row r="68" spans="1:8" ht="13.05" customHeight="1" x14ac:dyDescent="0.25">
      <c r="A68" s="1">
        <v>67</v>
      </c>
      <c r="B68" s="1" t="s">
        <v>77</v>
      </c>
      <c r="C68" s="17" t="s">
        <v>104</v>
      </c>
      <c r="D68" s="4" t="s">
        <v>84</v>
      </c>
      <c r="E68" s="14"/>
      <c r="F68" s="13" t="s">
        <v>94</v>
      </c>
      <c r="G68" s="13" t="s">
        <v>94</v>
      </c>
      <c r="H68" s="13"/>
    </row>
    <row r="69" spans="1:8" ht="13.05" customHeight="1" x14ac:dyDescent="0.25">
      <c r="A69" s="1">
        <v>68</v>
      </c>
      <c r="B69" s="1" t="s">
        <v>78</v>
      </c>
      <c r="C69" s="17" t="str">
        <f>CONCATENATE(D69&amp;J$2,"_",$I$2&amp;"-4")</f>
        <v>42-USGS-Tibetan-Hair-0_7-4</v>
      </c>
      <c r="D69" s="4" t="s">
        <v>85</v>
      </c>
      <c r="E69" s="14"/>
      <c r="F69" s="13" t="s">
        <v>94</v>
      </c>
      <c r="G69" s="13" t="s">
        <v>94</v>
      </c>
      <c r="H69" s="13"/>
    </row>
    <row r="70" spans="1:8" ht="13.05" customHeight="1" x14ac:dyDescent="0.25">
      <c r="A70" s="1">
        <v>69</v>
      </c>
      <c r="B70" s="1" t="s">
        <v>79</v>
      </c>
      <c r="C70" s="17" t="str">
        <f>CONCATENATE(D70&amp;J$2,"_",$I$2&amp;"-5")</f>
        <v>42-USGS-Tibetan-Hair-0_7-5</v>
      </c>
      <c r="D70" s="4" t="s">
        <v>85</v>
      </c>
      <c r="E70" s="14"/>
      <c r="F70" s="13" t="s">
        <v>94</v>
      </c>
      <c r="G70" s="13" t="s">
        <v>94</v>
      </c>
      <c r="H70" s="13"/>
    </row>
    <row r="71" spans="1:8" ht="13.05" customHeight="1" x14ac:dyDescent="0.25">
      <c r="A71" s="1">
        <v>70</v>
      </c>
      <c r="B71" s="1" t="s">
        <v>80</v>
      </c>
      <c r="C71" s="17" t="str">
        <f>CONCATENATE(D71&amp;J$2,"_",$I$2&amp;"-6")</f>
        <v>42-USGS-Tibetan-Hair-0_7-6</v>
      </c>
      <c r="D71" s="4" t="s">
        <v>85</v>
      </c>
      <c r="E71" s="14"/>
      <c r="F71" s="13" t="s">
        <v>94</v>
      </c>
      <c r="G71" s="13" t="s">
        <v>94</v>
      </c>
      <c r="H71" s="13"/>
    </row>
  </sheetData>
  <mergeCells count="1">
    <mergeCell ref="J8:K9"/>
  </mergeCells>
  <dataValidations count="3">
    <dataValidation type="list" allowBlank="1" showInputMessage="1" showErrorMessage="1" errorTitle="Does not match Identifier" sqref="F2:G71" xr:uid="{AFBB8A66-044B-443C-999B-8053D1A4D3FD}">
      <formula1>$K$23:$K$29</formula1>
    </dataValidation>
    <dataValidation type="list" allowBlank="1" showInputMessage="1" showErrorMessage="1" sqref="D39:D40" xr:uid="{49842A91-8C49-4C05-B296-8B5403921EAF}">
      <formula1>$J$20:$J$20</formula1>
    </dataValidation>
    <dataValidation type="list" allowBlank="1" showInputMessage="1" showErrorMessage="1" errorTitle="Names do not match STD names" error="Choose from drop down menu" sqref="D2:D14 D63:D71" xr:uid="{27A2A239-B4F3-4BCB-8A4D-D14089E2272F}">
      <formula1>$J$23:$J$31</formula1>
    </dataValidation>
  </dataValidations>
  <printOptions horizontalCentered="1" verticalCentered="1"/>
  <pageMargins left="0.75" right="0.75" top="1" bottom="1" header="0.5" footer="0.5"/>
  <pageSetup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78374-63AE-4495-BA7A-35E605B2D935}">
  <sheetPr>
    <pageSetUpPr fitToPage="1"/>
  </sheetPr>
  <dimension ref="A1:L71"/>
  <sheetViews>
    <sheetView zoomScaleNormal="100" workbookViewId="0">
      <pane ySplit="1" topLeftCell="A2" activePane="bottomLeft" state="frozen"/>
      <selection activeCell="F1" sqref="F1:G1048576"/>
      <selection pane="bottomLeft" activeCell="F1" sqref="F1:G1048576"/>
    </sheetView>
  </sheetViews>
  <sheetFormatPr defaultColWidth="9.109375" defaultRowHeight="13.05" customHeight="1" x14ac:dyDescent="0.25"/>
  <cols>
    <col min="1" max="1" width="4.44140625" style="2" customWidth="1"/>
    <col min="2" max="2" width="6.6640625" style="2" customWidth="1"/>
    <col min="3" max="3" width="30.21875" style="12" customWidth="1"/>
    <col min="4" max="4" width="19.5546875" style="2" bestFit="1" customWidth="1"/>
    <col min="5" max="5" width="16.109375" style="2" customWidth="1"/>
    <col min="6" max="7" width="23.6640625" style="2" hidden="1" customWidth="1"/>
    <col min="8" max="8" width="16.109375" style="2" customWidth="1"/>
    <col min="9" max="9" width="8.44140625" style="2" customWidth="1"/>
    <col min="10" max="10" width="24.77734375" style="2" customWidth="1"/>
    <col min="11" max="11" width="18.6640625" style="2" customWidth="1"/>
    <col min="12" max="12" width="26.21875" style="2" customWidth="1"/>
    <col min="13" max="13" width="27" style="2" customWidth="1"/>
    <col min="14" max="16384" width="9.109375" style="2"/>
  </cols>
  <sheetData>
    <row r="1" spans="1:11" ht="13.05" customHeight="1" x14ac:dyDescent="0.25">
      <c r="A1" s="6" t="s">
        <v>0</v>
      </c>
      <c r="B1" s="7" t="s">
        <v>1</v>
      </c>
      <c r="C1" s="8" t="s">
        <v>2</v>
      </c>
      <c r="D1" s="9" t="s">
        <v>3</v>
      </c>
      <c r="E1" s="7" t="s">
        <v>4</v>
      </c>
      <c r="F1" s="7" t="s">
        <v>87</v>
      </c>
      <c r="G1" s="7" t="s">
        <v>92</v>
      </c>
      <c r="H1" s="7" t="s">
        <v>5</v>
      </c>
      <c r="I1" s="7" t="s">
        <v>6</v>
      </c>
      <c r="J1" s="7" t="s">
        <v>82</v>
      </c>
      <c r="K1" s="7" t="s">
        <v>7</v>
      </c>
    </row>
    <row r="2" spans="1:11" ht="13.05" customHeight="1" x14ac:dyDescent="0.25">
      <c r="A2" s="1">
        <v>1</v>
      </c>
      <c r="B2" s="1" t="s">
        <v>8</v>
      </c>
      <c r="C2" s="17" t="str">
        <f>CONCATENATE(D2&amp;J$2,"_",$I$2&amp;"-1")</f>
        <v>34-UWSIF-Chicken-0_8-1</v>
      </c>
      <c r="D2" s="3" t="s">
        <v>105</v>
      </c>
      <c r="E2" s="4"/>
      <c r="F2" s="3" t="s">
        <v>93</v>
      </c>
      <c r="G2" s="3" t="s">
        <v>93</v>
      </c>
      <c r="H2" s="3"/>
      <c r="I2" s="10">
        <v>8</v>
      </c>
      <c r="J2" s="16">
        <f>'Tray 1'!J2</f>
        <v>0</v>
      </c>
      <c r="K2" s="4">
        <f>'Tray 1'!K2</f>
        <v>0</v>
      </c>
    </row>
    <row r="3" spans="1:11" ht="13.05" customHeight="1" x14ac:dyDescent="0.25">
      <c r="A3" s="1">
        <v>2</v>
      </c>
      <c r="B3" s="1" t="s">
        <v>10</v>
      </c>
      <c r="C3" s="17" t="str">
        <f>CONCATENATE(D3&amp;J$2,"_",$I$2&amp;"-2")</f>
        <v>34-UWSIF-Chicken-0_8-2</v>
      </c>
      <c r="D3" s="3" t="s">
        <v>105</v>
      </c>
      <c r="E3" s="14"/>
      <c r="F3" s="13" t="s">
        <v>97</v>
      </c>
      <c r="G3" s="13" t="s">
        <v>97</v>
      </c>
      <c r="H3" s="13"/>
    </row>
    <row r="4" spans="1:11" ht="13.05" customHeight="1" x14ac:dyDescent="0.25">
      <c r="A4" s="1">
        <v>3</v>
      </c>
      <c r="B4" s="1" t="s">
        <v>11</v>
      </c>
      <c r="C4" s="17" t="str">
        <f>CONCATENATE(D4&amp;J$2,"_",$I$2&amp;"-3")</f>
        <v>34-UWSIF-Chicken-0_8-3</v>
      </c>
      <c r="D4" s="3" t="s">
        <v>105</v>
      </c>
      <c r="E4" s="14"/>
      <c r="F4" s="13" t="s">
        <v>97</v>
      </c>
      <c r="G4" s="13" t="s">
        <v>97</v>
      </c>
      <c r="H4" s="13"/>
    </row>
    <row r="5" spans="1:11" ht="13.05" customHeight="1" x14ac:dyDescent="0.25">
      <c r="A5" s="1">
        <v>4</v>
      </c>
      <c r="B5" s="1" t="s">
        <v>12</v>
      </c>
      <c r="C5" s="17" t="str">
        <f>CONCATENATE(D5&amp;J$2,"_",$I$2&amp;"-4")</f>
        <v>34-UWSIF-Chicken-0_8-4</v>
      </c>
      <c r="D5" s="3" t="s">
        <v>105</v>
      </c>
      <c r="E5" s="14"/>
      <c r="F5" s="13" t="s">
        <v>97</v>
      </c>
      <c r="G5" s="13" t="s">
        <v>97</v>
      </c>
      <c r="H5" s="13"/>
      <c r="J5" s="19" t="s">
        <v>99</v>
      </c>
      <c r="K5" s="3"/>
    </row>
    <row r="6" spans="1:11" ht="13.05" customHeight="1" x14ac:dyDescent="0.25">
      <c r="A6" s="1">
        <v>5</v>
      </c>
      <c r="B6" s="1" t="s">
        <v>13</v>
      </c>
      <c r="C6" s="17" t="str">
        <f>CONCATENATE(D6&amp;J$2,"_",$I$2&amp;"-5")</f>
        <v>34-UWSIF-Chicken-0_8-5</v>
      </c>
      <c r="D6" s="3" t="s">
        <v>105</v>
      </c>
      <c r="E6" s="14"/>
      <c r="F6" s="13" t="s">
        <v>97</v>
      </c>
      <c r="G6" s="13" t="s">
        <v>97</v>
      </c>
      <c r="H6" s="13"/>
      <c r="J6" s="15" t="s">
        <v>83</v>
      </c>
      <c r="K6" s="20"/>
    </row>
    <row r="7" spans="1:11" ht="13.05" customHeight="1" x14ac:dyDescent="0.25">
      <c r="A7" s="1">
        <v>6</v>
      </c>
      <c r="B7" s="1" t="s">
        <v>14</v>
      </c>
      <c r="C7" s="17" t="str">
        <f>CONCATENATE(D7&amp;J$2,"_",$I$2&amp;"-1")</f>
        <v>43-USGS-Indian-Hair-0_8-1</v>
      </c>
      <c r="D7" s="4" t="s">
        <v>84</v>
      </c>
      <c r="E7" s="14"/>
      <c r="F7" s="13" t="s">
        <v>96</v>
      </c>
      <c r="G7" s="13" t="s">
        <v>96</v>
      </c>
      <c r="H7" s="13"/>
      <c r="J7" s="15"/>
      <c r="K7" s="20"/>
    </row>
    <row r="8" spans="1:11" ht="13.05" customHeight="1" x14ac:dyDescent="0.25">
      <c r="A8" s="1">
        <v>7</v>
      </c>
      <c r="B8" s="1" t="s">
        <v>15</v>
      </c>
      <c r="C8" s="17" t="str">
        <f>CONCATENATE(D8&amp;J$2,"_",$I$2&amp;"-2")</f>
        <v>43-USGS-Indian-Hair-0_8-2</v>
      </c>
      <c r="D8" s="4" t="s">
        <v>84</v>
      </c>
      <c r="E8" s="14"/>
      <c r="F8" s="13" t="s">
        <v>96</v>
      </c>
      <c r="G8" s="13" t="s">
        <v>96</v>
      </c>
      <c r="H8" s="13"/>
      <c r="J8" s="31" t="s">
        <v>16</v>
      </c>
      <c r="K8" s="32"/>
    </row>
    <row r="9" spans="1:11" ht="13.05" customHeight="1" x14ac:dyDescent="0.25">
      <c r="A9" s="1">
        <v>8</v>
      </c>
      <c r="B9" s="1" t="s">
        <v>17</v>
      </c>
      <c r="C9" s="17" t="str">
        <f>CONCATENATE(D9&amp;J$2,"_",$I$2&amp;"-3")</f>
        <v>43-USGS-Indian-Hair-0_8-3</v>
      </c>
      <c r="D9" s="4" t="s">
        <v>84</v>
      </c>
      <c r="E9" s="14"/>
      <c r="F9" s="13" t="s">
        <v>96</v>
      </c>
      <c r="G9" s="13" t="s">
        <v>96</v>
      </c>
      <c r="H9" s="13"/>
      <c r="J9" s="33"/>
      <c r="K9" s="34"/>
    </row>
    <row r="10" spans="1:11" ht="13.05" customHeight="1" x14ac:dyDescent="0.25">
      <c r="A10" s="1">
        <v>9</v>
      </c>
      <c r="B10" s="1" t="s">
        <v>18</v>
      </c>
      <c r="C10" s="17" t="str">
        <f>CONCATENATE(D10&amp;J$2,"_",$I$2&amp;"-4")</f>
        <v>43-USGS-Indian-Hair-0_8-4</v>
      </c>
      <c r="D10" s="4" t="s">
        <v>84</v>
      </c>
      <c r="E10" s="14"/>
      <c r="F10" s="13" t="s">
        <v>96</v>
      </c>
      <c r="G10" s="13" t="s">
        <v>96</v>
      </c>
      <c r="H10" s="13"/>
      <c r="J10" s="18" t="s">
        <v>33</v>
      </c>
      <c r="K10" s="23"/>
    </row>
    <row r="11" spans="1:11" ht="13.05" customHeight="1" x14ac:dyDescent="0.25">
      <c r="A11" s="1">
        <v>10</v>
      </c>
      <c r="B11" s="1" t="s">
        <v>19</v>
      </c>
      <c r="C11" s="17" t="str">
        <f>CONCATENATE(D11&amp;J$2,"_",$I$2&amp;"-5")</f>
        <v>43-USGS-Indian-Hair-0_8-5</v>
      </c>
      <c r="D11" s="4" t="s">
        <v>84</v>
      </c>
      <c r="E11" s="14"/>
      <c r="F11" s="13" t="s">
        <v>96</v>
      </c>
      <c r="G11" s="13" t="s">
        <v>96</v>
      </c>
      <c r="H11" s="13"/>
      <c r="J11" s="15"/>
      <c r="K11" s="20"/>
    </row>
    <row r="12" spans="1:11" ht="13.05" customHeight="1" x14ac:dyDescent="0.25">
      <c r="A12" s="1">
        <v>11</v>
      </c>
      <c r="B12" s="1" t="s">
        <v>20</v>
      </c>
      <c r="C12" s="17" t="str">
        <f>CONCATENATE(D12&amp;J$2,"_",$I$2&amp;"-1")</f>
        <v>42-USGS-Tibetan-Hair-0_8-1</v>
      </c>
      <c r="D12" s="4" t="s">
        <v>85</v>
      </c>
      <c r="E12" s="14"/>
      <c r="F12" s="13" t="s">
        <v>94</v>
      </c>
      <c r="G12" s="13" t="s">
        <v>94</v>
      </c>
      <c r="H12" s="13"/>
      <c r="J12" s="15"/>
      <c r="K12" s="20"/>
    </row>
    <row r="13" spans="1:11" ht="13.05" customHeight="1" x14ac:dyDescent="0.25">
      <c r="A13" s="1">
        <v>12</v>
      </c>
      <c r="B13" s="1" t="s">
        <v>21</v>
      </c>
      <c r="C13" s="17" t="str">
        <f>CONCATENATE(D13&amp;J$2,"_",$I$2&amp;"-2")</f>
        <v>42-USGS-Tibetan-Hair-0_8-2</v>
      </c>
      <c r="D13" s="4" t="s">
        <v>85</v>
      </c>
      <c r="E13" s="14"/>
      <c r="F13" s="13" t="s">
        <v>94</v>
      </c>
      <c r="G13" s="13" t="s">
        <v>94</v>
      </c>
      <c r="H13" s="13"/>
      <c r="J13" s="15"/>
      <c r="K13" s="20"/>
    </row>
    <row r="14" spans="1:11" ht="13.05" customHeight="1" x14ac:dyDescent="0.25">
      <c r="A14" s="1">
        <v>13</v>
      </c>
      <c r="B14" s="1" t="s">
        <v>22</v>
      </c>
      <c r="C14" s="17" t="str">
        <f>CONCATENATE(D14&amp;J$2,"_",$I$2&amp;"-3")</f>
        <v>42-USGS-Tibetan-Hair-0_8-3</v>
      </c>
      <c r="D14" s="4" t="s">
        <v>85</v>
      </c>
      <c r="E14" s="14"/>
      <c r="F14" s="13" t="s">
        <v>94</v>
      </c>
      <c r="G14" s="13" t="s">
        <v>94</v>
      </c>
      <c r="H14" s="13"/>
      <c r="J14" s="15"/>
      <c r="K14" s="20"/>
    </row>
    <row r="15" spans="1:11" ht="13.05" customHeight="1" x14ac:dyDescent="0.25">
      <c r="A15" s="1">
        <v>14</v>
      </c>
      <c r="B15" s="1" t="s">
        <v>23</v>
      </c>
      <c r="C15" s="5" t="str">
        <f>CONCATENATE($J$2,"_", $I$2, "-"&amp;((ROW()-14+336)))</f>
        <v>0_8-337</v>
      </c>
      <c r="D15" s="16"/>
      <c r="E15" s="16"/>
      <c r="F15" s="15" t="s">
        <v>98</v>
      </c>
      <c r="G15" s="15" t="s">
        <v>98</v>
      </c>
      <c r="H15" s="15"/>
      <c r="J15" s="15"/>
      <c r="K15" s="20"/>
    </row>
    <row r="16" spans="1:11" ht="13.05" customHeight="1" x14ac:dyDescent="0.25">
      <c r="A16" s="1">
        <v>15</v>
      </c>
      <c r="B16" s="1" t="s">
        <v>24</v>
      </c>
      <c r="C16" s="5" t="str">
        <f t="shared" ref="C16:C62" si="0">CONCATENATE($J$2,"_", $I$2, "-"&amp;((ROW()-14+336)))</f>
        <v>0_8-338</v>
      </c>
      <c r="D16" s="16"/>
      <c r="E16" s="16"/>
      <c r="F16" s="15" t="s">
        <v>98</v>
      </c>
      <c r="G16" s="15" t="s">
        <v>98</v>
      </c>
      <c r="H16" s="15"/>
      <c r="J16" s="15"/>
      <c r="K16" s="20"/>
    </row>
    <row r="17" spans="1:12" ht="13.05" customHeight="1" x14ac:dyDescent="0.25">
      <c r="A17" s="1">
        <v>16</v>
      </c>
      <c r="B17" s="1" t="s">
        <v>25</v>
      </c>
      <c r="C17" s="5" t="str">
        <f t="shared" si="0"/>
        <v>0_8-339</v>
      </c>
      <c r="D17" s="16"/>
      <c r="E17" s="16"/>
      <c r="F17" s="15" t="s">
        <v>98</v>
      </c>
      <c r="G17" s="15" t="s">
        <v>98</v>
      </c>
      <c r="H17" s="15"/>
      <c r="J17" s="15"/>
      <c r="K17" s="20"/>
      <c r="L17" s="11"/>
    </row>
    <row r="18" spans="1:12" ht="13.05" customHeight="1" x14ac:dyDescent="0.25">
      <c r="A18" s="1">
        <v>17</v>
      </c>
      <c r="B18" s="1" t="s">
        <v>26</v>
      </c>
      <c r="C18" s="5" t="str">
        <f t="shared" si="0"/>
        <v>0_8-340</v>
      </c>
      <c r="D18" s="16"/>
      <c r="E18" s="16"/>
      <c r="F18" s="15" t="s">
        <v>98</v>
      </c>
      <c r="G18" s="15" t="s">
        <v>98</v>
      </c>
      <c r="H18" s="15"/>
      <c r="J18" s="15"/>
      <c r="K18" s="20"/>
    </row>
    <row r="19" spans="1:12" ht="13.05" customHeight="1" x14ac:dyDescent="0.25">
      <c r="A19" s="1">
        <v>18</v>
      </c>
      <c r="B19" s="1" t="s">
        <v>27</v>
      </c>
      <c r="C19" s="5" t="str">
        <f t="shared" si="0"/>
        <v>0_8-341</v>
      </c>
      <c r="D19" s="16"/>
      <c r="E19" s="16"/>
      <c r="F19" s="15" t="s">
        <v>98</v>
      </c>
      <c r="G19" s="15" t="s">
        <v>98</v>
      </c>
      <c r="H19" s="15"/>
      <c r="J19" s="21"/>
      <c r="K19" s="22"/>
    </row>
    <row r="20" spans="1:12" ht="13.05" customHeight="1" x14ac:dyDescent="0.25">
      <c r="A20" s="1">
        <v>19</v>
      </c>
      <c r="B20" s="1" t="s">
        <v>28</v>
      </c>
      <c r="C20" s="5" t="str">
        <f t="shared" si="0"/>
        <v>0_8-342</v>
      </c>
      <c r="D20" s="16"/>
      <c r="E20" s="16"/>
      <c r="F20" s="15" t="s">
        <v>98</v>
      </c>
      <c r="G20" s="15" t="s">
        <v>98</v>
      </c>
      <c r="H20" s="15"/>
    </row>
    <row r="21" spans="1:12" ht="12.75" customHeight="1" thickBot="1" x14ac:dyDescent="0.3">
      <c r="A21" s="1">
        <v>20</v>
      </c>
      <c r="B21" s="1" t="s">
        <v>29</v>
      </c>
      <c r="C21" s="5" t="str">
        <f t="shared" si="0"/>
        <v>0_8-343</v>
      </c>
      <c r="D21" s="16"/>
      <c r="E21" s="16"/>
      <c r="F21" s="15" t="s">
        <v>98</v>
      </c>
      <c r="G21" s="15" t="s">
        <v>98</v>
      </c>
      <c r="H21" s="15"/>
    </row>
    <row r="22" spans="1:12" ht="12.75" customHeight="1" thickBot="1" x14ac:dyDescent="0.3">
      <c r="A22" s="1">
        <v>21</v>
      </c>
      <c r="B22" s="1" t="s">
        <v>30</v>
      </c>
      <c r="C22" s="5" t="str">
        <f t="shared" si="0"/>
        <v>0_8-344</v>
      </c>
      <c r="D22" s="16"/>
      <c r="E22" s="16"/>
      <c r="F22" s="15" t="s">
        <v>98</v>
      </c>
      <c r="G22" s="15" t="s">
        <v>98</v>
      </c>
      <c r="H22" s="15"/>
      <c r="J22" s="27" t="s">
        <v>86</v>
      </c>
      <c r="K22" s="24" t="s">
        <v>87</v>
      </c>
    </row>
    <row r="23" spans="1:12" ht="12.75" customHeight="1" x14ac:dyDescent="0.25">
      <c r="A23" s="1">
        <v>22</v>
      </c>
      <c r="B23" s="1" t="s">
        <v>31</v>
      </c>
      <c r="C23" s="5" t="str">
        <f t="shared" si="0"/>
        <v>0_8-345</v>
      </c>
      <c r="D23" s="16"/>
      <c r="E23" s="16"/>
      <c r="F23" s="15" t="s">
        <v>98</v>
      </c>
      <c r="G23" s="15" t="s">
        <v>98</v>
      </c>
      <c r="H23" s="15"/>
      <c r="J23" s="28" t="s">
        <v>105</v>
      </c>
      <c r="K23" s="25" t="s">
        <v>93</v>
      </c>
    </row>
    <row r="24" spans="1:12" ht="12.75" customHeight="1" x14ac:dyDescent="0.25">
      <c r="A24" s="1">
        <v>23</v>
      </c>
      <c r="B24" s="1" t="s">
        <v>32</v>
      </c>
      <c r="C24" s="5" t="str">
        <f t="shared" si="0"/>
        <v>0_8-346</v>
      </c>
      <c r="D24" s="16"/>
      <c r="E24" s="16"/>
      <c r="F24" s="15" t="s">
        <v>98</v>
      </c>
      <c r="G24" s="15" t="s">
        <v>98</v>
      </c>
      <c r="H24" s="15"/>
      <c r="J24" s="25" t="s">
        <v>81</v>
      </c>
      <c r="K24" s="25" t="s">
        <v>94</v>
      </c>
    </row>
    <row r="25" spans="1:12" ht="12.75" customHeight="1" x14ac:dyDescent="0.25">
      <c r="A25" s="1">
        <v>24</v>
      </c>
      <c r="B25" s="1" t="s">
        <v>34</v>
      </c>
      <c r="C25" s="5" t="str">
        <f t="shared" si="0"/>
        <v>0_8-347</v>
      </c>
      <c r="D25" s="16"/>
      <c r="E25" s="16"/>
      <c r="F25" s="15" t="s">
        <v>98</v>
      </c>
      <c r="G25" s="15" t="s">
        <v>98</v>
      </c>
      <c r="H25" s="15"/>
      <c r="J25" s="25" t="s">
        <v>88</v>
      </c>
      <c r="K25" s="25" t="s">
        <v>95</v>
      </c>
    </row>
    <row r="26" spans="1:12" ht="12.75" customHeight="1" x14ac:dyDescent="0.25">
      <c r="A26" s="1">
        <v>25</v>
      </c>
      <c r="B26" s="1" t="s">
        <v>35</v>
      </c>
      <c r="C26" s="5" t="str">
        <f t="shared" si="0"/>
        <v>0_8-348</v>
      </c>
      <c r="D26" s="16"/>
      <c r="E26" s="16"/>
      <c r="F26" s="15" t="s">
        <v>98</v>
      </c>
      <c r="G26" s="15" t="s">
        <v>98</v>
      </c>
      <c r="H26" s="15"/>
      <c r="J26" s="25" t="s">
        <v>84</v>
      </c>
      <c r="K26" s="25" t="s">
        <v>96</v>
      </c>
    </row>
    <row r="27" spans="1:12" ht="12.75" customHeight="1" x14ac:dyDescent="0.25">
      <c r="A27" s="1">
        <v>26</v>
      </c>
      <c r="B27" s="1" t="s">
        <v>36</v>
      </c>
      <c r="C27" s="5" t="str">
        <f t="shared" si="0"/>
        <v>0_8-349</v>
      </c>
      <c r="D27" s="16"/>
      <c r="E27" s="16"/>
      <c r="F27" s="15" t="s">
        <v>98</v>
      </c>
      <c r="G27" s="15" t="s">
        <v>98</v>
      </c>
      <c r="H27" s="15"/>
      <c r="J27" s="25" t="s">
        <v>85</v>
      </c>
      <c r="K27" s="25" t="s">
        <v>97</v>
      </c>
    </row>
    <row r="28" spans="1:12" ht="12.75" customHeight="1" thickBot="1" x14ac:dyDescent="0.25">
      <c r="A28" s="1">
        <v>27</v>
      </c>
      <c r="B28" s="1" t="s">
        <v>37</v>
      </c>
      <c r="C28" s="5" t="str">
        <f t="shared" si="0"/>
        <v>0_8-350</v>
      </c>
      <c r="D28" s="30" t="s">
        <v>101</v>
      </c>
      <c r="E28" s="16"/>
      <c r="F28" s="15" t="s">
        <v>98</v>
      </c>
      <c r="G28" s="15" t="s">
        <v>98</v>
      </c>
      <c r="H28" s="15"/>
      <c r="J28" s="26" t="s">
        <v>89</v>
      </c>
      <c r="K28" s="25" t="s">
        <v>98</v>
      </c>
    </row>
    <row r="29" spans="1:12" ht="12.75" customHeight="1" thickBot="1" x14ac:dyDescent="0.3">
      <c r="A29" s="1">
        <v>28</v>
      </c>
      <c r="B29" s="1" t="s">
        <v>38</v>
      </c>
      <c r="C29" s="5" t="str">
        <f t="shared" si="0"/>
        <v>0_8-351</v>
      </c>
      <c r="D29" s="16"/>
      <c r="E29" s="16"/>
      <c r="F29" s="15" t="s">
        <v>98</v>
      </c>
      <c r="G29" s="15" t="s">
        <v>98</v>
      </c>
      <c r="H29" s="15"/>
      <c r="J29"/>
      <c r="K29" s="26" t="s">
        <v>100</v>
      </c>
    </row>
    <row r="30" spans="1:12" ht="12.75" customHeight="1" x14ac:dyDescent="0.25">
      <c r="A30" s="1">
        <v>29</v>
      </c>
      <c r="B30" s="1" t="s">
        <v>39</v>
      </c>
      <c r="C30" s="5" t="str">
        <f t="shared" si="0"/>
        <v>0_8-352</v>
      </c>
      <c r="D30" s="16"/>
      <c r="E30" s="16"/>
      <c r="F30" s="15" t="s">
        <v>98</v>
      </c>
      <c r="G30" s="15" t="s">
        <v>98</v>
      </c>
      <c r="H30" s="15"/>
    </row>
    <row r="31" spans="1:12" ht="12.75" customHeight="1" x14ac:dyDescent="0.25">
      <c r="A31" s="1">
        <v>30</v>
      </c>
      <c r="B31" s="1" t="s">
        <v>40</v>
      </c>
      <c r="C31" s="5" t="str">
        <f t="shared" si="0"/>
        <v>0_8-353</v>
      </c>
      <c r="D31" s="16"/>
      <c r="E31" s="16"/>
      <c r="F31" s="15" t="s">
        <v>98</v>
      </c>
      <c r="G31" s="15" t="s">
        <v>98</v>
      </c>
      <c r="H31" s="15"/>
    </row>
    <row r="32" spans="1:12" ht="12.75" customHeight="1" x14ac:dyDescent="0.25">
      <c r="A32" s="1">
        <v>31</v>
      </c>
      <c r="B32" s="1" t="s">
        <v>41</v>
      </c>
      <c r="C32" s="5" t="str">
        <f t="shared" si="0"/>
        <v>0_8-354</v>
      </c>
      <c r="D32" s="16"/>
      <c r="E32" s="16"/>
      <c r="F32" s="15" t="s">
        <v>98</v>
      </c>
      <c r="G32" s="15" t="s">
        <v>98</v>
      </c>
      <c r="H32" s="15"/>
    </row>
    <row r="33" spans="1:8" ht="12.75" customHeight="1" x14ac:dyDescent="0.25">
      <c r="A33" s="1">
        <v>32</v>
      </c>
      <c r="B33" s="1" t="s">
        <v>42</v>
      </c>
      <c r="C33" s="5" t="str">
        <f t="shared" si="0"/>
        <v>0_8-355</v>
      </c>
      <c r="D33" s="16"/>
      <c r="E33" s="16"/>
      <c r="F33" s="15" t="s">
        <v>98</v>
      </c>
      <c r="G33" s="15" t="s">
        <v>98</v>
      </c>
      <c r="H33" s="15"/>
    </row>
    <row r="34" spans="1:8" ht="12.75" customHeight="1" x14ac:dyDescent="0.25">
      <c r="A34" s="1">
        <v>33</v>
      </c>
      <c r="B34" s="1" t="s">
        <v>43</v>
      </c>
      <c r="C34" s="5" t="str">
        <f t="shared" si="0"/>
        <v>0_8-356</v>
      </c>
      <c r="D34" s="16"/>
      <c r="E34" s="16"/>
      <c r="F34" s="15" t="s">
        <v>98</v>
      </c>
      <c r="G34" s="15" t="s">
        <v>98</v>
      </c>
      <c r="H34" s="15"/>
    </row>
    <row r="35" spans="1:8" ht="13.05" customHeight="1" x14ac:dyDescent="0.25">
      <c r="A35" s="1">
        <v>34</v>
      </c>
      <c r="B35" s="1" t="s">
        <v>44</v>
      </c>
      <c r="C35" s="5" t="str">
        <f t="shared" si="0"/>
        <v>0_8-357</v>
      </c>
      <c r="D35" s="16"/>
      <c r="E35" s="16"/>
      <c r="F35" s="15" t="s">
        <v>98</v>
      </c>
      <c r="G35" s="15" t="s">
        <v>98</v>
      </c>
      <c r="H35" s="15"/>
    </row>
    <row r="36" spans="1:8" ht="13.05" customHeight="1" x14ac:dyDescent="0.25">
      <c r="A36" s="1">
        <v>35</v>
      </c>
      <c r="B36" s="1" t="s">
        <v>45</v>
      </c>
      <c r="C36" s="5" t="str">
        <f t="shared" si="0"/>
        <v>0_8-358</v>
      </c>
      <c r="D36" s="16"/>
      <c r="E36" s="16"/>
      <c r="F36" s="15" t="s">
        <v>98</v>
      </c>
      <c r="G36" s="15" t="s">
        <v>98</v>
      </c>
      <c r="H36" s="15"/>
    </row>
    <row r="37" spans="1:8" ht="13.05" customHeight="1" x14ac:dyDescent="0.25">
      <c r="A37" s="1">
        <v>36</v>
      </c>
      <c r="B37" s="1" t="s">
        <v>46</v>
      </c>
      <c r="C37" s="5" t="str">
        <f t="shared" si="0"/>
        <v>0_8-359</v>
      </c>
      <c r="D37" s="16"/>
      <c r="E37" s="16"/>
      <c r="F37" s="15" t="s">
        <v>98</v>
      </c>
      <c r="G37" s="15" t="s">
        <v>98</v>
      </c>
      <c r="H37" s="15"/>
    </row>
    <row r="38" spans="1:8" ht="13.05" customHeight="1" x14ac:dyDescent="0.25">
      <c r="A38" s="1">
        <v>37</v>
      </c>
      <c r="B38" s="1" t="s">
        <v>47</v>
      </c>
      <c r="C38" s="5" t="str">
        <f t="shared" si="0"/>
        <v>0_8-360</v>
      </c>
      <c r="D38" s="16"/>
      <c r="E38" s="16"/>
      <c r="F38" s="15" t="s">
        <v>98</v>
      </c>
      <c r="G38" s="15" t="s">
        <v>98</v>
      </c>
      <c r="H38" s="15"/>
    </row>
    <row r="39" spans="1:8" ht="13.05" customHeight="1" x14ac:dyDescent="0.25">
      <c r="A39" s="1">
        <v>38</v>
      </c>
      <c r="B39" s="1" t="s">
        <v>48</v>
      </c>
      <c r="C39" s="5" t="str">
        <f t="shared" si="0"/>
        <v>0_8-361</v>
      </c>
      <c r="D39" s="16"/>
      <c r="E39" s="16"/>
      <c r="F39" s="15" t="s">
        <v>98</v>
      </c>
      <c r="G39" s="15" t="s">
        <v>98</v>
      </c>
      <c r="H39" s="15"/>
    </row>
    <row r="40" spans="1:8" ht="13.05" customHeight="1" x14ac:dyDescent="0.25">
      <c r="A40" s="1">
        <v>39</v>
      </c>
      <c r="B40" s="1" t="s">
        <v>49</v>
      </c>
      <c r="C40" s="5" t="str">
        <f t="shared" si="0"/>
        <v>0_8-362</v>
      </c>
      <c r="D40" s="16"/>
      <c r="E40" s="16"/>
      <c r="F40" s="15" t="s">
        <v>98</v>
      </c>
      <c r="G40" s="15" t="s">
        <v>98</v>
      </c>
      <c r="H40" s="15"/>
    </row>
    <row r="41" spans="1:8" ht="13.05" customHeight="1" x14ac:dyDescent="0.25">
      <c r="A41" s="1">
        <v>40</v>
      </c>
      <c r="B41" s="1" t="s">
        <v>50</v>
      </c>
      <c r="C41" s="5" t="str">
        <f t="shared" si="0"/>
        <v>0_8-363</v>
      </c>
      <c r="D41" s="16"/>
      <c r="E41" s="16"/>
      <c r="F41" s="15" t="s">
        <v>98</v>
      </c>
      <c r="G41" s="15" t="s">
        <v>98</v>
      </c>
      <c r="H41" s="15"/>
    </row>
    <row r="42" spans="1:8" ht="13.05" customHeight="1" x14ac:dyDescent="0.25">
      <c r="A42" s="1">
        <v>41</v>
      </c>
      <c r="B42" s="1" t="s">
        <v>51</v>
      </c>
      <c r="C42" s="5" t="str">
        <f t="shared" si="0"/>
        <v>0_8-364</v>
      </c>
      <c r="D42" s="16"/>
      <c r="E42" s="16"/>
      <c r="F42" s="15" t="s">
        <v>98</v>
      </c>
      <c r="G42" s="15" t="s">
        <v>98</v>
      </c>
      <c r="H42" s="15"/>
    </row>
    <row r="43" spans="1:8" ht="13.05" customHeight="1" x14ac:dyDescent="0.25">
      <c r="A43" s="1">
        <v>42</v>
      </c>
      <c r="B43" s="1" t="s">
        <v>52</v>
      </c>
      <c r="C43" s="5" t="str">
        <f t="shared" si="0"/>
        <v>0_8-365</v>
      </c>
      <c r="D43" s="16"/>
      <c r="E43" s="16"/>
      <c r="F43" s="15" t="s">
        <v>98</v>
      </c>
      <c r="G43" s="15" t="s">
        <v>98</v>
      </c>
      <c r="H43" s="15"/>
    </row>
    <row r="44" spans="1:8" ht="13.05" customHeight="1" x14ac:dyDescent="0.25">
      <c r="A44" s="1">
        <v>43</v>
      </c>
      <c r="B44" s="1" t="s">
        <v>53</v>
      </c>
      <c r="C44" s="5" t="str">
        <f t="shared" si="0"/>
        <v>0_8-366</v>
      </c>
      <c r="D44" s="16"/>
      <c r="E44" s="16"/>
      <c r="F44" s="15" t="s">
        <v>98</v>
      </c>
      <c r="G44" s="15" t="s">
        <v>98</v>
      </c>
      <c r="H44" s="15"/>
    </row>
    <row r="45" spans="1:8" ht="13.05" customHeight="1" x14ac:dyDescent="0.25">
      <c r="A45" s="1">
        <v>44</v>
      </c>
      <c r="B45" s="1" t="s">
        <v>54</v>
      </c>
      <c r="C45" s="5" t="str">
        <f t="shared" si="0"/>
        <v>0_8-367</v>
      </c>
      <c r="D45" s="16"/>
      <c r="E45" s="16"/>
      <c r="F45" s="15" t="s">
        <v>98</v>
      </c>
      <c r="G45" s="15" t="s">
        <v>98</v>
      </c>
      <c r="H45" s="15"/>
    </row>
    <row r="46" spans="1:8" ht="13.05" customHeight="1" x14ac:dyDescent="0.25">
      <c r="A46" s="1">
        <v>45</v>
      </c>
      <c r="B46" s="1" t="s">
        <v>55</v>
      </c>
      <c r="C46" s="5" t="str">
        <f t="shared" si="0"/>
        <v>0_8-368</v>
      </c>
      <c r="D46" s="16"/>
      <c r="E46" s="16"/>
      <c r="F46" s="15" t="s">
        <v>98</v>
      </c>
      <c r="G46" s="15" t="s">
        <v>98</v>
      </c>
      <c r="H46" s="15"/>
    </row>
    <row r="47" spans="1:8" ht="13.05" customHeight="1" x14ac:dyDescent="0.25">
      <c r="A47" s="1">
        <v>46</v>
      </c>
      <c r="B47" s="1" t="s">
        <v>56</v>
      </c>
      <c r="C47" s="5" t="str">
        <f t="shared" si="0"/>
        <v>0_8-369</v>
      </c>
      <c r="D47" s="16"/>
      <c r="E47" s="16"/>
      <c r="F47" s="15" t="s">
        <v>98</v>
      </c>
      <c r="G47" s="15" t="s">
        <v>98</v>
      </c>
      <c r="H47" s="15"/>
    </row>
    <row r="48" spans="1:8" ht="13.05" customHeight="1" x14ac:dyDescent="0.2">
      <c r="A48" s="1">
        <v>47</v>
      </c>
      <c r="B48" s="1" t="s">
        <v>57</v>
      </c>
      <c r="C48" s="5" t="str">
        <f t="shared" si="0"/>
        <v>0_8-370</v>
      </c>
      <c r="D48" s="30" t="s">
        <v>101</v>
      </c>
      <c r="E48" s="16"/>
      <c r="F48" s="15" t="s">
        <v>98</v>
      </c>
      <c r="G48" s="15" t="s">
        <v>98</v>
      </c>
      <c r="H48" s="15"/>
    </row>
    <row r="49" spans="1:8" ht="13.05" customHeight="1" x14ac:dyDescent="0.25">
      <c r="A49" s="1">
        <v>48</v>
      </c>
      <c r="B49" s="1" t="s">
        <v>58</v>
      </c>
      <c r="C49" s="5" t="str">
        <f t="shared" si="0"/>
        <v>0_8-371</v>
      </c>
      <c r="D49" s="16"/>
      <c r="E49" s="16"/>
      <c r="F49" s="15" t="s">
        <v>98</v>
      </c>
      <c r="G49" s="15" t="s">
        <v>98</v>
      </c>
      <c r="H49" s="15"/>
    </row>
    <row r="50" spans="1:8" ht="13.05" customHeight="1" x14ac:dyDescent="0.25">
      <c r="A50" s="1">
        <v>49</v>
      </c>
      <c r="B50" s="1" t="s">
        <v>59</v>
      </c>
      <c r="C50" s="5" t="str">
        <f t="shared" si="0"/>
        <v>0_8-372</v>
      </c>
      <c r="D50" s="16"/>
      <c r="E50" s="16"/>
      <c r="F50" s="15" t="s">
        <v>98</v>
      </c>
      <c r="G50" s="15" t="s">
        <v>98</v>
      </c>
      <c r="H50" s="15"/>
    </row>
    <row r="51" spans="1:8" ht="13.05" customHeight="1" x14ac:dyDescent="0.25">
      <c r="A51" s="1">
        <v>50</v>
      </c>
      <c r="B51" s="1" t="s">
        <v>60</v>
      </c>
      <c r="C51" s="5" t="str">
        <f t="shared" si="0"/>
        <v>0_8-373</v>
      </c>
      <c r="D51" s="16"/>
      <c r="E51" s="16"/>
      <c r="F51" s="15" t="s">
        <v>98</v>
      </c>
      <c r="G51" s="15" t="s">
        <v>98</v>
      </c>
      <c r="H51" s="15"/>
    </row>
    <row r="52" spans="1:8" ht="13.05" customHeight="1" x14ac:dyDescent="0.25">
      <c r="A52" s="1">
        <v>51</v>
      </c>
      <c r="B52" s="1" t="s">
        <v>61</v>
      </c>
      <c r="C52" s="5" t="str">
        <f t="shared" si="0"/>
        <v>0_8-374</v>
      </c>
      <c r="D52" s="16"/>
      <c r="E52" s="16"/>
      <c r="F52" s="15" t="s">
        <v>98</v>
      </c>
      <c r="G52" s="15" t="s">
        <v>98</v>
      </c>
      <c r="H52" s="15"/>
    </row>
    <row r="53" spans="1:8" ht="13.05" customHeight="1" x14ac:dyDescent="0.25">
      <c r="A53" s="1">
        <v>52</v>
      </c>
      <c r="B53" s="1" t="s">
        <v>62</v>
      </c>
      <c r="C53" s="5" t="str">
        <f t="shared" si="0"/>
        <v>0_8-375</v>
      </c>
      <c r="D53" s="16"/>
      <c r="E53" s="16"/>
      <c r="F53" s="15" t="s">
        <v>98</v>
      </c>
      <c r="G53" s="15" t="s">
        <v>98</v>
      </c>
      <c r="H53" s="15"/>
    </row>
    <row r="54" spans="1:8" ht="13.05" customHeight="1" x14ac:dyDescent="0.25">
      <c r="A54" s="1">
        <v>53</v>
      </c>
      <c r="B54" s="1" t="s">
        <v>63</v>
      </c>
      <c r="C54" s="5" t="str">
        <f t="shared" si="0"/>
        <v>0_8-376</v>
      </c>
      <c r="D54" s="16"/>
      <c r="E54" s="16"/>
      <c r="F54" s="15" t="s">
        <v>98</v>
      </c>
      <c r="G54" s="15" t="s">
        <v>98</v>
      </c>
      <c r="H54" s="15"/>
    </row>
    <row r="55" spans="1:8" ht="13.05" customHeight="1" x14ac:dyDescent="0.25">
      <c r="A55" s="1">
        <v>54</v>
      </c>
      <c r="B55" s="1" t="s">
        <v>64</v>
      </c>
      <c r="C55" s="5" t="str">
        <f t="shared" si="0"/>
        <v>0_8-377</v>
      </c>
      <c r="D55" s="16"/>
      <c r="E55" s="16"/>
      <c r="F55" s="15" t="s">
        <v>98</v>
      </c>
      <c r="G55" s="15" t="s">
        <v>98</v>
      </c>
      <c r="H55" s="15"/>
    </row>
    <row r="56" spans="1:8" ht="13.05" customHeight="1" x14ac:dyDescent="0.25">
      <c r="A56" s="1">
        <v>55</v>
      </c>
      <c r="B56" s="1" t="s">
        <v>65</v>
      </c>
      <c r="C56" s="5" t="str">
        <f t="shared" si="0"/>
        <v>0_8-378</v>
      </c>
      <c r="D56" s="16"/>
      <c r="E56" s="16"/>
      <c r="F56" s="15" t="s">
        <v>98</v>
      </c>
      <c r="G56" s="15" t="s">
        <v>98</v>
      </c>
      <c r="H56" s="15"/>
    </row>
    <row r="57" spans="1:8" ht="13.05" customHeight="1" x14ac:dyDescent="0.25">
      <c r="A57" s="1">
        <v>56</v>
      </c>
      <c r="B57" s="1" t="s">
        <v>66</v>
      </c>
      <c r="C57" s="5" t="str">
        <f t="shared" si="0"/>
        <v>0_8-379</v>
      </c>
      <c r="D57" s="16"/>
      <c r="E57" s="16"/>
      <c r="F57" s="15" t="s">
        <v>98</v>
      </c>
      <c r="G57" s="15" t="s">
        <v>98</v>
      </c>
      <c r="H57" s="15"/>
    </row>
    <row r="58" spans="1:8" ht="13.05" customHeight="1" x14ac:dyDescent="0.25">
      <c r="A58" s="1">
        <v>57</v>
      </c>
      <c r="B58" s="1" t="s">
        <v>67</v>
      </c>
      <c r="C58" s="5" t="str">
        <f t="shared" si="0"/>
        <v>0_8-380</v>
      </c>
      <c r="D58" s="16"/>
      <c r="E58" s="16"/>
      <c r="F58" s="15" t="s">
        <v>98</v>
      </c>
      <c r="G58" s="15" t="s">
        <v>98</v>
      </c>
      <c r="H58" s="15"/>
    </row>
    <row r="59" spans="1:8" ht="13.05" customHeight="1" x14ac:dyDescent="0.25">
      <c r="A59" s="1">
        <v>58</v>
      </c>
      <c r="B59" s="1" t="s">
        <v>68</v>
      </c>
      <c r="C59" s="5" t="str">
        <f t="shared" si="0"/>
        <v>0_8-381</v>
      </c>
      <c r="D59" s="16"/>
      <c r="E59" s="16"/>
      <c r="F59" s="15" t="s">
        <v>98</v>
      </c>
      <c r="G59" s="15" t="s">
        <v>98</v>
      </c>
      <c r="H59" s="15"/>
    </row>
    <row r="60" spans="1:8" ht="13.05" customHeight="1" x14ac:dyDescent="0.25">
      <c r="A60" s="1">
        <v>59</v>
      </c>
      <c r="B60" s="1" t="s">
        <v>69</v>
      </c>
      <c r="C60" s="5" t="str">
        <f t="shared" si="0"/>
        <v>0_8-382</v>
      </c>
      <c r="D60" s="16"/>
      <c r="E60" s="16"/>
      <c r="F60" s="15" t="s">
        <v>98</v>
      </c>
      <c r="G60" s="15" t="s">
        <v>98</v>
      </c>
      <c r="H60" s="15"/>
    </row>
    <row r="61" spans="1:8" ht="13.05" customHeight="1" x14ac:dyDescent="0.25">
      <c r="A61" s="1">
        <v>60</v>
      </c>
      <c r="B61" s="1" t="s">
        <v>70</v>
      </c>
      <c r="C61" s="5" t="str">
        <f t="shared" si="0"/>
        <v>0_8-383</v>
      </c>
      <c r="D61" s="16"/>
      <c r="E61" s="16"/>
      <c r="F61" s="15" t="s">
        <v>98</v>
      </c>
      <c r="G61" s="15" t="s">
        <v>98</v>
      </c>
      <c r="H61" s="15"/>
    </row>
    <row r="62" spans="1:8" ht="13.05" customHeight="1" x14ac:dyDescent="0.25">
      <c r="A62" s="1">
        <v>61</v>
      </c>
      <c r="B62" s="1" t="s">
        <v>71</v>
      </c>
      <c r="C62" s="5" t="str">
        <f t="shared" si="0"/>
        <v>0_8-384</v>
      </c>
      <c r="D62" s="16"/>
      <c r="E62" s="16"/>
      <c r="F62" s="15" t="s">
        <v>98</v>
      </c>
      <c r="G62" s="15" t="s">
        <v>98</v>
      </c>
      <c r="H62" s="15"/>
    </row>
    <row r="63" spans="1:8" ht="13.05" customHeight="1" x14ac:dyDescent="0.25">
      <c r="A63" s="1">
        <v>62</v>
      </c>
      <c r="B63" s="1" t="s">
        <v>72</v>
      </c>
      <c r="C63" s="17" t="s">
        <v>102</v>
      </c>
      <c r="D63" s="3" t="s">
        <v>105</v>
      </c>
      <c r="E63" s="14"/>
      <c r="F63" s="13" t="s">
        <v>97</v>
      </c>
      <c r="G63" s="13" t="s">
        <v>97</v>
      </c>
      <c r="H63" s="13"/>
    </row>
    <row r="64" spans="1:8" ht="13.05" customHeight="1" x14ac:dyDescent="0.25">
      <c r="A64" s="1">
        <v>63</v>
      </c>
      <c r="B64" s="1" t="s">
        <v>73</v>
      </c>
      <c r="C64" s="17" t="s">
        <v>103</v>
      </c>
      <c r="D64" s="3" t="s">
        <v>105</v>
      </c>
      <c r="E64" s="14"/>
      <c r="F64" s="13" t="s">
        <v>97</v>
      </c>
      <c r="G64" s="13" t="s">
        <v>97</v>
      </c>
      <c r="H64" s="13"/>
    </row>
    <row r="65" spans="1:8" ht="13.05" customHeight="1" x14ac:dyDescent="0.25">
      <c r="A65" s="1">
        <v>64</v>
      </c>
      <c r="B65" s="1" t="s">
        <v>74</v>
      </c>
      <c r="C65" s="17" t="s">
        <v>104</v>
      </c>
      <c r="D65" s="3" t="s">
        <v>105</v>
      </c>
      <c r="E65" s="14"/>
      <c r="F65" s="13" t="s">
        <v>97</v>
      </c>
      <c r="G65" s="13" t="s">
        <v>97</v>
      </c>
      <c r="H65" s="13"/>
    </row>
    <row r="66" spans="1:8" ht="13.05" customHeight="1" x14ac:dyDescent="0.25">
      <c r="A66" s="1">
        <v>65</v>
      </c>
      <c r="B66" s="1" t="s">
        <v>75</v>
      </c>
      <c r="C66" s="17" t="s">
        <v>102</v>
      </c>
      <c r="D66" s="4" t="s">
        <v>84</v>
      </c>
      <c r="E66" s="14"/>
      <c r="F66" s="13" t="s">
        <v>94</v>
      </c>
      <c r="G66" s="13" t="s">
        <v>94</v>
      </c>
      <c r="H66" s="13"/>
    </row>
    <row r="67" spans="1:8" ht="13.05" customHeight="1" x14ac:dyDescent="0.25">
      <c r="A67" s="1">
        <v>66</v>
      </c>
      <c r="B67" s="1" t="s">
        <v>76</v>
      </c>
      <c r="C67" s="17" t="s">
        <v>103</v>
      </c>
      <c r="D67" s="4" t="s">
        <v>84</v>
      </c>
      <c r="E67" s="14"/>
      <c r="F67" s="13" t="s">
        <v>94</v>
      </c>
      <c r="G67" s="13" t="s">
        <v>94</v>
      </c>
      <c r="H67" s="13"/>
    </row>
    <row r="68" spans="1:8" ht="13.05" customHeight="1" x14ac:dyDescent="0.25">
      <c r="A68" s="1">
        <v>67</v>
      </c>
      <c r="B68" s="1" t="s">
        <v>77</v>
      </c>
      <c r="C68" s="17" t="s">
        <v>104</v>
      </c>
      <c r="D68" s="4" t="s">
        <v>84</v>
      </c>
      <c r="E68" s="14"/>
      <c r="F68" s="13" t="s">
        <v>94</v>
      </c>
      <c r="G68" s="13" t="s">
        <v>94</v>
      </c>
      <c r="H68" s="13"/>
    </row>
    <row r="69" spans="1:8" ht="13.05" customHeight="1" x14ac:dyDescent="0.25">
      <c r="A69" s="1">
        <v>68</v>
      </c>
      <c r="B69" s="1" t="s">
        <v>78</v>
      </c>
      <c r="C69" s="17" t="str">
        <f>CONCATENATE(D69&amp;J$2,"_",$I$2&amp;"-4")</f>
        <v>42-USGS-Tibetan-Hair-0_8-4</v>
      </c>
      <c r="D69" s="4" t="s">
        <v>85</v>
      </c>
      <c r="E69" s="14"/>
      <c r="F69" s="13" t="s">
        <v>94</v>
      </c>
      <c r="G69" s="13" t="s">
        <v>94</v>
      </c>
      <c r="H69" s="13"/>
    </row>
    <row r="70" spans="1:8" ht="13.05" customHeight="1" x14ac:dyDescent="0.25">
      <c r="A70" s="1">
        <v>69</v>
      </c>
      <c r="B70" s="1" t="s">
        <v>79</v>
      </c>
      <c r="C70" s="17" t="str">
        <f>CONCATENATE(D70&amp;J$2,"_",$I$2&amp;"-5")</f>
        <v>42-USGS-Tibetan-Hair-0_8-5</v>
      </c>
      <c r="D70" s="4" t="s">
        <v>85</v>
      </c>
      <c r="E70" s="14"/>
      <c r="F70" s="13" t="s">
        <v>94</v>
      </c>
      <c r="G70" s="13" t="s">
        <v>94</v>
      </c>
      <c r="H70" s="13"/>
    </row>
    <row r="71" spans="1:8" ht="13.05" customHeight="1" x14ac:dyDescent="0.25">
      <c r="A71" s="1">
        <v>70</v>
      </c>
      <c r="B71" s="1" t="s">
        <v>80</v>
      </c>
      <c r="C71" s="17" t="str">
        <f>CONCATENATE(D71&amp;J$2,"_",$I$2&amp;"-6")</f>
        <v>42-USGS-Tibetan-Hair-0_8-6</v>
      </c>
      <c r="D71" s="4" t="s">
        <v>85</v>
      </c>
      <c r="E71" s="14"/>
      <c r="F71" s="13" t="s">
        <v>94</v>
      </c>
      <c r="G71" s="13" t="s">
        <v>94</v>
      </c>
      <c r="H71" s="13"/>
    </row>
  </sheetData>
  <mergeCells count="1">
    <mergeCell ref="J8:K9"/>
  </mergeCells>
  <dataValidations count="3">
    <dataValidation type="list" allowBlank="1" showInputMessage="1" showErrorMessage="1" errorTitle="Does not match Identifier" sqref="F2:G71" xr:uid="{6BA5257D-8AF5-4F96-82F1-3CDB20A1AD63}">
      <formula1>$K$23:$K$29</formula1>
    </dataValidation>
    <dataValidation type="list" allowBlank="1" showInputMessage="1" showErrorMessage="1" sqref="D39:D40" xr:uid="{C169FC2D-1CCA-49AC-8E70-3F1F90323C78}">
      <formula1>$J$20:$J$20</formula1>
    </dataValidation>
    <dataValidation type="list" allowBlank="1" showInputMessage="1" showErrorMessage="1" errorTitle="Names do not match STD names" error="Choose from drop down menu" sqref="D2:D14 D63:D71" xr:uid="{9670C132-28F8-4A8E-A68E-878BD738A335}">
      <formula1>$J$23:$J$31</formula1>
    </dataValidation>
  </dataValidations>
  <printOptions horizontalCentered="1" verticalCentered="1"/>
  <pageMargins left="0.75" right="0.75" top="1" bottom="1" header="0.5" footer="0.5"/>
  <pageSetup scale="9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1C89CA6FD94745B5721A025ADC314F" ma:contentTypeVersion="37" ma:contentTypeDescription="Create a new document." ma:contentTypeScope="" ma:versionID="fadb23d7127999c4c73db20b93bbd786">
  <xsd:schema xmlns:xsd="http://www.w3.org/2001/XMLSchema" xmlns:xs="http://www.w3.org/2001/XMLSchema" xmlns:p="http://schemas.microsoft.com/office/2006/metadata/properties" xmlns:ns3="d2ccbbc5-702b-444b-9f83-8538eea9e26d" xmlns:ns4="47020aab-67e2-41f8-b87d-f3c7c2c2b212" targetNamespace="http://schemas.microsoft.com/office/2006/metadata/properties" ma:root="true" ma:fieldsID="2e352be44f5d7395aa6ae422708a136f" ns3:_="" ns4:_="">
    <xsd:import namespace="d2ccbbc5-702b-444b-9f83-8538eea9e26d"/>
    <xsd:import namespace="47020aab-67e2-41f8-b87d-f3c7c2c2b212"/>
    <xsd:element name="properties">
      <xsd:complexType>
        <xsd:sequence>
          <xsd:element name="documentManagement">
            <xsd:complexType>
              <xsd:all>
                <xsd:element ref="ns3:SharedWithUsers" minOccurs="0"/>
                <xsd:element ref="ns4:MediaServiceMetadata" minOccurs="0"/>
                <xsd:element ref="ns4:MediaServiceFastMetadata" minOccurs="0"/>
                <xsd:element ref="ns4:MediaServiceDateTaken" minOccurs="0"/>
                <xsd:element ref="ns4:MediaServiceAutoTags" minOccurs="0"/>
                <xsd:element ref="ns4:MediaLengthInSeconds" minOccurs="0"/>
                <xsd:element ref="ns3:SharedWithDetails" minOccurs="0"/>
                <xsd:element ref="ns3:SharingHintHash" minOccurs="0"/>
                <xsd:element ref="ns4:MediaServiceGenerationTime" minOccurs="0"/>
                <xsd:element ref="ns4:MediaServiceEventHashCode" minOccurs="0"/>
                <xsd:element ref="ns4:MediaServiceOCR" minOccurs="0"/>
                <xsd:element ref="ns4:_activity" minOccurs="0"/>
                <xsd:element ref="ns4:MediaServiceObjectDetectorVersions" minOccurs="0"/>
                <xsd:element ref="ns4:MediaServiceLocation" minOccurs="0"/>
                <xsd:element ref="ns4:MediaServiceSystemTags" minOccurs="0"/>
                <xsd:element ref="ns4:MediaServiceSearchProperties" minOccurs="0"/>
                <xsd:element ref="ns4:NotebookType" minOccurs="0"/>
                <xsd:element ref="ns4:FolderType" minOccurs="0"/>
                <xsd:element ref="ns4:CultureName" minOccurs="0"/>
                <xsd:element ref="ns4:AppVersion" minOccurs="0"/>
                <xsd:element ref="ns4:TeamsChannelId" minOccurs="0"/>
                <xsd:element ref="ns4:Owner" minOccurs="0"/>
                <xsd:element ref="ns4:Math_Settings" minOccurs="0"/>
                <xsd:element ref="ns4:DefaultSectionNames" minOccurs="0"/>
                <xsd:element ref="ns4:Templates" minOccurs="0"/>
                <xsd:element ref="ns4:Leaders" minOccurs="0"/>
                <xsd:element ref="ns4:Members" minOccurs="0"/>
                <xsd:element ref="ns4:Member_Groups" minOccurs="0"/>
                <xsd:element ref="ns4:Distribution_Groups" minOccurs="0"/>
                <xsd:element ref="ns4:LMS_Mappings" minOccurs="0"/>
                <xsd:element ref="ns4:Invited_Leaders" minOccurs="0"/>
                <xsd:element ref="ns4:Invited_Members" minOccurs="0"/>
                <xsd:element ref="ns4:Self_Registration_Enabled" minOccurs="0"/>
                <xsd:element ref="ns4:Has_Leaders_Only_SectionGroup" minOccurs="0"/>
                <xsd:element ref="ns4:Is_Collaboration_Space_Locked" minOccurs="0"/>
                <xsd:element ref="ns4:IsNotebookLocked" minOccurs="0"/>
                <xsd:element ref="ns4:Teams_Channel_Section_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ccbbc5-702b-444b-9f83-8538eea9e26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020aab-67e2-41f8-b87d-f3c7c2c2b212"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NotebookType" ma:index="24" nillable="true" ma:displayName="Notebook Type" ma:internalName="NotebookType">
      <xsd:simpleType>
        <xsd:restriction base="dms:Text"/>
      </xsd:simpleType>
    </xsd:element>
    <xsd:element name="FolderType" ma:index="25" nillable="true" ma:displayName="Folder Type" ma:internalName="FolderType">
      <xsd:simpleType>
        <xsd:restriction base="dms:Text"/>
      </xsd:simpleType>
    </xsd:element>
    <xsd:element name="CultureName" ma:index="26" nillable="true" ma:displayName="Culture Name" ma:internalName="CultureName">
      <xsd:simpleType>
        <xsd:restriction base="dms:Text"/>
      </xsd:simpleType>
    </xsd:element>
    <xsd:element name="AppVersion" ma:index="27" nillable="true" ma:displayName="App Version" ma:internalName="AppVersion">
      <xsd:simpleType>
        <xsd:restriction base="dms:Text"/>
      </xsd:simpleType>
    </xsd:element>
    <xsd:element name="TeamsChannelId" ma:index="28" nillable="true" ma:displayName="Teams Channel Id" ma:internalName="TeamsChannelId">
      <xsd:simpleType>
        <xsd:restriction base="dms:Text"/>
      </xsd:simpleType>
    </xsd:element>
    <xsd:element name="Owner" ma:index="29"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30" nillable="true" ma:displayName="Math Settings" ma:internalName="Math_Settings">
      <xsd:simpleType>
        <xsd:restriction base="dms:Text"/>
      </xsd:simpleType>
    </xsd:element>
    <xsd:element name="DefaultSectionNames" ma:index="31" nillable="true" ma:displayName="Default Section Names" ma:internalName="DefaultSectionNames">
      <xsd:simpleType>
        <xsd:restriction base="dms:Note">
          <xsd:maxLength value="255"/>
        </xsd:restriction>
      </xsd:simpleType>
    </xsd:element>
    <xsd:element name="Templates" ma:index="32" nillable="true" ma:displayName="Templates" ma:internalName="Templates">
      <xsd:simpleType>
        <xsd:restriction base="dms:Note">
          <xsd:maxLength value="255"/>
        </xsd:restriction>
      </xsd:simpleType>
    </xsd:element>
    <xsd:element name="Leaders" ma:index="33"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34"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35"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36" nillable="true" ma:displayName="Distribution Groups" ma:internalName="Distribution_Groups">
      <xsd:simpleType>
        <xsd:restriction base="dms:Note">
          <xsd:maxLength value="255"/>
        </xsd:restriction>
      </xsd:simpleType>
    </xsd:element>
    <xsd:element name="LMS_Mappings" ma:index="37" nillable="true" ma:displayName="LMS Mappings" ma:internalName="LMS_Mappings">
      <xsd:simpleType>
        <xsd:restriction base="dms:Note">
          <xsd:maxLength value="255"/>
        </xsd:restriction>
      </xsd:simpleType>
    </xsd:element>
    <xsd:element name="Invited_Leaders" ma:index="38" nillable="true" ma:displayName="Invited Leaders" ma:internalName="Invited_Leaders">
      <xsd:simpleType>
        <xsd:restriction base="dms:Note">
          <xsd:maxLength value="255"/>
        </xsd:restriction>
      </xsd:simpleType>
    </xsd:element>
    <xsd:element name="Invited_Members" ma:index="39" nillable="true" ma:displayName="Invited Members" ma:internalName="Invited_Members">
      <xsd:simpleType>
        <xsd:restriction base="dms:Note">
          <xsd:maxLength value="255"/>
        </xsd:restriction>
      </xsd:simpleType>
    </xsd:element>
    <xsd:element name="Self_Registration_Enabled" ma:index="40" nillable="true" ma:displayName="Self Registration Enabled" ma:internalName="Self_Registration_Enabled">
      <xsd:simpleType>
        <xsd:restriction base="dms:Boolean"/>
      </xsd:simpleType>
    </xsd:element>
    <xsd:element name="Has_Leaders_Only_SectionGroup" ma:index="41" nillable="true" ma:displayName="Has Leaders Only SectionGroup" ma:internalName="Has_Leaders_Only_SectionGroup">
      <xsd:simpleType>
        <xsd:restriction base="dms:Boolean"/>
      </xsd:simpleType>
    </xsd:element>
    <xsd:element name="Is_Collaboration_Space_Locked" ma:index="42" nillable="true" ma:displayName="Is Collaboration Space Locked" ma:internalName="Is_Collaboration_Space_Locked">
      <xsd:simpleType>
        <xsd:restriction base="dms:Boolean"/>
      </xsd:simpleType>
    </xsd:element>
    <xsd:element name="IsNotebookLocked" ma:index="43" nillable="true" ma:displayName="Is Notebook Locked" ma:internalName="IsNotebookLocked">
      <xsd:simpleType>
        <xsd:restriction base="dms:Boolean"/>
      </xsd:simpleType>
    </xsd:element>
    <xsd:element name="Teams_Channel_Section_Location" ma:index="44" nillable="true" ma:displayName="Teams Channel Section Location" ma:internalName="Teams_Channel_Section_Locat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efaultSectionNames xmlns="47020aab-67e2-41f8-b87d-f3c7c2c2b212" xsi:nil="true"/>
    <AppVersion xmlns="47020aab-67e2-41f8-b87d-f3c7c2c2b212" xsi:nil="true"/>
    <NotebookType xmlns="47020aab-67e2-41f8-b87d-f3c7c2c2b212" xsi:nil="true"/>
    <CultureName xmlns="47020aab-67e2-41f8-b87d-f3c7c2c2b212" xsi:nil="true"/>
    <_activity xmlns="47020aab-67e2-41f8-b87d-f3c7c2c2b212" xsi:nil="true"/>
    <Owner xmlns="47020aab-67e2-41f8-b87d-f3c7c2c2b212">
      <UserInfo>
        <DisplayName/>
        <AccountId xsi:nil="true"/>
        <AccountType/>
      </UserInfo>
    </Owner>
    <Is_Collaboration_Space_Locked xmlns="47020aab-67e2-41f8-b87d-f3c7c2c2b212" xsi:nil="true"/>
    <Invited_Leaders xmlns="47020aab-67e2-41f8-b87d-f3c7c2c2b212" xsi:nil="true"/>
    <IsNotebookLocked xmlns="47020aab-67e2-41f8-b87d-f3c7c2c2b212" xsi:nil="true"/>
    <Math_Settings xmlns="47020aab-67e2-41f8-b87d-f3c7c2c2b212" xsi:nil="true"/>
    <Invited_Members xmlns="47020aab-67e2-41f8-b87d-f3c7c2c2b212" xsi:nil="true"/>
    <Teams_Channel_Section_Location xmlns="47020aab-67e2-41f8-b87d-f3c7c2c2b212" xsi:nil="true"/>
    <TeamsChannelId xmlns="47020aab-67e2-41f8-b87d-f3c7c2c2b212" xsi:nil="true"/>
    <FolderType xmlns="47020aab-67e2-41f8-b87d-f3c7c2c2b212" xsi:nil="true"/>
    <Leaders xmlns="47020aab-67e2-41f8-b87d-f3c7c2c2b212">
      <UserInfo>
        <DisplayName/>
        <AccountId xsi:nil="true"/>
        <AccountType/>
      </UserInfo>
    </Leaders>
    <Distribution_Groups xmlns="47020aab-67e2-41f8-b87d-f3c7c2c2b212" xsi:nil="true"/>
    <Templates xmlns="47020aab-67e2-41f8-b87d-f3c7c2c2b212" xsi:nil="true"/>
    <Members xmlns="47020aab-67e2-41f8-b87d-f3c7c2c2b212">
      <UserInfo>
        <DisplayName/>
        <AccountId xsi:nil="true"/>
        <AccountType/>
      </UserInfo>
    </Members>
    <Member_Groups xmlns="47020aab-67e2-41f8-b87d-f3c7c2c2b212">
      <UserInfo>
        <DisplayName/>
        <AccountId xsi:nil="true"/>
        <AccountType/>
      </UserInfo>
    </Member_Groups>
    <Self_Registration_Enabled xmlns="47020aab-67e2-41f8-b87d-f3c7c2c2b212" xsi:nil="true"/>
    <LMS_Mappings xmlns="47020aab-67e2-41f8-b87d-f3c7c2c2b212" xsi:nil="true"/>
    <Has_Leaders_Only_SectionGroup xmlns="47020aab-67e2-41f8-b87d-f3c7c2c2b21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3BEB99-42A7-41F3-A568-A875ACE166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ccbbc5-702b-444b-9f83-8538eea9e26d"/>
    <ds:schemaRef ds:uri="47020aab-67e2-41f8-b87d-f3c7c2c2b2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7843D3-7C76-4B5B-A082-0527CD323E0B}">
  <ds:schemaRefs>
    <ds:schemaRef ds:uri="http://schemas.microsoft.com/office/2006/metadata/properties"/>
    <ds:schemaRef ds:uri="http://schemas.microsoft.com/office/infopath/2007/PartnerControls"/>
    <ds:schemaRef ds:uri="47020aab-67e2-41f8-b87d-f3c7c2c2b212"/>
  </ds:schemaRefs>
</ds:datastoreItem>
</file>

<file path=customXml/itemProps3.xml><?xml version="1.0" encoding="utf-8"?>
<ds:datastoreItem xmlns:ds="http://schemas.openxmlformats.org/officeDocument/2006/customXml" ds:itemID="{8DE0D50F-80D1-4160-A522-B0EC440899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Tray 1</vt:lpstr>
      <vt:lpstr>Tray 2</vt:lpstr>
      <vt:lpstr>Tray 3</vt:lpstr>
      <vt:lpstr>Tray 4</vt:lpstr>
      <vt:lpstr>Tray 5</vt:lpstr>
      <vt:lpstr>Tray 6</vt:lpstr>
      <vt:lpstr>Tray 7</vt:lpstr>
      <vt:lpstr>Tray 8</vt:lpstr>
      <vt:lpstr>Tray 9</vt:lpstr>
    </vt:vector>
  </TitlesOfParts>
  <Manager/>
  <Company>University of Wyoming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Chandelle Joan Macdonald</dc:creator>
  <cp:keywords/>
  <dc:description/>
  <cp:lastModifiedBy>Chandelle Joan Macdonald</cp:lastModifiedBy>
  <cp:revision/>
  <dcterms:created xsi:type="dcterms:W3CDTF">2012-03-27T18:03:20Z</dcterms:created>
  <dcterms:modified xsi:type="dcterms:W3CDTF">2026-01-15T20:05:11Z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MyDocuments">
    <vt:bool>true</vt:bool>
  </property>
  <property fmtid="{D5CDD505-2E9C-101B-9397-08002B2CF9AE}" pid="3" name="ContentTypeId">
    <vt:lpwstr>0x0101000F1C89CA6FD94745B5721A025ADC314F</vt:lpwstr>
  </property>
</Properties>
</file>